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zdetskiy_ea\Desktop\2020_ЭГ\РНА 2020\Для публикаций на сайте\"/>
    </mc:Choice>
  </mc:AlternateContent>
  <bookViews>
    <workbookView xWindow="0" yWindow="0" windowWidth="25200" windowHeight="10650" tabRatio="664"/>
  </bookViews>
  <sheets>
    <sheet name="ГоГРЭС" sheetId="27" r:id="rId1"/>
    <sheet name="ВТГРЭС" sheetId="28" r:id="rId2"/>
    <sheet name="ИГРЭС" sheetId="29" r:id="rId3"/>
    <sheet name="ДТЭС" sheetId="30" r:id="rId4"/>
    <sheet name="КТЭЦ2" sheetId="31" r:id="rId5"/>
    <sheet name="ИПГУ" sheetId="32" r:id="rId6"/>
    <sheet name="КашГРЭС" sheetId="33" r:id="rId7"/>
    <sheet name="КосГРЭС" sheetId="34" r:id="rId8"/>
    <sheet name="ПерГРЭС" sheetId="35" r:id="rId9"/>
    <sheet name="ПечГРЭС" sheetId="36" r:id="rId10"/>
    <sheet name="УГРЭС" sheetId="38" r:id="rId11"/>
    <sheet name="СТЭС" sheetId="37" r:id="rId12"/>
    <sheet name="ХГРЭС" sheetId="39" r:id="rId13"/>
    <sheet name="ЧГРЭС" sheetId="40" r:id="rId14"/>
    <sheet name="ЮГРЭС" sheetId="42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4" hidden="1">ЮГРЭС!$A$11:$V$106</definedName>
  </definedNames>
  <calcPr calcId="162913"/>
</workbook>
</file>

<file path=xl/calcChain.xml><?xml version="1.0" encoding="utf-8"?>
<calcChain xmlns="http://schemas.openxmlformats.org/spreadsheetml/2006/main">
  <c r="S83" i="42" l="1"/>
  <c r="S97" i="42"/>
  <c r="S53" i="35"/>
  <c r="R12" i="40" l="1"/>
  <c r="M12" i="40"/>
  <c r="S32" i="31" l="1"/>
  <c r="S31" i="31"/>
  <c r="S30" i="31"/>
  <c r="S28" i="31"/>
  <c r="R28" i="31"/>
  <c r="M28" i="31"/>
  <c r="H28" i="31"/>
  <c r="R23" i="31"/>
  <c r="M23" i="31"/>
  <c r="S23" i="31" s="1"/>
  <c r="H23" i="31"/>
  <c r="R19" i="31"/>
  <c r="S19" i="31" s="1"/>
  <c r="M19" i="31"/>
  <c r="H19" i="31"/>
  <c r="S17" i="31"/>
  <c r="R17" i="31"/>
  <c r="M17" i="31"/>
  <c r="H17" i="31"/>
  <c r="S16" i="31"/>
  <c r="R16" i="31"/>
  <c r="M16" i="31"/>
  <c r="H16" i="31"/>
  <c r="S15" i="31"/>
  <c r="R15" i="31"/>
  <c r="M15" i="31"/>
  <c r="H15" i="31"/>
  <c r="S14" i="31"/>
  <c r="R14" i="31"/>
  <c r="M14" i="31"/>
  <c r="H14" i="31"/>
  <c r="R12" i="31" l="1"/>
  <c r="M12" i="31"/>
  <c r="H12" i="31"/>
  <c r="S12" i="31" s="1"/>
  <c r="R13" i="33" l="1"/>
  <c r="M13" i="33"/>
  <c r="H26" i="33"/>
  <c r="H25" i="33"/>
  <c r="M12" i="27" l="1"/>
  <c r="S105" i="42" l="1"/>
  <c r="S104" i="42"/>
  <c r="S103" i="42"/>
  <c r="R101" i="42"/>
  <c r="M101" i="42"/>
  <c r="H101" i="42"/>
  <c r="R98" i="42"/>
  <c r="M98" i="42"/>
  <c r="H98" i="42"/>
  <c r="R95" i="42"/>
  <c r="M97" i="42"/>
  <c r="M95" i="42" s="1"/>
  <c r="H97" i="42"/>
  <c r="H95" i="42" s="1"/>
  <c r="R83" i="42"/>
  <c r="M83" i="42"/>
  <c r="H83" i="42"/>
  <c r="S82" i="42"/>
  <c r="R82" i="42"/>
  <c r="M82" i="42"/>
  <c r="H82" i="42"/>
  <c r="S81" i="42"/>
  <c r="R81" i="42"/>
  <c r="M81" i="42"/>
  <c r="H81" i="42"/>
  <c r="S80" i="42"/>
  <c r="R80" i="42"/>
  <c r="M80" i="42"/>
  <c r="H80" i="42"/>
  <c r="S79" i="42"/>
  <c r="R79" i="42"/>
  <c r="M79" i="42"/>
  <c r="H79" i="42"/>
  <c r="S78" i="42"/>
  <c r="R78" i="42"/>
  <c r="M78" i="42"/>
  <c r="H78" i="42"/>
  <c r="S77" i="42"/>
  <c r="R77" i="42"/>
  <c r="M77" i="42"/>
  <c r="H77" i="42"/>
  <c r="S76" i="42"/>
  <c r="R76" i="42"/>
  <c r="M76" i="42"/>
  <c r="H76" i="42"/>
  <c r="S75" i="42"/>
  <c r="R75" i="42"/>
  <c r="M75" i="42"/>
  <c r="H75" i="42"/>
  <c r="S74" i="42"/>
  <c r="R74" i="42"/>
  <c r="M74" i="42"/>
  <c r="H74" i="42"/>
  <c r="S73" i="42"/>
  <c r="R73" i="42"/>
  <c r="M73" i="42"/>
  <c r="H73" i="42"/>
  <c r="S72" i="42"/>
  <c r="R72" i="42"/>
  <c r="M72" i="42"/>
  <c r="H72" i="42"/>
  <c r="S71" i="42"/>
  <c r="R71" i="42"/>
  <c r="M71" i="42"/>
  <c r="H71" i="42"/>
  <c r="S70" i="42"/>
  <c r="R70" i="42"/>
  <c r="M70" i="42"/>
  <c r="H70" i="42"/>
  <c r="S69" i="42"/>
  <c r="R69" i="42"/>
  <c r="M69" i="42"/>
  <c r="H69" i="42"/>
  <c r="S68" i="42"/>
  <c r="R68" i="42"/>
  <c r="M68" i="42"/>
  <c r="H68" i="42"/>
  <c r="S67" i="42"/>
  <c r="R67" i="42"/>
  <c r="M67" i="42"/>
  <c r="H67" i="42"/>
  <c r="S66" i="42"/>
  <c r="R66" i="42"/>
  <c r="M66" i="42"/>
  <c r="H66" i="42"/>
  <c r="S65" i="42"/>
  <c r="R65" i="42"/>
  <c r="M65" i="42"/>
  <c r="H65" i="42"/>
  <c r="S64" i="42"/>
  <c r="R64" i="42"/>
  <c r="M64" i="42"/>
  <c r="H64" i="42"/>
  <c r="S63" i="42"/>
  <c r="R63" i="42"/>
  <c r="M63" i="42"/>
  <c r="H63" i="42"/>
  <c r="S62" i="42"/>
  <c r="R62" i="42"/>
  <c r="M62" i="42"/>
  <c r="H62" i="42"/>
  <c r="S61" i="42"/>
  <c r="R61" i="42"/>
  <c r="M61" i="42"/>
  <c r="H61" i="42"/>
  <c r="S60" i="42"/>
  <c r="R60" i="42"/>
  <c r="M60" i="42"/>
  <c r="H60" i="42"/>
  <c r="S59" i="42"/>
  <c r="R59" i="42"/>
  <c r="M59" i="42"/>
  <c r="H59" i="42"/>
  <c r="S58" i="42"/>
  <c r="R58" i="42"/>
  <c r="M58" i="42"/>
  <c r="H58" i="42"/>
  <c r="S57" i="42"/>
  <c r="R57" i="42"/>
  <c r="M57" i="42"/>
  <c r="H57" i="42"/>
  <c r="S56" i="42"/>
  <c r="R56" i="42"/>
  <c r="M56" i="42"/>
  <c r="H56" i="42"/>
  <c r="S55" i="42"/>
  <c r="R55" i="42"/>
  <c r="M55" i="42"/>
  <c r="H55" i="42"/>
  <c r="S54" i="42"/>
  <c r="R54" i="42"/>
  <c r="M54" i="42"/>
  <c r="H54" i="42"/>
  <c r="S53" i="42"/>
  <c r="R53" i="42"/>
  <c r="M53" i="42"/>
  <c r="H53" i="42"/>
  <c r="S52" i="42"/>
  <c r="R52" i="42"/>
  <c r="M52" i="42"/>
  <c r="H52" i="42"/>
  <c r="S51" i="42"/>
  <c r="R51" i="42"/>
  <c r="M51" i="42"/>
  <c r="H51" i="42"/>
  <c r="S50" i="42"/>
  <c r="R50" i="42"/>
  <c r="M50" i="42"/>
  <c r="H50" i="42"/>
  <c r="S49" i="42"/>
  <c r="R49" i="42"/>
  <c r="M49" i="42"/>
  <c r="H49" i="42"/>
  <c r="S48" i="42"/>
  <c r="R48" i="42"/>
  <c r="M48" i="42"/>
  <c r="H48" i="42"/>
  <c r="S47" i="42"/>
  <c r="R47" i="42"/>
  <c r="M47" i="42"/>
  <c r="H47" i="42"/>
  <c r="S46" i="42"/>
  <c r="R46" i="42"/>
  <c r="M46" i="42"/>
  <c r="H46" i="42"/>
  <c r="S45" i="42"/>
  <c r="R45" i="42"/>
  <c r="M45" i="42"/>
  <c r="H45" i="42"/>
  <c r="S44" i="42"/>
  <c r="R44" i="42"/>
  <c r="M44" i="42"/>
  <c r="H44" i="42"/>
  <c r="S43" i="42"/>
  <c r="R43" i="42"/>
  <c r="M43" i="42"/>
  <c r="H43" i="42"/>
  <c r="S42" i="42"/>
  <c r="R42" i="42"/>
  <c r="M42" i="42"/>
  <c r="H42" i="42"/>
  <c r="S41" i="42"/>
  <c r="R41" i="42"/>
  <c r="M41" i="42"/>
  <c r="H41" i="42"/>
  <c r="S40" i="42"/>
  <c r="R40" i="42"/>
  <c r="M40" i="42"/>
  <c r="H40" i="42"/>
  <c r="S39" i="42"/>
  <c r="R39" i="42"/>
  <c r="M39" i="42"/>
  <c r="H39" i="42"/>
  <c r="S38" i="42"/>
  <c r="R38" i="42"/>
  <c r="M38" i="42"/>
  <c r="H38" i="42"/>
  <c r="S37" i="42"/>
  <c r="R37" i="42"/>
  <c r="M37" i="42"/>
  <c r="H37" i="42"/>
  <c r="S36" i="42"/>
  <c r="R36" i="42"/>
  <c r="M36" i="42"/>
  <c r="H36" i="42"/>
  <c r="S35" i="42"/>
  <c r="R35" i="42"/>
  <c r="M35" i="42"/>
  <c r="H35" i="42"/>
  <c r="S34" i="42"/>
  <c r="R34" i="42"/>
  <c r="M34" i="42"/>
  <c r="H34" i="42"/>
  <c r="S33" i="42"/>
  <c r="R33" i="42"/>
  <c r="M33" i="42"/>
  <c r="H33" i="42"/>
  <c r="S23" i="42"/>
  <c r="R23" i="42"/>
  <c r="M23" i="42"/>
  <c r="H23" i="42"/>
  <c r="S22" i="42"/>
  <c r="R22" i="42"/>
  <c r="M22" i="42"/>
  <c r="H22" i="42"/>
  <c r="S14" i="42"/>
  <c r="R14" i="42"/>
  <c r="M14" i="42"/>
  <c r="M12" i="42" s="1"/>
  <c r="H14" i="42"/>
  <c r="H12" i="42" s="1"/>
  <c r="S101" i="42" l="1"/>
  <c r="S98" i="42"/>
  <c r="R12" i="42"/>
  <c r="S12" i="42"/>
  <c r="S95" i="42"/>
  <c r="R16" i="37" l="1"/>
  <c r="R17" i="37"/>
  <c r="R18" i="37"/>
  <c r="R19" i="37"/>
  <c r="R20" i="37"/>
  <c r="R21" i="37"/>
  <c r="R22" i="37"/>
  <c r="R23" i="37"/>
  <c r="R24" i="37"/>
  <c r="R29" i="37"/>
  <c r="R14" i="37" l="1"/>
  <c r="M14" i="30"/>
  <c r="S45" i="38" l="1"/>
  <c r="S43" i="38"/>
  <c r="S41" i="38"/>
  <c r="R41" i="38"/>
  <c r="M41" i="38"/>
  <c r="H41" i="38"/>
  <c r="S35" i="38"/>
  <c r="T33" i="38"/>
  <c r="S33" i="38"/>
  <c r="R33" i="38"/>
  <c r="M33" i="38"/>
  <c r="H33" i="38"/>
  <c r="T30" i="38"/>
  <c r="S30" i="38"/>
  <c r="R30" i="38"/>
  <c r="M30" i="38"/>
  <c r="H30" i="38"/>
  <c r="S29" i="38"/>
  <c r="S28" i="38"/>
  <c r="S27" i="38"/>
  <c r="S24" i="38"/>
  <c r="S23" i="38"/>
  <c r="S22" i="38"/>
  <c r="S21" i="38"/>
  <c r="S20" i="38"/>
  <c r="S19" i="38"/>
  <c r="S18" i="38"/>
  <c r="S13" i="38" s="1"/>
  <c r="S17" i="38"/>
  <c r="S14" i="38"/>
  <c r="T13" i="38"/>
  <c r="R13" i="38"/>
  <c r="M13" i="38"/>
  <c r="H13" i="38"/>
  <c r="M29" i="37" l="1"/>
  <c r="H29" i="37"/>
  <c r="M24" i="37"/>
  <c r="H24" i="37"/>
  <c r="M23" i="37"/>
  <c r="H23" i="37"/>
  <c r="M22" i="37"/>
  <c r="H22" i="37"/>
  <c r="M21" i="37"/>
  <c r="H21" i="37"/>
  <c r="M20" i="37"/>
  <c r="H20" i="37"/>
  <c r="M19" i="37"/>
  <c r="H19" i="37"/>
  <c r="M18" i="37"/>
  <c r="H18" i="37"/>
  <c r="M17" i="37"/>
  <c r="H17" i="37"/>
  <c r="M16" i="37"/>
  <c r="H16" i="37"/>
  <c r="S16" i="37" s="1"/>
  <c r="S20" i="37" l="1"/>
  <c r="S24" i="37"/>
  <c r="S29" i="37"/>
  <c r="M14" i="37"/>
  <c r="S21" i="37"/>
  <c r="H14" i="37"/>
  <c r="S17" i="37"/>
  <c r="S19" i="37"/>
  <c r="S23" i="37"/>
  <c r="S18" i="37"/>
  <c r="S22" i="37"/>
  <c r="S14" i="37" l="1"/>
  <c r="R12" i="30"/>
  <c r="R21" i="30"/>
  <c r="R26" i="30"/>
  <c r="S26" i="30" s="1"/>
  <c r="R31" i="30"/>
  <c r="S35" i="30"/>
  <c r="S34" i="30"/>
  <c r="S33" i="30"/>
  <c r="M31" i="30"/>
  <c r="H31" i="30"/>
  <c r="S30" i="30"/>
  <c r="S29" i="30"/>
  <c r="S28" i="30"/>
  <c r="M26" i="30"/>
  <c r="H26" i="30"/>
  <c r="S25" i="30"/>
  <c r="S24" i="30"/>
  <c r="S23" i="30"/>
  <c r="M21" i="30"/>
  <c r="H21" i="30"/>
  <c r="S20" i="30"/>
  <c r="S18" i="30"/>
  <c r="M18" i="30"/>
  <c r="M17" i="30"/>
  <c r="S16" i="30"/>
  <c r="M16" i="30"/>
  <c r="S15" i="30"/>
  <c r="M15" i="30"/>
  <c r="S14" i="30"/>
  <c r="H12" i="30"/>
  <c r="M12" i="30" l="1"/>
  <c r="S12" i="30" s="1"/>
  <c r="S31" i="30"/>
  <c r="S21" i="30"/>
  <c r="S17" i="30" l="1"/>
  <c r="S15" i="32" l="1"/>
  <c r="S16" i="32"/>
  <c r="S17" i="32"/>
  <c r="S18" i="32"/>
  <c r="S19" i="32"/>
  <c r="S20" i="32"/>
  <c r="S21" i="32"/>
  <c r="S22" i="32"/>
  <c r="S23" i="32"/>
  <c r="S24" i="32"/>
  <c r="S25" i="32"/>
  <c r="S26" i="32"/>
  <c r="H27" i="32"/>
  <c r="M27" i="32"/>
  <c r="R27" i="32"/>
  <c r="H31" i="32"/>
  <c r="M31" i="32"/>
  <c r="R31" i="32"/>
  <c r="M12" i="28"/>
  <c r="H12" i="28"/>
  <c r="R12" i="28"/>
  <c r="H18" i="28"/>
  <c r="M18" i="28"/>
  <c r="R18" i="28"/>
  <c r="S27" i="32" l="1"/>
  <c r="S31" i="32"/>
  <c r="S18" i="28"/>
  <c r="S12" i="28"/>
  <c r="S44" i="36" l="1"/>
  <c r="S43" i="36"/>
  <c r="S42" i="36"/>
  <c r="R40" i="36"/>
  <c r="M40" i="36"/>
  <c r="H40" i="36"/>
  <c r="R35" i="36"/>
  <c r="S35" i="36" s="1"/>
  <c r="M35" i="36"/>
  <c r="H35" i="36"/>
  <c r="R30" i="36"/>
  <c r="S30" i="36" s="1"/>
  <c r="M30" i="36"/>
  <c r="H30" i="36"/>
  <c r="S29" i="36"/>
  <c r="S28" i="36"/>
  <c r="S27" i="36"/>
  <c r="S26" i="36"/>
  <c r="S25" i="36"/>
  <c r="S24" i="36"/>
  <c r="S23" i="36"/>
  <c r="S22" i="36"/>
  <c r="S21" i="36"/>
  <c r="S20" i="36"/>
  <c r="S19" i="36"/>
  <c r="S18" i="36"/>
  <c r="S17" i="36"/>
  <c r="S16" i="36"/>
  <c r="S15" i="36"/>
  <c r="S14" i="36"/>
  <c r="S13" i="36"/>
  <c r="R11" i="36"/>
  <c r="M11" i="36"/>
  <c r="H11" i="36"/>
  <c r="S40" i="36" l="1"/>
  <c r="S11" i="36"/>
  <c r="S41" i="33"/>
  <c r="S40" i="33"/>
  <c r="S39" i="33"/>
  <c r="R37" i="33"/>
  <c r="M37" i="33"/>
  <c r="H37" i="33"/>
  <c r="R32" i="33"/>
  <c r="M32" i="33"/>
  <c r="H32" i="33"/>
  <c r="R27" i="33"/>
  <c r="M27" i="33"/>
  <c r="H27" i="33"/>
  <c r="H18" i="33"/>
  <c r="H15" i="33"/>
  <c r="S13" i="33"/>
  <c r="S37" i="33" l="1"/>
  <c r="S27" i="33"/>
  <c r="H13" i="33"/>
  <c r="S32" i="33"/>
  <c r="S35" i="34" l="1"/>
  <c r="S34" i="34"/>
  <c r="R20" i="40" l="1"/>
  <c r="M20" i="40"/>
  <c r="H20" i="40"/>
  <c r="S12" i="27" l="1"/>
  <c r="R61" i="35" l="1"/>
  <c r="R60" i="35"/>
  <c r="R59" i="35"/>
  <c r="H55" i="35"/>
  <c r="H49" i="35"/>
  <c r="S47" i="35" l="1"/>
  <c r="R49" i="35"/>
  <c r="S40" i="35"/>
  <c r="S43" i="35"/>
  <c r="S41" i="35"/>
  <c r="S42" i="35"/>
  <c r="S46" i="35"/>
  <c r="S45" i="35"/>
  <c r="M12" i="35"/>
  <c r="M53" i="35"/>
  <c r="R12" i="35"/>
  <c r="S44" i="35"/>
  <c r="M49" i="35"/>
  <c r="R53" i="35"/>
  <c r="H53" i="35"/>
  <c r="S49" i="35" l="1"/>
  <c r="S29" i="40" l="1"/>
  <c r="S28" i="40"/>
  <c r="R26" i="40"/>
  <c r="M26" i="40"/>
  <c r="H26" i="40"/>
  <c r="R23" i="40"/>
  <c r="M23" i="40"/>
  <c r="H23" i="40"/>
  <c r="H12" i="40"/>
  <c r="S26" i="40" l="1"/>
  <c r="S23" i="40"/>
  <c r="S12" i="40"/>
  <c r="R33" i="39"/>
  <c r="M33" i="39"/>
  <c r="H33" i="39"/>
  <c r="R30" i="39"/>
  <c r="M30" i="39"/>
  <c r="H30" i="39"/>
  <c r="R12" i="39"/>
  <c r="M12" i="39"/>
  <c r="H12" i="39"/>
  <c r="S30" i="39" l="1"/>
  <c r="S12" i="39"/>
  <c r="S33" i="39"/>
  <c r="S36" i="34" l="1"/>
  <c r="R32" i="34"/>
  <c r="M32" i="34"/>
  <c r="H32" i="34"/>
  <c r="R27" i="34"/>
  <c r="M27" i="34"/>
  <c r="H27" i="34"/>
  <c r="S26" i="34"/>
  <c r="S25" i="34"/>
  <c r="S23" i="34"/>
  <c r="R23" i="34"/>
  <c r="R13" i="34" s="1"/>
  <c r="M23" i="34"/>
  <c r="H23" i="34"/>
  <c r="S22" i="34"/>
  <c r="S21" i="34"/>
  <c r="S20" i="34"/>
  <c r="S19" i="34"/>
  <c r="S18" i="34"/>
  <c r="S13" i="34" s="1"/>
  <c r="S17" i="34"/>
  <c r="S16" i="34"/>
  <c r="S15" i="34"/>
  <c r="M13" i="34"/>
  <c r="H13" i="34"/>
  <c r="S27" i="34" l="1"/>
  <c r="S32" i="34"/>
  <c r="S40" i="32"/>
  <c r="S39" i="32"/>
  <c r="S38" i="32"/>
  <c r="R36" i="32"/>
  <c r="M36" i="32"/>
  <c r="H36" i="32"/>
  <c r="R13" i="32"/>
  <c r="M13" i="32"/>
  <c r="H13" i="32"/>
  <c r="S36" i="32" l="1"/>
  <c r="S13" i="32"/>
  <c r="N33" i="29" l="1"/>
  <c r="M33" i="29"/>
  <c r="H33" i="29"/>
  <c r="N25" i="29"/>
  <c r="M25" i="29"/>
  <c r="H25" i="29"/>
  <c r="N12" i="29"/>
  <c r="M12" i="29"/>
  <c r="H12" i="29"/>
  <c r="S32" i="28"/>
  <c r="S31" i="28"/>
  <c r="S30" i="28"/>
  <c r="R28" i="28"/>
  <c r="S28" i="28" s="1"/>
  <c r="M28" i="28"/>
  <c r="H28" i="28"/>
  <c r="R23" i="28"/>
  <c r="M23" i="28"/>
  <c r="H23" i="28"/>
  <c r="S23" i="28" l="1"/>
  <c r="H12" i="27"/>
  <c r="M28" i="27"/>
  <c r="H28" i="27"/>
  <c r="R28" i="27"/>
  <c r="S28" i="27" l="1"/>
  <c r="S33" i="27" l="1"/>
  <c r="S32" i="27"/>
  <c r="S31" i="27"/>
  <c r="R25" i="27"/>
  <c r="R22" i="27"/>
  <c r="M22" i="27"/>
  <c r="H22" i="27"/>
  <c r="S22" i="27" l="1"/>
  <c r="S25" i="27"/>
  <c r="H48" i="35" l="1"/>
  <c r="S48" i="35" s="1"/>
  <c r="H52" i="35" l="1"/>
  <c r="H15" i="35" l="1"/>
  <c r="S15" i="35" s="1"/>
  <c r="H17" i="35" l="1"/>
  <c r="S17" i="35" s="1"/>
  <c r="H24" i="35"/>
  <c r="S24" i="35" s="1"/>
  <c r="H27" i="35"/>
  <c r="S27" i="35" s="1"/>
  <c r="H16" i="35"/>
  <c r="H22" i="35"/>
  <c r="S22" i="35" s="1"/>
  <c r="H28" i="35"/>
  <c r="S28" i="35" s="1"/>
  <c r="H30" i="35"/>
  <c r="S30" i="35" s="1"/>
  <c r="H18" i="35"/>
  <c r="S18" i="35" s="1"/>
  <c r="H33" i="35"/>
  <c r="S33" i="35" s="1"/>
  <c r="H36" i="35"/>
  <c r="S36" i="35" s="1"/>
  <c r="H32" i="35"/>
  <c r="S32" i="35" s="1"/>
  <c r="H20" i="35"/>
  <c r="S20" i="35" s="1"/>
  <c r="H23" i="35"/>
  <c r="S23" i="35" s="1"/>
  <c r="H29" i="35"/>
  <c r="S29" i="35" s="1"/>
  <c r="H31" i="35"/>
  <c r="S31" i="35" s="1"/>
  <c r="H34" i="35"/>
  <c r="S34" i="35" s="1"/>
  <c r="H25" i="35"/>
  <c r="S25" i="35" s="1"/>
  <c r="H26" i="35"/>
  <c r="S26" i="35" s="1"/>
  <c r="H14" i="35"/>
  <c r="S16" i="35"/>
  <c r="H51" i="35"/>
  <c r="S51" i="35" s="1"/>
  <c r="S14" i="35" l="1"/>
  <c r="H19" i="35"/>
  <c r="S19" i="35" s="1"/>
  <c r="H38" i="35"/>
  <c r="S38" i="35" s="1"/>
  <c r="H37" i="35"/>
  <c r="S37" i="35" s="1"/>
  <c r="H21" i="35" l="1"/>
  <c r="S21" i="35" s="1"/>
  <c r="H35" i="35" l="1"/>
  <c r="S35" i="35" s="1"/>
  <c r="H12" i="35" l="1"/>
  <c r="S12" i="35" s="1"/>
</calcChain>
</file>

<file path=xl/comments1.xml><?xml version="1.0" encoding="utf-8"?>
<comments xmlns="http://schemas.openxmlformats.org/spreadsheetml/2006/main">
  <authors>
    <author>Шошина Оксана Васильевна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Шошина Оксана Васильевна:</t>
        </r>
        <r>
          <rPr>
            <sz val="9"/>
            <color indexed="81"/>
            <rFont val="Tahoma"/>
            <family val="2"/>
            <charset val="204"/>
          </rPr>
          <t xml:space="preserve">
Удалила 3 квартиры выделенные  отдельно ранее, добавили  их в  общее кол. Квартир по д.№18, №18/1, д.№18/2</t>
        </r>
      </text>
    </comment>
  </commentList>
</comments>
</file>

<file path=xl/sharedStrings.xml><?xml version="1.0" encoding="utf-8"?>
<sst xmlns="http://schemas.openxmlformats.org/spreadsheetml/2006/main" count="5020" uniqueCount="1144">
  <si>
    <t>Примечание</t>
  </si>
  <si>
    <t>1 квартал</t>
  </si>
  <si>
    <t>2 квартал</t>
  </si>
  <si>
    <t>3 квартал</t>
  </si>
  <si>
    <t>4 квартал</t>
  </si>
  <si>
    <t>№
пп</t>
  </si>
  <si>
    <t>1.1.</t>
  </si>
  <si>
    <t>1.2.</t>
  </si>
  <si>
    <t>Инвентарный №</t>
  </si>
  <si>
    <t>ИТОГО по продаже:</t>
  </si>
  <si>
    <t>ИТОГО по ликвидации:</t>
  </si>
  <si>
    <t>ИТОГО по дарению:</t>
  </si>
  <si>
    <t>х</t>
  </si>
  <si>
    <t>1.3.</t>
  </si>
  <si>
    <t>1.4.</t>
  </si>
  <si>
    <t>1.5.</t>
  </si>
  <si>
    <t>Дом сторожа</t>
  </si>
  <si>
    <t>003012</t>
  </si>
  <si>
    <t>Здание склада заказчика №1</t>
  </si>
  <si>
    <t>003049</t>
  </si>
  <si>
    <t>Здание склада заказчика №2</t>
  </si>
  <si>
    <t>003136</t>
  </si>
  <si>
    <t>Площадка открытого склада оборудования</t>
  </si>
  <si>
    <t>015141</t>
  </si>
  <si>
    <t>Наименование непрофильного актива</t>
  </si>
  <si>
    <t>Мероприятия по реализации непрофильных активов</t>
  </si>
  <si>
    <t>Плановый эконом. эффект* от реализации (в пределах 3-х лет)</t>
  </si>
  <si>
    <t>Плановый эконом. эффект* от реализации на горизонте более 3-х лет**</t>
  </si>
  <si>
    <t xml:space="preserve">Возможные риски, дополнительные выгоды от реализации </t>
  </si>
  <si>
    <t>2018 год</t>
  </si>
  <si>
    <t>2019 год</t>
  </si>
  <si>
    <t>2020 год</t>
  </si>
  <si>
    <t>Плановый эконом. эффект* от реализации мероприятий</t>
  </si>
  <si>
    <t>ПРОДАЖА</t>
  </si>
  <si>
    <t>ЛИКВИДАЦИЯ</t>
  </si>
  <si>
    <t>БЕЗВОЗМЕЗДНАЯ ПЕРЕДАЧА</t>
  </si>
  <si>
    <t>графа заполняется только при условии планируемой реализации актива за горизонтам 3-х летнего срока. Планирование реализации актива за горизонтом 3-х летнего срока должно сопровождаться расширенным финансово-экономическим обоснованием, в т.ч. в виде модели дисконтируемых денежных потоков</t>
  </si>
  <si>
    <t>ФИО:</t>
  </si>
  <si>
    <t xml:space="preserve">Исполнитель: </t>
  </si>
  <si>
    <t>Алхунова Н.Г.</t>
  </si>
  <si>
    <t>Электронная почта:  alkhunova_ng@interrao.ru</t>
  </si>
  <si>
    <t>Тел. 8 (30145)95-269</t>
  </si>
  <si>
    <t xml:space="preserve">Земельный участок с кадастровым номером 03:22:010801:105 </t>
  </si>
  <si>
    <t>09/003589</t>
  </si>
  <si>
    <t>Обращение в Управление Федеральной службы государственной регистрации, кадастра и картографии по Селенгинскому району о прекращении права собственности на земельные участки</t>
  </si>
  <si>
    <t>Получение выписок из ЕГРН о прекращении права и об исключении земельных участков из ЕГРН</t>
  </si>
  <si>
    <t>Несвоевременное выполнение рекультивации</t>
  </si>
  <si>
    <t>Земельный участок с кадастровым номером 03:22:010801:23</t>
  </si>
  <si>
    <t>09/003598</t>
  </si>
  <si>
    <t>09/003594</t>
  </si>
  <si>
    <t>изучение спроса</t>
  </si>
  <si>
    <t>Органищзация и проведение продажи без объявления цены</t>
  </si>
  <si>
    <t xml:space="preserve">Завершение (подведение итогов) повторной продажи путем публичного предложения. </t>
  </si>
  <si>
    <t xml:space="preserve">Продолжение процедуры продажи путем Публичного предложения-до 16.03.2018г. Завершение (подведение итогов) продажи путем публичного предложени. Проведение повторной продажи путем публичного предложения </t>
  </si>
  <si>
    <t>Организация рекультивации земельного участка</t>
  </si>
  <si>
    <t>Завершение рекультивации земельного участка. Подготовка акта осмотра земельного участка</t>
  </si>
  <si>
    <t xml:space="preserve">Земельный участок с кадастровым номером 03:22:010801:322 </t>
  </si>
  <si>
    <t>Квартира 2-х комнатная, Республика Бурятия, г.Гусиноозерск, 2 микрорайон, д. 5, кв12</t>
  </si>
  <si>
    <t xml:space="preserve">Земельный участок с кадастровым номером 03:22:010801:95 </t>
  </si>
  <si>
    <t>09/003592</t>
  </si>
  <si>
    <t xml:space="preserve">Земельный участок с кадастровым номером 03:22:010801:37 </t>
  </si>
  <si>
    <t xml:space="preserve">Земельный участок с кадастровым номером 03:22:010801:28 </t>
  </si>
  <si>
    <t>09/003593</t>
  </si>
  <si>
    <t>09/003584</t>
  </si>
  <si>
    <t>Директор                                                                 ______________________/М.Ю. Человечкин/</t>
  </si>
  <si>
    <t>Организация и проведение конкурентных процедур путем запроса предложений. Подведение итогов</t>
  </si>
  <si>
    <t xml:space="preserve">Организация и проведение последующих конкурентных процедур (при необходимости).. Подведение итогов. </t>
  </si>
  <si>
    <t>Подготовка материалов и обеспечение одобрения сделки органанми управления компании</t>
  </si>
  <si>
    <t>Заключение ДКП. Государственная регистрация права</t>
  </si>
  <si>
    <t>Имеется потенциальный покупатенль, процедуры могут быть завершены ранее планиремого срока</t>
  </si>
  <si>
    <t>1,6.</t>
  </si>
  <si>
    <t>Организация  и проведение тоценки. Организация и проведение конкурентных процедур путем запроса предложений.</t>
  </si>
  <si>
    <t>Подведение итогов первичных процедур. Организация и проведение последующих конкурентных процедур (при необходимости).</t>
  </si>
  <si>
    <t>Подведение итогов повторных процедур. Организация и проведение последующих конкурентных процедур (при необходимости).</t>
  </si>
  <si>
    <t>Подведение итогов процедур. Организация и проведение последующих конкурентных процедур (при необходимости).</t>
  </si>
  <si>
    <t>Подведение итогов. Подготовка материалов и обеспечение одобрения сделки органанми управления компании. Заключение ДКП. Государственная регистрация права</t>
  </si>
  <si>
    <t>Организация и проведение конкурентных процедур путем запроса предложений.</t>
  </si>
  <si>
    <t>Земельный участок с кадастровым номером 03:22:010801:326</t>
  </si>
  <si>
    <t>Изучение спроса. Проведение мероприятий по отчистке (рекультивации) участка.</t>
  </si>
  <si>
    <t>Завершение рекультивации земельного участка. В случае отсуствия заинтересованности в приобретении объекта, поодготовка акта осмотра земельного участка</t>
  </si>
  <si>
    <t>Конкерентные процедуры могет быть признаны несостоявшимисяввиду отсутсвия спроса</t>
  </si>
  <si>
    <t>ИТОГО по отказу от права:</t>
  </si>
  <si>
    <t>ОТКАЗ ОТ ПРАВА</t>
  </si>
  <si>
    <t>*</t>
  </si>
  <si>
    <t>Раздел 4. Представление информации о ходе реализации непрофильных активов на сайте Компании в сети «Интернет»</t>
  </si>
  <si>
    <t>Утвержденные советом директоров (наблюдательным советом) Компании Программа, РНА и План мероприятий публикуются в информационно-телекоммуникационной сети «Интернет» на официальном сайте Компании.</t>
  </si>
  <si>
    <t>Раздел 1.  Результаты анализа активов Компании и выявления непрофильных активов, а также экономическое обоснование реализации непрофильных активов</t>
  </si>
  <si>
    <t xml:space="preserve">По результатам анализа активов Компании, были выявлены активы, обладающие признаками непрофильных, которые подлежат включению в реестр непрофильных активов Компании.
Экономическое обоснование реализации непрофильных активов приведено ниже  </t>
  </si>
  <si>
    <t>Разделы 2 и 3. Реестр непрофильных активов, подлежащих реализации в отчетном году и мероприятия по реализации непрофильных активов с указанием способов их реализации с распределением по кварталам года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</si>
  <si>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"Гусиноозерская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</si>
  <si>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</si>
  <si>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</si>
  <si>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</si>
  <si>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</si>
  <si>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</si>
  <si>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</si>
  <si>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</si>
  <si>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</si>
  <si>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</si>
  <si>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</si>
  <si>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</si>
  <si>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</si>
  <si>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</si>
  <si>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Проходная</t>
  </si>
  <si>
    <t>Проведение оценки рыночной стоимости объекта</t>
  </si>
  <si>
    <t>Конкерентные процедуры могет быть признаны несостоявшимися ввиду отсутсвия спроса</t>
  </si>
  <si>
    <t xml:space="preserve">Организация первичных конкурентных процедур по продаже объекта. Подведение итогов первичных процедур по продаже. </t>
  </si>
  <si>
    <t xml:space="preserve">Организация последующих конкурентных процедур по продаже объекта. Подведение итогов процедур по продаже. </t>
  </si>
  <si>
    <t>Организация последующих конкурентных процедур по продаже объекта.  Завершение, подведение итогов конкурентных процедур. Заключение договора купли - продажи, государственная регистрация договора купли-продажи.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</si>
  <si>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"Верхнетагильская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</si>
  <si>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Здание проходной РСЦ. литер В</t>
  </si>
  <si>
    <t>Завершение (подведение итогов) первичных конкурентных процедур по продаже объекта.  Организация и проведение повторных первичных процедур (при необходимости)</t>
  </si>
  <si>
    <t>Завершение (подведение итогов) повторных первичных конкурентных процедур. Организация и проведение повторных первичных процедур (при необходимости)</t>
  </si>
  <si>
    <t>Завершение (подведение итогов) продажи повторных первичных процедур. Организация и проведение продажи путем проведения запроса предложений</t>
  </si>
  <si>
    <t>Завершение (подведение итогов) конкурентных процедур. Организация и проведение конкурентных процедур с понижением цены (при необходимости)</t>
  </si>
  <si>
    <t>Завершение конкурентных процедур по продаже, заключение договора купли - продажи, государственна регистрация перехода права собственности</t>
  </si>
  <si>
    <t>отсутствие потенциальных покупателей</t>
  </si>
  <si>
    <t>Здание склада РСЦ, литер Б</t>
  </si>
  <si>
    <t>Автодороги и площадки, литер IX, протяженность 666,60 пог.м.</t>
  </si>
  <si>
    <t>отсутствие потенциальных покупателей, рыночная стоимость ниже остаточной</t>
  </si>
  <si>
    <t>Здание техникума литер А, общая площадь 807,80 кв.м</t>
  </si>
  <si>
    <t>заключение договора на проведение оценки рыночной стоимости</t>
  </si>
  <si>
    <t>Проведение оценки. Организация первичных конкурентных процедур по продаже объекта</t>
  </si>
  <si>
    <t>Завершение (подведение итогов) первичных конкурентных процедур. Организация и проведение повторных конкурентных процедур (при необходимости)</t>
  </si>
  <si>
    <t>Завершение (подведение итогов) конкурентных процедур. Организация  продажи объекта путем публичного предложения (при необходимости)</t>
  </si>
  <si>
    <t>Завершение (подведение итогов) продажи путем публичного предложения, заключение договора купли - продажи, государственна регистрация перехода права собственности</t>
  </si>
  <si>
    <t>и т.д.</t>
  </si>
  <si>
    <t>2.1.</t>
  </si>
  <si>
    <t>2.2.</t>
  </si>
  <si>
    <t>3.1.</t>
  </si>
  <si>
    <t>3.2.</t>
  </si>
  <si>
    <t>4.1.</t>
  </si>
  <si>
    <t>наименование мероприятий</t>
  </si>
  <si>
    <t>4.2.</t>
  </si>
  <si>
    <t>Директор филиала "Верхнетагильская ГРЭС" 
АО "Интер РАО - Электрогенерация"                                                                                                                                              А.А. Левитов</t>
  </si>
  <si>
    <t>ФИО: Е.Н. Сычева</t>
  </si>
  <si>
    <t>Электронная почта: sycheva_en@interrao.ru</t>
  </si>
  <si>
    <t>Тел. с кодом города 8(34357)22211</t>
  </si>
  <si>
    <t>Здание мастерской малой механизации на территории автотранспортного хозяйства</t>
  </si>
  <si>
    <t xml:space="preserve">Организация согласования и заключение ДКП. Государственная регистрация перехода прав собственности на недвижимость </t>
  </si>
  <si>
    <t>X</t>
  </si>
  <si>
    <t>Насосная станция подмешивания квартала индивидуального поселка</t>
  </si>
  <si>
    <t>Х</t>
  </si>
  <si>
    <t xml:space="preserve">Завершение изучения спроса. Организация и проведение конкурентных процедур путем запроса предложений. </t>
  </si>
  <si>
    <t xml:space="preserve">Подведение итогов. Организация и проведение повторных конкурентных процедур. </t>
  </si>
  <si>
    <t>Подведение итогов. Организация и проведение дальнейших конкурентных процедур со снижением цены.</t>
  </si>
  <si>
    <t>1.6.</t>
  </si>
  <si>
    <t>1.7.</t>
  </si>
  <si>
    <t>1.8.</t>
  </si>
  <si>
    <t>1.9.</t>
  </si>
  <si>
    <t>1.10.</t>
  </si>
  <si>
    <t>1.11.</t>
  </si>
  <si>
    <t xml:space="preserve">Организация и проведение конкурентных процедур путем запроса предложений. Подведение итогов. </t>
  </si>
  <si>
    <t xml:space="preserve">Организация и проведение повторных конкурентных процедур. Подведение итогов. </t>
  </si>
  <si>
    <t xml:space="preserve">Организация и проведение дальнейших конкурентных процедур со снижением цены. Подведение итогов. </t>
  </si>
  <si>
    <t xml:space="preserve">Катер Crowline 268 CR  </t>
  </si>
  <si>
    <t>615000092000 </t>
  </si>
  <si>
    <t>Установка для освидетельствования баллонов типа ИПК-10</t>
  </si>
  <si>
    <t>06/004939</t>
  </si>
  <si>
    <t xml:space="preserve">Подведение итогов. Организация согласования и заключение ДКП. </t>
  </si>
  <si>
    <t>Проведение кадастровых работ по подготовке акта обследования объекта.
Снятие объекта с государственного кадастрового учета и прекращение государственной регистрации прав в установленном законом порядке.</t>
  </si>
  <si>
    <t>2.3.</t>
  </si>
  <si>
    <t>2.4.</t>
  </si>
  <si>
    <t>Здание операторной автозаправочной станции</t>
  </si>
  <si>
    <t>Проведение регламентированных закупочных процедур для заключения договора на выполнение работ по демонтажу.</t>
  </si>
  <si>
    <t>Заключение договора на выполнение работ по демонтажу</t>
  </si>
  <si>
    <t>Выполнение работ по демонтажу</t>
  </si>
  <si>
    <t>2.5.</t>
  </si>
  <si>
    <t>Здание склада масел</t>
  </si>
  <si>
    <t>2.6.</t>
  </si>
  <si>
    <t>Здание хозблока с кузнецей автотранспортного хозяйства</t>
  </si>
  <si>
    <t>Помещение для ремонта тяжелых механизмов</t>
  </si>
  <si>
    <t xml:space="preserve">Здание насосной с медленными фильтрами </t>
  </si>
  <si>
    <t>Насосная фильтровальная станция с котельной</t>
  </si>
  <si>
    <r>
      <t xml:space="preserve">Исполнитель:  </t>
    </r>
    <r>
      <rPr>
        <sz val="10"/>
        <color indexed="8"/>
        <rFont val="Times New Roman"/>
        <family val="1"/>
        <charset val="204"/>
      </rPr>
      <t>Ведущий специалист группы защиты имущественных прав юридического отдела</t>
    </r>
  </si>
  <si>
    <t>Г.А. Кратий</t>
  </si>
  <si>
    <t>Электронная почта: kratiy_ga@interrao.ru</t>
  </si>
  <si>
    <t>Тел. с кодом города (35363) 51-400</t>
  </si>
  <si>
    <t xml:space="preserve">План мероприятий Филиала "Ириклинская ГРЭС" АО "Интер РАО - Электрогенерация" по реализации непрофильных активов до 2020  года </t>
  </si>
  <si>
    <t>Плановый эконом. эффект от реализации (в пределах 3-х лет)</t>
  </si>
  <si>
    <t>Плановый эконом. эффект от реализации на горизонте более 3-х лет*</t>
  </si>
  <si>
    <t>Плановый эконом. эффект от реализации мероприятий (тыс. в нац. валюте без НДС)</t>
  </si>
  <si>
    <t>ПРОДАЖА (МЕНА)</t>
  </si>
  <si>
    <t>Проведение кадастровых работ по подготовке техплана на здание (привязка координат здания к земельному участку). Внесение изменений в государственный кадастровый учет здания (адрес, координаты).</t>
  </si>
  <si>
    <t>Организация и проведение конкурентных процедур путем запроса предложений. Подведение итогов первичных процедур.</t>
  </si>
  <si>
    <t>Организация и проведение повторных конкурентных процедур. Подведение итогов повторных процедур.</t>
  </si>
  <si>
    <t>Организация и проведение дальнейших конкурентных процедур. Подведение итогов процедур.</t>
  </si>
  <si>
    <t xml:space="preserve">Продление срока продажи в связи с незаинтересованностью потенциальных покупателей.
Ранее продажа утверждена решением СД от 28.12.2018 
протокол № 291. </t>
  </si>
  <si>
    <t>Организация и проведение конкурентных процедур путем запроса предложений. Подведение итогов первичныъх процедур.</t>
  </si>
  <si>
    <t>3 комнатная квартира
Оренбургская обл, Новоорский р-н, пос. Энергетик,
дом 79(2), кв.1</t>
  </si>
  <si>
    <t xml:space="preserve">Ранее продажа утверждена решением СД от 28.12.2018 
протокол № 291. </t>
  </si>
  <si>
    <t>1 комнатная квартира
Оренбургская обл, Новоорский р-н, пос. Энергетик,
дом 79(2), кв.10</t>
  </si>
  <si>
    <t>3 комнатная квартира
Оренбургская обл, Новоорский р-н, пос. Энергетик,
дом 79(2), кв.40</t>
  </si>
  <si>
    <t>3 комнатная квартира
Оренбургская обл, Новоорский р-н, пос. Энергетик,
дом 79(2), кв.57</t>
  </si>
  <si>
    <t>2 комнатная квартира
Оренбургская обл, Новоорский р-н, пос. Энергетик,
дом 79(2), кв.59</t>
  </si>
  <si>
    <t xml:space="preserve">Организация согласования и заключение ДКП. </t>
  </si>
  <si>
    <t>Здание закрытой мойки</t>
  </si>
  <si>
    <t>Изучение спроса на объект имущества (размещение информации на сайтах Группы, других бесплатных интернет ресурсах).</t>
  </si>
  <si>
    <t>Проведение оценки рыночной стоимости при условии наличия спроса на продажу объекта. При отсутствии заинтересованных покупателей - дальнейшее изучение спроса.</t>
  </si>
  <si>
    <t>При условии наличия спроса на продажу объекта организация и проведение конкурентных процедур путем запроса предложений. Подведение итогов. При отсутствии заинтересованных покупателей - дальнейшее изучение спроса.</t>
  </si>
  <si>
    <t>Изменение действия с аренды на продажу. 
Продажа объекта проводится впервые.</t>
  </si>
  <si>
    <t>Гараж на 5 автомашин</t>
  </si>
  <si>
    <t>Подготовка объекта на продажу при условии наличия спроса на продажу объекта (выделение земельного участка под объектом: проведение кадастровых работ по подготовке план-схемы раздела земельного участка). При отсутствии заинтересованных покупателей - дальнейшее изучение спроса.</t>
  </si>
  <si>
    <t>Подготовка объекта на продажу при условии наличия спроса на продажу объекта(выделение земельного участка под объектом: согласование план-схемы с Росимуществом, при условии согласования - проведение межевания земельного участка). При отсутствии заинтересованных покупателей - дальнейшее изучение спроса.</t>
  </si>
  <si>
    <t xml:space="preserve">Ранее ликвидация утверждена решением СД от 28.12.2018 
протокол № 291. </t>
  </si>
  <si>
    <t>Директор                                                                 ______________________В.В. Рязанов</t>
  </si>
  <si>
    <t>Приложение № 4 к решению Совета директоров АО «Интер РАО - Электрогенерация» от 28.12.2018 № 291</t>
  </si>
  <si>
    <r>
      <t>План мероприятий</t>
    </r>
    <r>
      <rPr>
        <b/>
        <i/>
        <sz val="10"/>
        <rFont val="Arial"/>
        <family val="2"/>
        <charset val="204"/>
      </rPr>
      <t xml:space="preserve"> филиала "Калининградская ТЭЦ-2" АО "Интер РАО - Электрогенерация"</t>
    </r>
    <r>
      <rPr>
        <b/>
        <sz val="10"/>
        <rFont val="Arial"/>
        <family val="2"/>
        <charset val="204"/>
      </rPr>
      <t xml:space="preserve"> (далее - Компания) по реализации непрофильных активов до 2020  года </t>
    </r>
  </si>
  <si>
    <t>Земельный участок площадью 38792 кв.м. кадастровый номер 39:03:060008:210</t>
  </si>
  <si>
    <t>00011609</t>
  </si>
  <si>
    <t xml:space="preserve">Организация и проведение рыночной оценки </t>
  </si>
  <si>
    <t>Организация и завершение (подведение итогов) первичных конкурентных процедур по продаже объекта.  Организация и проведение повторных первичных процедур (при необходимости)</t>
  </si>
  <si>
    <t>Завершение (подведение итогов) повторных первичных конкурентных процедур. Организация  продажи объекта путем публичного предложения, проведение конкурентных процедур по продаже объекта в случае признания первичных конкурентных процедуры не состоявшейся</t>
  </si>
  <si>
    <t xml:space="preserve">Завершение (подведение итогов) процедуры. Организация и проведение последующих процедур продажи со снижением цены. </t>
  </si>
  <si>
    <t>Завершение (подведение итогов) процедуры. , заключение договора купли - продажи, государственна регистрация перехода права собственности</t>
  </si>
  <si>
    <t>Риск не реализации, в связи с невостребованностью</t>
  </si>
  <si>
    <t>Земельный участок площадью 158 кв.м. кадастровый номер 39:03:060019:63</t>
  </si>
  <si>
    <t>00010771</t>
  </si>
  <si>
    <t xml:space="preserve">Земельный участок площадью 50540 кв.м. кадастровый номер 39:03:060019:231 </t>
  </si>
  <si>
    <t>20/003061</t>
  </si>
  <si>
    <t>Направление официальных писем работникам Филиала с предложением выкупа служебнго жилья</t>
  </si>
  <si>
    <t>20/004111</t>
  </si>
  <si>
    <t>предоставление пакета документов для сделки (уставные документы ПАО ГАЗПРОМ/Янтарьэнерго, отчет аккредитованного оценщика, согласованный с ПАО Газпром)</t>
  </si>
  <si>
    <t xml:space="preserve"> Направление Уведомления в БКИО ПАО "Интер РАО" о планируемом заключении договора купли-продажи по отчету оценщика, полученного третьим лицом. согласование проекта договора в ЭГ, ПАО "ГазПром".  
</t>
  </si>
  <si>
    <t xml:space="preserve">Подписание договора купли-продажи всеми сторонами, получение оплаты по договору, подписание акта приема передачи и акта по форме ОС, государственная регистрация перехода права собственности 
</t>
  </si>
  <si>
    <t>Директор                                                                 ______________________О.Ю. Гурылев</t>
  </si>
  <si>
    <t>ФИО: Котляр О.В.</t>
  </si>
  <si>
    <t>Котляр О.В.</t>
  </si>
  <si>
    <t>Электронная почта: Kotlyar_ov@interrao.ru</t>
  </si>
  <si>
    <t>kotlyar_ov@interrao.ru</t>
  </si>
  <si>
    <t>Тел. с кодом города (704) 23-36</t>
  </si>
  <si>
    <t>8(4012)690-336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</si>
  <si>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"Ивановские ПГУ"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</si>
  <si>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Квартира № 2</t>
  </si>
  <si>
    <t>03010002</t>
  </si>
  <si>
    <t>Проведение продажи объекта путем запроса предложений со снижением начальной стоимости продажи на 10% от рыночной стоимости, но не ниже остаточной стоимости</t>
  </si>
  <si>
    <t>Проведение продажи объекта путем запроса предложений со снижением начальной стоимости продажи на 10% от рыночной стоимости. Подведение итогов продажи (признание продажи несостоявшейся)</t>
  </si>
  <si>
    <t xml:space="preserve">Проведение мероприятий по одобрению сделок купли-продажи объекта со снижением начальной стоимости продажи на 15% от рыночной стоимости Советом директоров Общества. </t>
  </si>
  <si>
    <t>Организация проведения конкурентной процедуры - продажи путем запроса предложений со снижением начальной стоимости продажи на 15% от рыночной стоимости. Подведение итогов продажи путем запроса предложений (признание продажи несостоявшейся/определение победителя, согласование/заключение/исполнение договора купли-продажи).</t>
  </si>
  <si>
    <t xml:space="preserve">Организация одобрения сделок, которые могут быть заключены по результатам проведения продажи путем запроса предложений со снижением начальной цены на 10% от начальной цены предшествующего запроса предложений, органами управления Общества (Решение СД от 30.04.2019 (протокол № 303)).  </t>
  </si>
  <si>
    <t>Организация проведения  мероприятий по продаже путем запроса предложений со снижением начальной цены на 10% от начальной цены предшествующего запроса предложений. Издание Распоряжения от 10.04.2019 № 68 "О проведении запроса предложений", публикация извещения о продаже в СМИ и т.д.</t>
  </si>
  <si>
    <t xml:space="preserve">Подведение итогов продажи путем запроса предложений, организованной во 2 квартале 2019 года (признание продажи несостоявшейся/определение победителя, согласование/заключение/исполнение договора купли-продажи).Организация одобрения сделок, которые могут быть заключены по результатам проведения продажи путем запроса предложений/путем публичного предложения со снижением начальной цены, органами управления Общества.  </t>
  </si>
  <si>
    <t>В связи с отсутствием спроса на квартиры в г. Комсомольске продажа может быть признана несостоявшейся</t>
  </si>
  <si>
    <t>Срок реализации актива обусловлен  отсутствием спроса на квартиры в г. Комсомольске и, соответственно, необходимостью проведения последующих (после запроса предложений с начальной ценой равной рыночной стоимости; со нижением начальной стоимости на 10 и 15% от рыночной стоимости, 10% от предыдущего запроса предложений) конкурентных процедур, предусмотренных ЛНА Общества.</t>
  </si>
  <si>
    <t>Квартира № 14</t>
  </si>
  <si>
    <t>03010014</t>
  </si>
  <si>
    <t>Квартира № 15</t>
  </si>
  <si>
    <t>03010015</t>
  </si>
  <si>
    <t>Квартира № 18</t>
  </si>
  <si>
    <t>03010018</t>
  </si>
  <si>
    <t>Квартира № 19</t>
  </si>
  <si>
    <t>03010019</t>
  </si>
  <si>
    <t>Квартира № 23</t>
  </si>
  <si>
    <t>03010023</t>
  </si>
  <si>
    <t>Квартира № 38</t>
  </si>
  <si>
    <t>03010038</t>
  </si>
  <si>
    <t>Квартира № 39</t>
  </si>
  <si>
    <t>03010039</t>
  </si>
  <si>
    <t>Квартира № 58</t>
  </si>
  <si>
    <t>03010058</t>
  </si>
  <si>
    <t>Квартира № 61</t>
  </si>
  <si>
    <t>03010061</t>
  </si>
  <si>
    <t>1.12.</t>
  </si>
  <si>
    <t>1.13.</t>
  </si>
  <si>
    <t>Квартира № 74</t>
  </si>
  <si>
    <t>03010074</t>
  </si>
  <si>
    <t>1.14.</t>
  </si>
  <si>
    <t>1.15.</t>
  </si>
  <si>
    <t>Квартира № 47</t>
  </si>
  <si>
    <t>03010047</t>
  </si>
  <si>
    <t>Проведение мероприятий по оценке рыночной стоимости объектов. Определение в отношении объектов стратегии - продажа (утверждение Советом директоров Общества реестра непрофильных активов и плана мероприятий по реализации непрофильных активов Общества).</t>
  </si>
  <si>
    <t xml:space="preserve">Организация одобрения сделок, которые могут быть заключены по результатам проведения продажи путем запроса предложений с начальной ценой в размере рыночной стоимости, органами управления Общества (Решение СД от 30.04.2019 (протокол № 303)).  </t>
  </si>
  <si>
    <t>Организация проведения  мероприятий по продаже путем запроса предложений с начальной ценой в размере рыночной стоимости. Издание Распоряжения от 10.04.2019 № 68 "О проведении запроса предложений", публикация извещения о продаже в СМИ и т.д.</t>
  </si>
  <si>
    <t xml:space="preserve">Подведение итогов продажи путем запроса предложений, организованной во 2 квартале 2019 года (признание продажи несостоявшейся/определение победителя, согласование/заключение/исполнение договора купли-продажи).Организация одобрения сделок, которые могут быть заключены по результатам проведения продажи путем запроса предложений/путем публичного предложения со снижением начальной цены, органами управления Общества. </t>
  </si>
  <si>
    <t>Срок реализации актива обусловлен отсутствием спроса на квартиры в г. Комсомольске и итогами продажи аналогичных квартир  (пп.1.1-1.14)</t>
  </si>
  <si>
    <t>1.16.</t>
  </si>
  <si>
    <t>Директор                                                                 ______________________А.А. Николаев</t>
  </si>
  <si>
    <t>ФИО: Бурова Н.А.</t>
  </si>
  <si>
    <t>Электронная почта: burova_na@interrao.ru</t>
  </si>
  <si>
    <t>Тел. с кодом города: (709) 28-15</t>
  </si>
  <si>
    <r>
      <t>План мероприятий</t>
    </r>
    <r>
      <rPr>
        <b/>
        <i/>
        <sz val="14"/>
        <color theme="1"/>
        <rFont val="Times New Roman"/>
        <family val="1"/>
        <charset val="204"/>
      </rPr>
      <t xml:space="preserve"> филиала "Костромская ГРЭС" АО "Интер РАО - Электрогенерация"</t>
    </r>
    <r>
      <rPr>
        <b/>
        <sz val="14"/>
        <color theme="1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</si>
  <si>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Автозаправочная станция на 7 колонок с частью земельного участка с кадастровым номером 44:32:010135:154</t>
  </si>
  <si>
    <t xml:space="preserve">Проведение мероприятий по включению в ГКПЗ 2018 закупки "Услуги по оценке рыночной стоимости для нужд филиала "Костромская ГРЭС". </t>
  </si>
  <si>
    <t>Проведение оценки рыночной стоимости объектов и организация проведения конкурентной процедуры - продажи путем запроса предложений</t>
  </si>
  <si>
    <t xml:space="preserve">Завершение (подведение итогов) первичных конкурентных процедур по продаже объекта.  </t>
  </si>
  <si>
    <t>Проведение мероприятий по разделу земельного участка под непрофильным активом (проведение закупки, заключение и исполнение договора на выполнение кадастровых работ, получение решения собственника о разделе земельного участка, постановка на кадастровый учет и регистрация права собственности на образованные земельные участки)</t>
  </si>
  <si>
    <t>Завершение мероприятий, начатых в 4 квартале 2019 года. Проведение оценки рыночной стоимости непрофильного актива и земельного участка (проведение закупки, заключение и исполнение договора на оказание услуг по оценке рыночной стоимости). Организация проведения первоначальной конкурентной процедуры - запроса предложений.</t>
  </si>
  <si>
    <t xml:space="preserve">Завершение (подведение итогов) продажи путем запроса предложений (признание продажи несостоявшейся/определение победителя). Организация одобрения сделки, которая может быть заключена по результатам проведения продажи путем запроса предложений, органами управления Общества. Заключение и исполнение договора купли - продажи, государственная регистрация перехода права собственности. </t>
  </si>
  <si>
    <t>Организация проведения последующей конкурентной процедуры - продажи путем запроса предложений со снижением начальной цены.Завершение (подведение итогов) продажи путем запроса предложений (признание продажи несостоявшейся/определение победителя).</t>
  </si>
  <si>
    <t xml:space="preserve">Завершение мероприятий, начатых в 3 квартале 2020 года.Организация одобрения сделки, которая может быть заключена по результатам проведения продажи путем запроса предложений, органами управления Общества. Заключение договора купли - продажи, государственная регистрация перехода права собственности. </t>
  </si>
  <si>
    <t>Существует риск невостребованности объекта</t>
  </si>
  <si>
    <t>Часть нежилого здания (мастерская)</t>
  </si>
  <si>
    <t>Организация  продажи объекта путем публичного предложения</t>
  </si>
  <si>
    <t xml:space="preserve">Завершение (подведение итогов) продажи путем публичного предложения, организованной в 4 квартале 2018 года. Определение победителя (ООО "Монтажтехстрой"). Организация одобрения сделки по итогам продажи путем публичного предложения органами управления Общества. </t>
  </si>
  <si>
    <t>Завершение мероприятий, начатых в 1 квартале 2019 года (решение СД от 30.03.2019 (протокол №303). Заключение договора купли-продажи.</t>
  </si>
  <si>
    <t>Исполнение договора купли-продажи</t>
  </si>
  <si>
    <t>Исполнение договора купли-продажи, государственная регистрация перехода права собственности</t>
  </si>
  <si>
    <t>Сеть канализации.</t>
  </si>
  <si>
    <t>Объект производственного назначения (ГРП)</t>
  </si>
  <si>
    <t xml:space="preserve">Завершение (подведение итогов) продажи путем публичного предложения (продажа признана несостоявшейся в связи с отсутствием ценовых заявок). </t>
  </si>
  <si>
    <t>Организация проведения последующей конкурентной процедуры - продажи путем запроса предложений с начальной ценой в размере не менее 85% от цены отсечения (минимальной цены) продажи путем публичного предложения, органами управления Общества. Распоряжением "О проведении запроса предложений" от 11.04.2019 №33 организована продажа со сроком приема заявок с 18.04.2019 по 27.06.2019. Публикация извещения о продаже в СМИ и т.д.</t>
  </si>
  <si>
    <t>Завершение (подведение итогов) продажи путем запроса предложений (признание продажи несостоявшейся/определение победителя, согласование/заключение/исполнение договора купли-продажи). Организация одобрения сделки, которая может быть заключена по результатам проведения продажи путем запроса предложений, органами управления Общества. Заключение договора купли - продажи, государственная регистрация перехода права собственности</t>
  </si>
  <si>
    <t>Завершение мероприятий, начатых в 3 квартале 2019 года.Организация проведения последующей конкурентной процедуры - продажи путем запроса предложений со снижением начальной цены.Завершение (подведение итогов) продажи путем запроса предложений.</t>
  </si>
  <si>
    <t>Завершение мероприятий, начатых в 4 квартале 2019 года.Организация проведения последующей конкурентной процедуры - продажи путем запроса предложений со снижением начальной цены.</t>
  </si>
  <si>
    <t>Завершение (подведение итогов) продажи путем запроса предложений (признание продажи несостоявшейся/определение победителя). Организация одобрения сделки, которая может быть заключена по результатам проведения продажи путем запроса предложений, органами управления Общества. Заключение договора купли - продажи, государственная регистрация перехода права собственности</t>
  </si>
  <si>
    <t>Организация одобрения сделки, которая может быть заключена по результатам проведения продажи путем запроса предложений, органами управления Общества. Заключение договора купли - продажи, государственная регистрация перехода права собственности</t>
  </si>
  <si>
    <t>Склад №8 с земельным участком с кадастровым номером 44:32:010135:1600</t>
  </si>
  <si>
    <t>687; 11/005467</t>
  </si>
  <si>
    <t xml:space="preserve">Подача заявления о проведении государственного кадастрового учета и государственной регистрации права собственности на земельный участок под зданием склада.Проведение мероприятий по включению в ГКПЗ 2018 закупки "Услуги по оценке рыночной стоимости для нужд филиала "Костромская ГРЭС". </t>
  </si>
  <si>
    <t>Окончание мероприятий, начатых в 1 квартале 2018 года. Проведение оценки рыночной стоимости объекта и земельного участка под ним. Организация проведения конкурентной процедуры - продажи путем запроса предложений</t>
  </si>
  <si>
    <t>1-комнатная квартира (жилое)</t>
  </si>
  <si>
    <t xml:space="preserve">Организация одобрения сделки органами управления Общества </t>
  </si>
  <si>
    <t xml:space="preserve"> Проведение оценки рыночной стоимости непрофильного актива (проведение закупки, заключение и исполнение договора на оказание услуг по оценке рыночной стоимости).</t>
  </si>
  <si>
    <t>Организация проведения первоначальной конкурентной процедуры - запроса предложений.</t>
  </si>
  <si>
    <t>Земельный участок с кадастровым номером 44:32:010137:36</t>
  </si>
  <si>
    <t xml:space="preserve">Завершение мероприятий, начатых в 4 квартале 2019 года. Организация одобрения сделки органами управления Общества </t>
  </si>
  <si>
    <t>Подача заявления об отказе от права собственности в орган регистрации прав. Государственная регистрация прекращения права собственности.</t>
  </si>
  <si>
    <t xml:space="preserve">Часть земельного участка с кадастровым номером 44:32:010137:29 </t>
  </si>
  <si>
    <t>Проведение мероприятий по разделу земельного участка (проведение закупки, заключение и исполнение договора на выполнение кадастровых работ, получение решения собственника о разделе земельного участка, постановка на кадастровый учет и регистрация права собственности на образованные земельные участки)</t>
  </si>
  <si>
    <t>Резервуар запаса пожарной  воды</t>
  </si>
  <si>
    <t>Проведение закупочных процедур, заключение  договора на выполнение работ по демонтажу объектов</t>
  </si>
  <si>
    <t>Проведение демонтажных работ</t>
  </si>
  <si>
    <t>Отражение в бух. учете выбытия объекта. Проведение кадастровых работ с целью снятия объекта с учета в ЕГРН. Снятие объекта с учета в ЕГРН.</t>
  </si>
  <si>
    <t>Расходы на демонтаж объектов будут отражены после уточнения в БП 2020</t>
  </si>
  <si>
    <t>Склад цемента</t>
  </si>
  <si>
    <t>2021 год</t>
  </si>
  <si>
    <t>Получение согласий арендаторов на выкуп квартир. Подготовка материалов с целью определения позиции Правления ПАО "Интер РАО"</t>
  </si>
  <si>
    <t xml:space="preserve">Проведение корпоративных процедур. Подготовка проектов договоров купли-продажи </t>
  </si>
  <si>
    <t>Заключение договоров купли-продажи</t>
  </si>
  <si>
    <t>Квартира  по ул.Вишневая, д.31, кв 51</t>
  </si>
  <si>
    <t>СТ000006768</t>
  </si>
  <si>
    <t>Квартира  по ул.Невская д.18, кв.64</t>
  </si>
  <si>
    <t>СТ000007129</t>
  </si>
  <si>
    <t>Квартира  по ул.Невская д.18, кв.96</t>
  </si>
  <si>
    <t xml:space="preserve">СТ000006769 </t>
  </si>
  <si>
    <t>Квартира  по ул.Невская д.18, кв.124</t>
  </si>
  <si>
    <t>СТ000007130</t>
  </si>
  <si>
    <t>Квартира  по ул.Невская д.18, кв.156</t>
  </si>
  <si>
    <t xml:space="preserve">СТ000007134 </t>
  </si>
  <si>
    <t xml:space="preserve">Организация и проведение оценки.  </t>
  </si>
  <si>
    <t xml:space="preserve">Организация и проведение продажи объекта путем запроса предложений. Завершение (подведение итогов) первичных конкурентных процедур по продаже объекта.    </t>
  </si>
  <si>
    <t xml:space="preserve">Организация и проведение повторных первичных процедур (при необходимости). Завершение (подведение итогов) . </t>
  </si>
  <si>
    <t>Заключение договора купли-продажи</t>
  </si>
  <si>
    <t>Автоцистерна пожарная АЦ-2-4\400(ЗИЛ 5301В2) Х894ХХ23</t>
  </si>
  <si>
    <t>02240</t>
  </si>
  <si>
    <t>Организация и проведение продажи объекта путем запроса предложений</t>
  </si>
  <si>
    <t>Завершение (подведение итогов) конкурентных процедур по продаже объекта.  Организация и проведение повторных  процедур (при необходимости)</t>
  </si>
  <si>
    <t xml:space="preserve">Завершение (подведение итогов) повторных  конкурентных процедур. </t>
  </si>
  <si>
    <t>Автомобиль  АUDI Q7 С039КУ93</t>
  </si>
  <si>
    <t>СТ000006517</t>
  </si>
  <si>
    <t xml:space="preserve">* </t>
  </si>
  <si>
    <t>экономический эффект указывается в тыс. в нац. валюте без НДС</t>
  </si>
  <si>
    <t>**</t>
  </si>
  <si>
    <t>Исполнитель:</t>
  </si>
  <si>
    <t>Одноралов Денис Александрович</t>
  </si>
  <si>
    <t>odnoralov_da@interrao.ru</t>
  </si>
  <si>
    <t>8(862)2960053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</si>
  <si>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"Уренгойская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</si>
  <si>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Плановый эконом. эффект* от реализации мероприятий (факт  2018)</t>
  </si>
  <si>
    <t>Продажа</t>
  </si>
  <si>
    <t>Мастерские сантехмонтажа</t>
  </si>
  <si>
    <t>НЗС08/000918</t>
  </si>
  <si>
    <t xml:space="preserve">Изучение спроса на объекты имущества, размещение информации на сайтах Группы, других бесплатных интернет ресурсах </t>
  </si>
  <si>
    <t xml:space="preserve">Изучение спроса на объекты имущества, размещение информации на сайтах Группы, других бесплатных интернет ресурсах 
</t>
  </si>
  <si>
    <t xml:space="preserve">Проведение оценки рыночной стоимости; Организация первичных конкурентных процедур по продаже Объекта. Завершение (подведение итогов) первичных конкурентных процедур по продаже объекта. </t>
  </si>
  <si>
    <t xml:space="preserve"> Организация и проведение повторных первичных процедур (при необходимости)Завершение (подведение итогов) первичных конкурентных процедур по продаже объекта.  </t>
  </si>
  <si>
    <t>Организация и проведение дальнейших процедур (при необходимости)Завершение (подведение итогов) конкурентных процедур.</t>
  </si>
  <si>
    <t xml:space="preserve">Завершение (подведение итогов)  конкурентных процедур. Проведение дальнейших  конкурентных процедур с последующим снижением цены. </t>
  </si>
  <si>
    <t>Завершение (подведение итогов)  конкурентных процедур со снижением цены. Проведение дальнейших  конкурентных процедур с последующим снижением цены</t>
  </si>
  <si>
    <t>Завершение (подведение итогов)  конкурентных процедур со снижением цены. Заключение договора купли - продажи, государственная регистрация перехода права собственности</t>
  </si>
  <si>
    <t>Отсутствие спроса</t>
  </si>
  <si>
    <t xml:space="preserve">Подстанция "Головная 110/95/6"             </t>
  </si>
  <si>
    <t xml:space="preserve">УРЕ1100003  </t>
  </si>
  <si>
    <t xml:space="preserve">Организация конкурентных процедур по продаже Объекта. 
</t>
  </si>
  <si>
    <t xml:space="preserve">Организация и проведение оценки  рыночной стоимости имущества. Организация согласования органами управления компании вопроса о продаже объекта без проведения конкурентных процедур </t>
  </si>
  <si>
    <t xml:space="preserve">1. В случае принятия положительного решения, согласование и заключение ДКП, регистрация права. 2. В случае не принятия решения о прямой продаже объекта, организация и проведение  первичных конкурентных процедур по продаже Объекта. 
</t>
  </si>
  <si>
    <t>Завершение (подведение итогов) повторных первичных конкурентных процедур. Организация  продажи объекта путем публичного предложения.</t>
  </si>
  <si>
    <t xml:space="preserve">Автодорога к подстанции Головная </t>
  </si>
  <si>
    <t>0412000012000</t>
  </si>
  <si>
    <t>Подстанция "Промплощадка" 110/6кВ</t>
  </si>
  <si>
    <t>УРЕ1100013</t>
  </si>
  <si>
    <t>Проведение оценки  рыночной стоимости</t>
  </si>
  <si>
    <t>Завершение (подведение итогов) первичных конкурентных процедур по продаже объекта. Организация дальнейших процедур по продаже объекта.</t>
  </si>
  <si>
    <t>Организация дальнейших процедур по продаже объекта.</t>
  </si>
  <si>
    <t xml:space="preserve">Завершение (подведение итогов)  конкурентных процедур.  Проведение оценки рыночной стоимости; Организация первичных конкурентных процедур по продаже Объекта. 
</t>
  </si>
  <si>
    <t>Завершение (подведение итогов) первичных конкурентных процедур по продаже объекта.  Организация и проведение дальнейших процедур (при необходимости)</t>
  </si>
  <si>
    <t xml:space="preserve">На сегодняшний день спрос отсутствует. Имущество возможно реализовать применяя виды конкурентных процедур, в частности направленные на снижение  начальной цены (рыночной  стоимости)  до минимальной равной остаточной. Возможно  реализовать имущество при условии снижения  цены  в  ходе проведения конкурентных процедур.  </t>
  </si>
  <si>
    <t xml:space="preserve">Проведение новой оценки имущества обусловленно ее сроком давности и целесообразностью снизить начальную стоимость объекта </t>
  </si>
  <si>
    <t>Комплекс отопительной производственной котельной</t>
  </si>
  <si>
    <t>55 инвентарных номеров</t>
  </si>
  <si>
    <t xml:space="preserve">Организация конкурентных процедур по продаже Объекта (аукцион через агента со сроком приема заявок до 16.04.2018) </t>
  </si>
  <si>
    <t xml:space="preserve">В случае признания первичной процедуры не состоявшейся, одобрение сделки Советом  директоров продажи на условии конкурентной процедуры "Публичного предложения"либо "запроса предложений" со снижением первичной цены. </t>
  </si>
  <si>
    <t xml:space="preserve">Завершение (подведение итогов) продажи путем публичного предложени. </t>
  </si>
  <si>
    <t>Организация и проведение оценки  рыночной стоимости  имущества</t>
  </si>
  <si>
    <t xml:space="preserve"> Организация первичных конкурентных процедур по продаже Объекта. Завершение (подведение итогов) первичных конкурентных процедур по продаже объекта. </t>
  </si>
  <si>
    <t>с 2017  по настоящее время  проведен ряд процедур по продаже. Все признаны не состоявшимися  из-за отсутствия  заявок на участие, что свидетельствует  об  отсутствии спроса покупки имущества по рыночной стоимости. Имущество возможно реализовать со снижением начальной цены (рыночной  стоимости), с даты проведения новой  оценки рыночной стоимости, вновь  организовать процедуры с постепенным снижением цены  до уровня  остаточной стоимости.</t>
  </si>
  <si>
    <t>Подъездные ж/д пути  станция "Тихая-ГРЭС", Внутриплощадочные  ж/д  пути-5 135 м., Внутриплощадочные  ж/д  пути (14 путь)</t>
  </si>
  <si>
    <t>УРЕ1200011, 04/002803,   04/002802</t>
  </si>
  <si>
    <t xml:space="preserve"> Закрытый склад электромонтажа</t>
  </si>
  <si>
    <t>УРЕ1100005</t>
  </si>
  <si>
    <t xml:space="preserve"> Проведение оценки рыночной стоимости </t>
  </si>
  <si>
    <t>Отсутсвие спроса</t>
  </si>
  <si>
    <t>Двухкомнатная квартира, д.12 кв.15</t>
  </si>
  <si>
    <t>На сегодняшний день спрос отсутствует. Имущество возможно реализовать применяя виды конкурентных процедур, в частности направленные на снижение  начальной цены (рыночной  стоимости), такие как  «Публичный  запрос предложений» и "запрос предложений" с последующим снижением цены.</t>
  </si>
  <si>
    <t>Однокомнатная квартира  д.12 кв.5</t>
  </si>
  <si>
    <t>Однокомнатная квартира  д.12 кв. 11</t>
  </si>
  <si>
    <t xml:space="preserve"> Остаточная стоимость  превышает рыночную в  2 раза,  следовательно  спрос на  квартиры  отсутствует, также необходимо учитывать тот факт что  работники станции  не планируют проживать в  данном регионе  длительное  время, в связи с чем в покупке  жилья в  постоянное пользование не  заинтересованы. Конкурентная среда жилого  фонд поселка  активная и   позволяет   приобрести квартиры  на праве аренды  либо  приобрести в собственность. В  2017  году конкурентных процедур  (запрос предложений) по продажи по рыночной стоимости, признаны не состоявшимися,  из-за отсутствия  заявок на участие. </t>
  </si>
  <si>
    <t>Закрытая стоянка автотранспорта</t>
  </si>
  <si>
    <t>НЗС08/000917</t>
  </si>
  <si>
    <t>Здание складское №1 на базе гидроспецстроя</t>
  </si>
  <si>
    <t>0411000027000</t>
  </si>
  <si>
    <t>Организация и проведение оценки имущества</t>
  </si>
  <si>
    <t>Здание складское №2 на базе гидроспецстроя</t>
  </si>
  <si>
    <t>0411000028000</t>
  </si>
  <si>
    <t>ИТОГО по ликвидация:</t>
  </si>
  <si>
    <t xml:space="preserve">Ликвидация </t>
  </si>
  <si>
    <t>ИТОГО по безвозмездная передача:</t>
  </si>
  <si>
    <t>Безвозмездная передача (дарение)</t>
  </si>
  <si>
    <t xml:space="preserve">Внешнее электроснабжение, ВЛ-6 кВ ПС «Промплощадка – КТП №5-6п» </t>
  </si>
  <si>
    <t>УРЕ1200013</t>
  </si>
  <si>
    <t xml:space="preserve">Переписка с Администрацией по вопросу  безвозмездного отчуждения  имущества </t>
  </si>
  <si>
    <t xml:space="preserve">Оформление  и согласование материалов Правления  по безвозмездному отчуждению  объектов в Муниципальную собственность Администрации  города Новый Уренгой </t>
  </si>
  <si>
    <t xml:space="preserve">Согласование и заключение договор пожертвования имущества </t>
  </si>
  <si>
    <t xml:space="preserve">Государственная регистрация  перехода права собственности </t>
  </si>
  <si>
    <t xml:space="preserve">Внешнее электроснабжение, ВЛ-6 кВ ПС «Промплощадка – КТП №1-29п» </t>
  </si>
  <si>
    <t>УРЕ1200014</t>
  </si>
  <si>
    <t>3.3.</t>
  </si>
  <si>
    <t>Внешнее электроснабжение,ВЛ-6 кВ ПС "Головная"- ОПК</t>
  </si>
  <si>
    <t>УРЕ1200012</t>
  </si>
  <si>
    <t>Земельный участок, кадастровый номер 89:11:070101:3577</t>
  </si>
  <si>
    <t>04/002800</t>
  </si>
  <si>
    <t xml:space="preserve">Напрвление  заявления в Администрацию  города Новый Уренгой      </t>
  </si>
  <si>
    <t>Получение согласия  от Администрации  (учитывая сроки рассмотрения  заявления  и  слушания)</t>
  </si>
  <si>
    <t xml:space="preserve">Оформление  проекта решения  по отказу  от права   </t>
  </si>
  <si>
    <t xml:space="preserve"> Направление   заявления  в Росреестр  об отказе  от земельного участка и объекта недвижимого имущества</t>
  </si>
  <si>
    <t>Получение выписки Росреестра о прекрашении права Общества. С даты получения уведомления Росреестра, направление   уведомления  об отказе  от права  в  Администрацию города Новый Уренгой и регистрации права за Администрацией</t>
  </si>
  <si>
    <t xml:space="preserve">В случае отрицательного  ответа Росреестра,  направление заявления об оспаривании решения в суд. </t>
  </si>
  <si>
    <t>Участие в суде. Обеспечение получения положительного  решения суда</t>
  </si>
  <si>
    <t xml:space="preserve">Направление  решения суда и  заявления в  Росреестр.Получение выписки о прекращении права </t>
  </si>
  <si>
    <t xml:space="preserve">
Необходимо произвести отказа от права, так как   объект   фактически является   объектом общего пользования (осуществляется проезд к  гаражам  и объектам района Лимбяяха), сооружение  в неудовлетворительном состоянии,  в  связи с чем  возможны риски по возникновению чрезвычайных ситуаций (провалы, обрушения) и ДТП. 
</t>
  </si>
  <si>
    <t>АВТОДОРОГА к времен.жилпоселку и артскваж.</t>
  </si>
  <si>
    <t>0412000041000</t>
  </si>
  <si>
    <t>Руководитель/иное должностное лицо                                                                 ______________________/__________________/</t>
  </si>
  <si>
    <t xml:space="preserve">Директор </t>
  </si>
  <si>
    <t>_____________________</t>
  </si>
  <si>
    <t xml:space="preserve">Специалист  по управлению имуществом </t>
  </si>
  <si>
    <t>Шошинва О.В.</t>
  </si>
  <si>
    <t>Электронная почта:</t>
  </si>
  <si>
    <t>shoshina_ov@interrao.ru</t>
  </si>
  <si>
    <t>Тел. с кодом города</t>
  </si>
  <si>
    <t>8(3494)24-66-74</t>
  </si>
  <si>
    <t>2018год</t>
  </si>
  <si>
    <t>Профилакторий на 50 а\машин (часть помещения)</t>
  </si>
  <si>
    <t>990182</t>
  </si>
  <si>
    <t>Проведение конкуретных  процедур - Запрос предложений</t>
  </si>
  <si>
    <t>Оценка рыночной стоимости в целях снижения стоимости права аренды земельного участка под объектом недвижимости. Проведение  первичных конкуретных  процедур - Запрос предложений</t>
  </si>
  <si>
    <t>Завершение (подведение итогов) повторных первичных конкурентных процедур. Организация продажи путем публичного предложения, проведение конкурентных процедур по продаже объекта в случае признания первичных конкурентных процедур не состоявшимися</t>
  </si>
  <si>
    <t>Завершение (подведение итогов) продажи путем публичного предложени. Организация и проведение последующих процедур по продаже со снижением цены</t>
  </si>
  <si>
    <t>Завершение (подведение итогов). Организация и проведение последующих процедур по продаже со снижением цены</t>
  </si>
  <si>
    <t xml:space="preserve">Завершение (подведение итогов). Организация и проведение последующих процедур по продаже со снижением цены (в случае необходимости). Завершение (подведение итогов). </t>
  </si>
  <si>
    <t>Подготовка материалов, обеспечение одобрения сделки органами управления Общества.</t>
  </si>
  <si>
    <t xml:space="preserve">переносим срок с 3кв.20 на 4 кв.20, дополняем мероприятия в 3 кв.20г. </t>
  </si>
  <si>
    <t>999181</t>
  </si>
  <si>
    <t>Склад Дирекции №6</t>
  </si>
  <si>
    <t>000148</t>
  </si>
  <si>
    <t>Вынесение на СД вопроса об организации продажи объекта по цене запроса предложений</t>
  </si>
  <si>
    <t>Получение решение СД Общества. Организация и проведение конкуретных  процедур - Запрос предложений</t>
  </si>
  <si>
    <t>Т.к. рыночная стоимость ниже остаточной получение одобрение сделки/ организация и проведение конкуретных  процедур - Запрос предложений по цене равной на (дату предложения) остаточной стоимости.</t>
  </si>
  <si>
    <t>Завершение (подведение итогов). Организация и проведение последующих процедур по продаже цене равной (на дату предложения) остаточной стоимости.</t>
  </si>
  <si>
    <t>Завершение (подведение итогов). Организация и проведение последующих процедур по продаже  цене равной  (на дату предложения) остаточной стоимости.</t>
  </si>
  <si>
    <t>переносим срок с 3кв.20 на 4 кв.20, дополняем мероприятия в 3 кв.20г., уточ. мероприятий 2019г.</t>
  </si>
  <si>
    <t>Административно бытовой корпус ЖКХ</t>
  </si>
  <si>
    <t>008220</t>
  </si>
  <si>
    <t>Завершение (подведение итогов) продажи путем публичного предложения. Проведение повторной продажи путем публичного предложения</t>
  </si>
  <si>
    <t>Склад №4 ( при ЖКХ)</t>
  </si>
  <si>
    <t>008218</t>
  </si>
  <si>
    <t>Склад №5 ( при ЖКХ)</t>
  </si>
  <si>
    <t>008219</t>
  </si>
  <si>
    <t>Здание РСУ</t>
  </si>
  <si>
    <t xml:space="preserve">переносим срок со 2кв.20 на 3 кв.20, дополняем мероприятия во 2 кв.20г. </t>
  </si>
  <si>
    <t>Теплохолодный склад</t>
  </si>
  <si>
    <t xml:space="preserve">Склад </t>
  </si>
  <si>
    <t>13/003105</t>
  </si>
  <si>
    <t>Оценка рыночной стоимости в целях снижения стоимости права аренды земельного участка под объектом недвижимости. Орагнизация и проведение  первичных конкуретных  процедур - Запрос предложений</t>
  </si>
  <si>
    <t>13/003106</t>
  </si>
  <si>
    <t xml:space="preserve">Завершение (подведение итогов) повторных первичных конкурентных процедур. </t>
  </si>
  <si>
    <t>-</t>
  </si>
  <si>
    <t xml:space="preserve">Квартира </t>
  </si>
  <si>
    <t>9999991966</t>
  </si>
  <si>
    <t xml:space="preserve">Получение согласия жильцов на приобретение квартир в собственность. Подготовка материалов и предварительное согласование  материалов Правления в ИА Общества. </t>
  </si>
  <si>
    <t>Обеспечение согласования  материалов Правления ПАО "Интер РАО" в соответствии с регламентами Общества. .</t>
  </si>
  <si>
    <t xml:space="preserve">Получение одобрения сделки органами управления Общества, согласование договора купли-продажи,  обеспечение оплаты (заключение ипотечного договора м/у покупателем и банком). </t>
  </si>
  <si>
    <t>Заключение договора купли-продажи и государственная регистрация перехода права собственности.</t>
  </si>
  <si>
    <t>добавлен новый объект</t>
  </si>
  <si>
    <t>9999991157</t>
  </si>
  <si>
    <t xml:space="preserve">Оценка рыночной стоимости </t>
  </si>
  <si>
    <t xml:space="preserve">Получение одобрения сделки органами управления Общества, согласование договора купли-продажи. Заключение предварительного договора купли-продажи для получения одобрения банка на выдачу кредитных средств покупателю. </t>
  </si>
  <si>
    <t>Заключение договора купли продажи с использованием кредитных средств (ипотечного кредита) и государственная регистрация перехода права собственности.</t>
  </si>
  <si>
    <t>9999991976</t>
  </si>
  <si>
    <t>9999991986</t>
  </si>
  <si>
    <t xml:space="preserve">Трактор бульдозер Т 3501 </t>
  </si>
  <si>
    <t>050290</t>
  </si>
  <si>
    <t>Оценка рыночной стоимости транспортного средства</t>
  </si>
  <si>
    <t>Проведение первичных конкуретных  процедур - Запрос цен</t>
  </si>
  <si>
    <t>Завершение (подведение итогов) первичных конкурентных процедур по продаже объекта.  Организация и проведение последующих конкурентных процедур со снижением цены</t>
  </si>
  <si>
    <t>Заключение договора купли продажи.Снятие с учета и списание ТС.</t>
  </si>
  <si>
    <t>1.17.</t>
  </si>
  <si>
    <t>Тепловоз ТЭМ2, маневровый</t>
  </si>
  <si>
    <t>065270</t>
  </si>
  <si>
    <t>Проведение первичных конкуретных  процедур - Запрос предложений</t>
  </si>
  <si>
    <t>Директор Филиала                                                                ______________________/Д.А.Тимошенко/</t>
  </si>
  <si>
    <t xml:space="preserve">Исполнители: </t>
  </si>
  <si>
    <t>ФИО: Будаева Л.М.</t>
  </si>
  <si>
    <t>Электронная почта:budaeva_lm@interrao.ru</t>
  </si>
  <si>
    <t>Тел. с кодом города 30 (253) 45-400*62-116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</si>
  <si>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"Харанорская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</si>
  <si>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"Черепетская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</si>
  <si>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Земельный участок для строительства здания лечебного корпуса (71:18:030211:96)</t>
  </si>
  <si>
    <t>3161</t>
  </si>
  <si>
    <t>Завершение (подведение итогов) продажи путем публичного предложения</t>
  </si>
  <si>
    <t>В случае признания процедуры не состоявшейся, изучение спроса</t>
  </si>
  <si>
    <t>Изучение спроса</t>
  </si>
  <si>
    <t>Изучение спроса, Демонтаж объекта (п.2.1. плана)</t>
  </si>
  <si>
    <t>Проведение оценки после демонтожа НЗС, организация первичной конкурентной процедуры</t>
  </si>
  <si>
    <t>Завершение (подведение итогов) повторной продажи путем публичного предложения. Заключение ДКП</t>
  </si>
  <si>
    <t>отсутсвие спроса</t>
  </si>
  <si>
    <t xml:space="preserve">Завершение (подведение итогов) продажи путем публичного предложения. </t>
  </si>
  <si>
    <t>Прицеп- осветительная установка</t>
  </si>
  <si>
    <t>14/003732</t>
  </si>
  <si>
    <t xml:space="preserve">Организация и проведение повторной продажи путем публичного предложения </t>
  </si>
  <si>
    <t>Завершение (подведение итогов) конкурентных процедур по продаже объекта.  Организация последующих процедур продажи в соответствии с Регламентом Общества</t>
  </si>
  <si>
    <t>2975</t>
  </si>
  <si>
    <t xml:space="preserve">Организация конкурентных процедур по продаже объекта путем проведения запроса предложений. </t>
  </si>
  <si>
    <t>3073</t>
  </si>
  <si>
    <t>3070</t>
  </si>
  <si>
    <t>3140</t>
  </si>
  <si>
    <t>Незавершенное строительством нежилое здание (санаторий-профилакторий на 75 мест)</t>
  </si>
  <si>
    <t xml:space="preserve">18/001584 </t>
  </si>
  <si>
    <t>В случае признания процедуры не состоявшейся, проведение закупочных процедур по заключению договора на демонтаж объекта.</t>
  </si>
  <si>
    <t>Заключение договора и проведение работ по демонтажу объекта.</t>
  </si>
  <si>
    <t>Проведение работ по демонтажу объекта</t>
  </si>
  <si>
    <t>Директор Филиала "Черепетская ГРЭС имени Д.Г. Жимерина" АО "Интер РАО - Электрогенерация"   ________________/О.А. Савельев/</t>
  </si>
  <si>
    <t>Столярова Светлана Владимировна</t>
  </si>
  <si>
    <t>stolyarovasv@interrao.ru</t>
  </si>
  <si>
    <t>8 (48763) 5-22-54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</si>
  <si>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"Южноуральская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</si>
  <si>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 xml:space="preserve">1.1. </t>
  </si>
  <si>
    <t>Земельный участок с кадастровым №74:37:0209001:0378</t>
  </si>
  <si>
    <t>Ю000001022</t>
  </si>
  <si>
    <t>Организация и проведение конкуретных  процедур -</t>
  </si>
  <si>
    <t>Организация и проведение конкуретных  процедур путем запроса предложений</t>
  </si>
  <si>
    <t xml:space="preserve">Завершение (подведение итогов) Организация последующих процедур продажи объекта </t>
  </si>
  <si>
    <t>Завершение (подведение итогов) последующих процедур продажи объекта . Организация последующих процедур продажи объекта в случае признания конкурентных процедуры не состоявшейся</t>
  </si>
  <si>
    <t>Завершение (подведение итогов). Организация одобрения сделки органами управления. Заключение ДКП</t>
  </si>
  <si>
    <t>Конкурентные процедуры могут быть признаны несостоявшимися ввиду отсутствия спроса</t>
  </si>
  <si>
    <t>Нежилое здание склад горюче-смазочных материалов, общая площадь 22,6 кв. м</t>
  </si>
  <si>
    <t>07-007-11-91</t>
  </si>
  <si>
    <t>Сооружение резервуары для хранения нефтепродуктов, количество-5 штук, объем 75x5=375 куб. м</t>
  </si>
  <si>
    <t>07-007-12-342</t>
  </si>
  <si>
    <t>Нежилое здание помещение для охранника, общая площадь 28,5 кв. м</t>
  </si>
  <si>
    <t>07-007-11-92</t>
  </si>
  <si>
    <t>Нежилое здание склад масел, общая площадь 26,9 кв. м</t>
  </si>
  <si>
    <t>07-007-11-93</t>
  </si>
  <si>
    <t>Нежилое здание операторская, общая площадь 19,3 кв. м</t>
  </si>
  <si>
    <t>07-007-11-94</t>
  </si>
  <si>
    <t>Нежилое здание склад красок и лака, общая площадь 98,7 кв. м</t>
  </si>
  <si>
    <t>07-007-11-95</t>
  </si>
  <si>
    <t>Сооружение ограждение складского комплекса для ГСМ, протяженность 371 м</t>
  </si>
  <si>
    <t>07-007-12-343</t>
  </si>
  <si>
    <t>нежилое здание мастерские, общая площадь 727 кв.м.</t>
  </si>
  <si>
    <t>18-018-11-6000</t>
  </si>
  <si>
    <t xml:space="preserve">Постановка на кадастровый учет вновь образованного земельного участка и получение выписки из ЕГРН на исходный земельный участков с измененной площадью. </t>
  </si>
  <si>
    <t xml:space="preserve">Проведение рыночной оценки вновь образованного земпльного участка. Организация и проведение первичных конкурентных процедур по продаже объекта.  </t>
  </si>
  <si>
    <t xml:space="preserve">Завершение (подведение итогов) последующих процедур продажи объекта . Организация последующих процедур продажи объекта в случае признания конкурентных процедуры не состоявшейся </t>
  </si>
  <si>
    <t>инженерное сооружение (базисный склад для угля №2), площадью 60058,1 кв.м.</t>
  </si>
  <si>
    <t>11-011-12-201</t>
  </si>
  <si>
    <t xml:space="preserve">проведение рыночной стоимости </t>
  </si>
  <si>
    <t>организация проведения первичных конкурентных процедур по продаже объекта способом Запрос предложений. Проведение повторных первичных процедур в случае признания первичных конкурентных процедур несостоявшимися</t>
  </si>
  <si>
    <t>сооружение (мачта прожекторная склада №2), высота 20 м</t>
  </si>
  <si>
    <t>11-011-12-221</t>
  </si>
  <si>
    <t>11-011-12-220</t>
  </si>
  <si>
    <t>11-011-12-219</t>
  </si>
  <si>
    <t>сооружение (железнодорожный путь №21 (на территории электростанции), длина 846 м</t>
  </si>
  <si>
    <t>11-011-12-249</t>
  </si>
  <si>
    <t>мостовой перегружатель "Блейхерт" №3</t>
  </si>
  <si>
    <t>11-011-14-738</t>
  </si>
  <si>
    <t>нежилое здание конторы на базисном складе, общая площадь 87,9 кв.м.</t>
  </si>
  <si>
    <t>11-011-11-17</t>
  </si>
  <si>
    <t>нежилое здание мастерской на базисном складе, общая площадь 56,4 кв.м.</t>
  </si>
  <si>
    <t>11-011-11-18</t>
  </si>
  <si>
    <t>нежилое здание трансформаторного пункта на базисном складе, общая площадь 22,8 кв.м.</t>
  </si>
  <si>
    <t>16-016-11-43</t>
  </si>
  <si>
    <t>земельный участок с кадастровым №74:37:0209001:0376</t>
  </si>
  <si>
    <t>ю000001020</t>
  </si>
  <si>
    <t>квартира, общая площадь 40,4 кв.м., расположена на 1 этаже</t>
  </si>
  <si>
    <t>15/005288</t>
  </si>
  <si>
    <t>квартира, общая площадь 56,7 кв.м., расположена на 1 этаже</t>
  </si>
  <si>
    <t>15/005296</t>
  </si>
  <si>
    <t>проведение первичных конкурентных процедур способом Запрос предложений. Подведение итогов первичных конкурентных процедур</t>
  </si>
  <si>
    <t>квартира, общая площадь 64,2 кв.м., расположена на 2 этаже</t>
  </si>
  <si>
    <t>15/005304</t>
  </si>
  <si>
    <t>квартира, общая площадь 40,2 кв.м., расположена на 2 этаже</t>
  </si>
  <si>
    <t>15/005319</t>
  </si>
  <si>
    <t>проведение закупочных процедур на заключение договора на проведение оценки рыночной стоимости. Проведение оценки рыночной стоимости. Получение отчета об оценке</t>
  </si>
  <si>
    <t>квартира, общая площадь 56,6 кв.м., расположена на 2 этаже</t>
  </si>
  <si>
    <t>15/005323</t>
  </si>
  <si>
    <t>квартира, общая площадь 64,2 кв.м., расположена на 3 этаже</t>
  </si>
  <si>
    <t>15/005324</t>
  </si>
  <si>
    <t>квартира, общая площадь 40,3 кв.м., расположена на 3 этаже</t>
  </si>
  <si>
    <t>15/005326</t>
  </si>
  <si>
    <t>квартира, общая площадь 56,6 кв.м., расположена на 3 этаже</t>
  </si>
  <si>
    <t>15/005328</t>
  </si>
  <si>
    <t>квартира, общая площадь 64,4 кв.м., расположена на 4 этаже</t>
  </si>
  <si>
    <t>15/005270</t>
  </si>
  <si>
    <t>квартира, общая площадь 40,3 кв.м., расположена на 4 этаже</t>
  </si>
  <si>
    <t>15/005271</t>
  </si>
  <si>
    <t>квартира, общая площадь 57,1 кв.м., расположена на 4 этаже</t>
  </si>
  <si>
    <t>15/005273</t>
  </si>
  <si>
    <t>квартира, общая площадь 64,2 кв.м., расположена на 5 этаже</t>
  </si>
  <si>
    <t>15/005274</t>
  </si>
  <si>
    <t>1.18.</t>
  </si>
  <si>
    <t>квартира, общая площадь 40,5 кв.м., расположена на 5 этаже</t>
  </si>
  <si>
    <t>15/005275</t>
  </si>
  <si>
    <t>1.19.</t>
  </si>
  <si>
    <t>квартира, общая площадь 40,1 кв.м., расположена на 5 этаже</t>
  </si>
  <si>
    <t>15/005276</t>
  </si>
  <si>
    <t>1.20.</t>
  </si>
  <si>
    <t>квартира, общая площадь 57 кв.м., расположена на 5 этаже</t>
  </si>
  <si>
    <t>15/005278</t>
  </si>
  <si>
    <t>1.21.</t>
  </si>
  <si>
    <t>квартира, общая площадь 64,5 кв.м., расположена на 6 этаже</t>
  </si>
  <si>
    <t>15/005279</t>
  </si>
  <si>
    <t>1.22.</t>
  </si>
  <si>
    <t>квартира, общая площадь 40,2 кв.м., расположена на 6 этаже</t>
  </si>
  <si>
    <t>15/005280</t>
  </si>
  <si>
    <t>1.23.</t>
  </si>
  <si>
    <t>квартира, общая площадь 40,3 кв.м., расположена на 6 этаже</t>
  </si>
  <si>
    <t>15/005281</t>
  </si>
  <si>
    <t>1.24.</t>
  </si>
  <si>
    <t>квартира, общая площадь 57 кв.м., расположена на 6 этаже</t>
  </si>
  <si>
    <t>15/005282</t>
  </si>
  <si>
    <t>1.25.</t>
  </si>
  <si>
    <t>квартира, общая площадь 79,4 кв.м., расположена на 7 этаже</t>
  </si>
  <si>
    <t>15/005283</t>
  </si>
  <si>
    <t>1.26.</t>
  </si>
  <si>
    <t>1.27.</t>
  </si>
  <si>
    <t>квартира, общая площадь 79,5 кв.м., расположена на 8 этаже</t>
  </si>
  <si>
    <t>15/005286</t>
  </si>
  <si>
    <t>1.28.</t>
  </si>
  <si>
    <t>квартира, общая площадь 65,8 кв.м., расположена на 8 этаже</t>
  </si>
  <si>
    <t>15/005287</t>
  </si>
  <si>
    <t>1.29.</t>
  </si>
  <si>
    <t>квартира, общая площадь 56,9 кв.м., расположена на 8 этаже</t>
  </si>
  <si>
    <t>15/005289</t>
  </si>
  <si>
    <t>1.30.</t>
  </si>
  <si>
    <t>квартира, общая площадь 79,5 кв.м., расположена на 9 этаже</t>
  </si>
  <si>
    <t>15/005290</t>
  </si>
  <si>
    <t>1.31.</t>
  </si>
  <si>
    <t>квартира, общая площадь 65,7 кв.м., расположена на 9 этаже</t>
  </si>
  <si>
    <t>15/005291</t>
  </si>
  <si>
    <t>1.32.</t>
  </si>
  <si>
    <t>квартира, общая площадь 56,9 кв.м., расположена на 9 этаже</t>
  </si>
  <si>
    <t>15/005292</t>
  </si>
  <si>
    <t>1.33.</t>
  </si>
  <si>
    <t>квартира, общая площадь 80,3 кв.м., расположена на 10 этаже</t>
  </si>
  <si>
    <t>15/005369</t>
  </si>
  <si>
    <t>1.34.</t>
  </si>
  <si>
    <t>1.35.</t>
  </si>
  <si>
    <t>15/005295</t>
  </si>
  <si>
    <t>1.36.</t>
  </si>
  <si>
    <t>квартира, общая площадь 56,7 кв.м., расположена на 2 этаже</t>
  </si>
  <si>
    <t>15/005299</t>
  </si>
  <si>
    <t>1.37.</t>
  </si>
  <si>
    <t>15/005300</t>
  </si>
  <si>
    <t>1.38.</t>
  </si>
  <si>
    <t>15/005301</t>
  </si>
  <si>
    <t>1.39.</t>
  </si>
  <si>
    <t>квартира, общая площадь 40,5 кв.м., расположена на 4 этаже</t>
  </si>
  <si>
    <t>15/005303</t>
  </si>
  <si>
    <t>1.40.</t>
  </si>
  <si>
    <t>квартира, общая площадь 40,2 кв.м., расположена на 4 этаже</t>
  </si>
  <si>
    <t>15/005305</t>
  </si>
  <si>
    <t>1.41.</t>
  </si>
  <si>
    <t>квартира, общая площадь 56,8 кв.м., расположена на 4 этаже</t>
  </si>
  <si>
    <t>15/005306</t>
  </si>
  <si>
    <t>1.42.</t>
  </si>
  <si>
    <t>15/005308</t>
  </si>
  <si>
    <t>1.43.</t>
  </si>
  <si>
    <t>квартира, общая площадь 56,8 кв.м., расположена на 5 этаже</t>
  </si>
  <si>
    <t>15/005309</t>
  </si>
  <si>
    <t>1.44.</t>
  </si>
  <si>
    <t>1.45.</t>
  </si>
  <si>
    <t>квартира, общая площадь 40,4 кв.м., расположена на 6 этаже</t>
  </si>
  <si>
    <t>15/005311</t>
  </si>
  <si>
    <t>1.46.</t>
  </si>
  <si>
    <t>квартира, общая площадь 56,9 кв.м., расположена на 6 этаже</t>
  </si>
  <si>
    <t>15/005312</t>
  </si>
  <si>
    <t>1.47.</t>
  </si>
  <si>
    <t>квартира, общая площадь 40,4 кв.м., расположена на 7 этаже</t>
  </si>
  <si>
    <t>15/005314</t>
  </si>
  <si>
    <t>1.48.</t>
  </si>
  <si>
    <t>15/005315</t>
  </si>
  <si>
    <t>1.49.</t>
  </si>
  <si>
    <t>квартира, общая площадь 40,5 кв.м., расположена на 8 этаже</t>
  </si>
  <si>
    <t>15/005316</t>
  </si>
  <si>
    <t>1.50.</t>
  </si>
  <si>
    <t>квартира, общая площадь 40,3 кв.м., расположена на 8 этаже</t>
  </si>
  <si>
    <t>15/005317</t>
  </si>
  <si>
    <t>1.51.</t>
  </si>
  <si>
    <t>квартира, общая площадь 40,5 кв.м., расположена на 9 этаже</t>
  </si>
  <si>
    <t>15/005318</t>
  </si>
  <si>
    <t>1.52.</t>
  </si>
  <si>
    <t>квартира, общая площадь 40,3 кв.м., расположена на 9 этаже</t>
  </si>
  <si>
    <t>15/005320</t>
  </si>
  <si>
    <t>1.53.</t>
  </si>
  <si>
    <t>квартира, общая площадь 40,4 кв.м., расположена на 10 этаже</t>
  </si>
  <si>
    <t>15/005322</t>
  </si>
  <si>
    <t>1.54.</t>
  </si>
  <si>
    <t>вагон-самосвал 39-673</t>
  </si>
  <si>
    <t>11-011-19-3504</t>
  </si>
  <si>
    <t xml:space="preserve">авершение (подведение итогов) Организация последующих процедур продажи объекта </t>
  </si>
  <si>
    <t>11-011-19-3505</t>
  </si>
  <si>
    <t>11-011-19-3506</t>
  </si>
  <si>
    <t>11-011-19-3507</t>
  </si>
  <si>
    <t>11-011-19-3508</t>
  </si>
  <si>
    <t>11-011-19-3509</t>
  </si>
  <si>
    <t>11-011-19-3510</t>
  </si>
  <si>
    <t>11-011-19-3511</t>
  </si>
  <si>
    <t>11-011-19-3512</t>
  </si>
  <si>
    <t>11-011-19-3513</t>
  </si>
  <si>
    <t>11-011-19-3514</t>
  </si>
  <si>
    <t>11-011-19-3515</t>
  </si>
  <si>
    <t>Директор                                                                 ______________________С.П. Жевтяк</t>
  </si>
  <si>
    <r>
      <t xml:space="preserve">Исполнитель:  </t>
    </r>
    <r>
      <rPr>
        <sz val="10"/>
        <color indexed="8"/>
        <rFont val="Times New Roman"/>
        <family val="1"/>
        <charset val="204"/>
      </rPr>
      <t>Начальник ЮО</t>
    </r>
  </si>
  <si>
    <t>Н.В. Попова</t>
  </si>
  <si>
    <t>Электронная почта: popova_nv@interrao.ru</t>
  </si>
  <si>
    <t>Тел. с кодом города (35134) 92347</t>
  </si>
  <si>
    <t>Бытовой корпус на 450 мест (лит. 91)</t>
  </si>
  <si>
    <t>Получение согласования вопроса на СД об одобрении продажи без объявления цены</t>
  </si>
  <si>
    <t xml:space="preserve">Изучение спроса. </t>
  </si>
  <si>
    <t>Организация и проведение рыночной оценки</t>
  </si>
  <si>
    <t>Завершение (подведение итогов) конкурентных процедур по продаже объекта.  Организация и проведение повторных процедур по продаже (при необходимости)</t>
  </si>
  <si>
    <t xml:space="preserve">Завершение (подведение итогов) конкурентных процедур по продаже объекта. Заключение договора купли - продажи, государственна регистрация перехода права собственности. </t>
  </si>
  <si>
    <t>Отсутствие потенциальных покупателей</t>
  </si>
  <si>
    <t>В отношении данных объектов наиболее вероятным исходом всех процедур по продаже предусмотренных ЛНА, видится признание их не состоявшимися по причине отсутствия спроса. В связи с чем, по итогам их завершения будет рассмотрен вопрос о смене стратегии с продажи на демонтаж либо безвозмездное отчуждение.</t>
  </si>
  <si>
    <t>Бытовой корпус на 1000 мест (лит.139)</t>
  </si>
  <si>
    <t>Участок Уралэнергоизоляции. Склад тепло-холодный УЭИ (лит.93)</t>
  </si>
  <si>
    <t>Участок Уралэнергоизоляции. Склад тепло-холодный УЭИ (лит.94)</t>
  </si>
  <si>
    <t>Кислородно-газификационная станция (лит.145)</t>
  </si>
  <si>
    <t>Объект незавершенный строительством прочее, общая площадь 917,3 кв.м</t>
  </si>
  <si>
    <t>26 НЗС</t>
  </si>
  <si>
    <t>Инженерно - лабораторный корпус Электроуралмонтажа (ЭУМа) (лит. 117)</t>
  </si>
  <si>
    <t xml:space="preserve">Организация конкурентных процедур по продаже объекта. </t>
  </si>
  <si>
    <t>Открытый склад щебня с эстакадой (лит. 357)</t>
  </si>
  <si>
    <t>Завершение (подведение итогов) первичных конкурентных процедур по продаже объекта.  Организация и проведение повторных процедур (при необходимости)</t>
  </si>
  <si>
    <t>Организация одобрения органами управлениядоговора купли-продажи.</t>
  </si>
  <si>
    <t>Площадка № 1 для укрупнения и складирования конструкций (лит. 340), площадка № 2 для укрупнения и складирования конструкций (лит. 341)</t>
  </si>
  <si>
    <t xml:space="preserve">Теплая стоянка для мотовозов на участке Уралспецэнергомонтаж (лит.148) </t>
  </si>
  <si>
    <t>Центральный материальный склад № 14 (холодный) (лит. 96)</t>
  </si>
  <si>
    <t>Центральный материальный склад № 13 (теплый) (лит. 95)</t>
  </si>
  <si>
    <t>Водолазный бот РВМ-376 "Бодрый"</t>
  </si>
  <si>
    <t>Шламоотвал кислотной промывки с насосной станцией, лит. АГ</t>
  </si>
  <si>
    <t xml:space="preserve">Организация и проведение рыночной оценки; Организация конкурентных процедур по продаже объекта путем проведения запроса предложений. </t>
  </si>
  <si>
    <t>Открытые  площадки № 1,2 для укрупнения и складирования конструкций - объединенный производственный корпус Уралэнергомонтажа (лит. 138)</t>
  </si>
  <si>
    <t>Контора Уралспецэнергомонтажа (УСЭМа) (лит.146)</t>
  </si>
  <si>
    <t>Материальный склад Уралспецэнергомонтажа (УСЭМа) (лит.147)</t>
  </si>
  <si>
    <t>Участок Уралэнергомонтажа (УЭМ) - материальный склад (лит.134)</t>
  </si>
  <si>
    <t xml:space="preserve">Теплая стоянка для мотовозов на участке Электроуралмонтажа (лит.135) </t>
  </si>
  <si>
    <t>Склад 1 финского оборудования АСУТП (лит.129) с проходной (лит.130)</t>
  </si>
  <si>
    <t>Складское хозяйство</t>
  </si>
  <si>
    <t>16 инвентарных номеров, указаны в РНА</t>
  </si>
  <si>
    <t>Рыбное хозяйство (Цех по воспроизводству рыбы с маточным стадом, инвентарем и оборудованием)</t>
  </si>
  <si>
    <t>18 инвентарных номеров, указаны в РНА</t>
  </si>
  <si>
    <t>Выбор и обоснование контрагента для заключения договора на оказание услуг по оценке рыночной стоимости. Проведение внеплановой закупки в ГКПЗ. Организация проведения рыночной оценки.</t>
  </si>
  <si>
    <t>Завершение проведения рыночной оценки. Организация одобрения органами управления передачи имущества Росрыболовству в счет компенсации ущерба, наносимого водным биологическим ресурсам Камского водохранилища</t>
  </si>
  <si>
    <t>Принятие решения Органами управления. Передача имущества Росрыболовству. В случаене неполучения одобрения, организация конкурентных процедур по продаже</t>
  </si>
  <si>
    <t>Заключение договора на оказание услуг по актуализации отчета об оценке рыночной стоимости объектов имущества ЦВР с получением заключения СРО. Согласование проектов договора купли-продажи рыбного хозяйства и договора поставки/выпуску малька с Федеральным агентством по рыболовству.</t>
  </si>
  <si>
    <t>Организация одобрения органами управления передачи имущества Росрыболовству в счет компенсации ущерба, наносимого водным биологическим ресурсам Камского водохранилища</t>
  </si>
  <si>
    <t>Передача имущества Росрыболовству. В случае неполучения одобрения, организация конкурентных процедур по продаже</t>
  </si>
  <si>
    <t>Растворобетонный узел. Растворобетонный узел в комплекте парогенератор MEKSIS MBJ-2000</t>
  </si>
  <si>
    <t>03/008671</t>
  </si>
  <si>
    <t>Завершение (подведение итогов) конкурентных процедур по продаже объекта. Заключение договора купли - продажи</t>
  </si>
  <si>
    <t>Кран козловой КК-32</t>
  </si>
  <si>
    <t>Подстанция КТП-ПК-100-6/0,4 с трансформатором ТМ-100-6/0,4 (5-04)</t>
  </si>
  <si>
    <t>Бытовка для рабочих 6,0х2,4х2,5 м</t>
  </si>
  <si>
    <t>03/008593</t>
  </si>
  <si>
    <t>Бытовка для рабочих 6х2,4х2,5 м</t>
  </si>
  <si>
    <t>03/008578</t>
  </si>
  <si>
    <t>03/008576</t>
  </si>
  <si>
    <t>03/008573</t>
  </si>
  <si>
    <t>Бытовка контейнерного типа (склад)  6,0х2,4х2,5 м</t>
  </si>
  <si>
    <t>03/008589</t>
  </si>
  <si>
    <t>Бытовка прорабка 6,0х2,4х2,5 м</t>
  </si>
  <si>
    <t>03/008594</t>
  </si>
  <si>
    <t>03/008598</t>
  </si>
  <si>
    <t>03/008577</t>
  </si>
  <si>
    <t>Планирование затрат на ликвидацию</t>
  </si>
  <si>
    <t>Запрос коммерческих предложений, прведение конкурентных процедур по заключению договора на подготовку актов обследования</t>
  </si>
  <si>
    <t>Прекращение права собственности</t>
  </si>
  <si>
    <t>Риски и дополнительные выгоды отсутствуют</t>
  </si>
  <si>
    <t>Железнодорожный путь № 73 (лит. 416)</t>
  </si>
  <si>
    <t>Демонтаж</t>
  </si>
  <si>
    <t>Планирование затрат на изготовление актов обследования</t>
  </si>
  <si>
    <t>Утилизация</t>
  </si>
  <si>
    <t>Заключение договора на подготовку актов обследования</t>
  </si>
  <si>
    <t>Проведение технической инвентаризации и изготовление актов обследования</t>
  </si>
  <si>
    <t>Площадка № 3 для укрупнения и складирования конструкций (лит. 342), площадка № 4 для укрупнения и складирования конструкций (лит. 343)</t>
  </si>
  <si>
    <t xml:space="preserve">В целях сокращения затрат на проведение мероприятия поиск контрагентов, готовых осуществить демонтаж объектов в счет возвратных материалов. </t>
  </si>
  <si>
    <t>Заключение договора на демонтаж объекта.</t>
  </si>
  <si>
    <t>Завершение работ по демонтажу объекта. Планирование затрат на подготовку акта обследования для снятия объекта с учета на 2021 год.</t>
  </si>
  <si>
    <t>В случае проведения внеплановой закупки в 2020 году - заключение договора на подготовку акта обследования, снятие объекта с учета и прекращение права собственности.</t>
  </si>
  <si>
    <t>Объект незавершенного строительства, в т.ч.гараж на 200 автомобилей в составе: производственный корпус (лит.А),общая площадь 15714,8 кв.м, административное здание (лит.Б),общая площадь 3002,7 кв.м.</t>
  </si>
  <si>
    <t>30 НЗС</t>
  </si>
  <si>
    <t>Планирование затрат на залючение договора на демонтаж объекта.</t>
  </si>
  <si>
    <t>База ОРСа</t>
  </si>
  <si>
    <t>23 инвентарных номера, указаны в РНА</t>
  </si>
  <si>
    <t>Завершение процедуры одобрения сделки по безвозмездной передаче объектов в муниципальную собственность.</t>
  </si>
  <si>
    <t>Заключение договора о безвозмездной передаче объектов имущества в муниципальную собственность.</t>
  </si>
  <si>
    <t>Государственная регистрация перехода права собственности</t>
  </si>
  <si>
    <t>Завершение мероприятий по технической инвентаризации, внесение изменений в сведения ЕГРН.</t>
  </si>
  <si>
    <t>Внесение изменений в решение СД в части перечня передаваемых объектов в соответствии с данными ЕГРН. Вынесение вопроса администрацией ДМР на утверждение Земским Собранием.</t>
  </si>
  <si>
    <t>Заключение договора о безвозмездной передаче объектов имущества в муниципальную собственность. Государственная регистрация перехода права собственности</t>
  </si>
  <si>
    <t>03/008575</t>
  </si>
  <si>
    <t>Организация одобрения органами управления передачи имущества Администрации ДМР в рамках благотворительности.</t>
  </si>
  <si>
    <t>Заключение договора пожертвования</t>
  </si>
  <si>
    <t>03/008587</t>
  </si>
  <si>
    <t>3.4.</t>
  </si>
  <si>
    <t>03/008588</t>
  </si>
  <si>
    <t>3.5.</t>
  </si>
  <si>
    <t>03/008597</t>
  </si>
  <si>
    <t>3.6.</t>
  </si>
  <si>
    <t>03/008600</t>
  </si>
  <si>
    <t>3.7.</t>
  </si>
  <si>
    <t>03/008602</t>
  </si>
  <si>
    <t>Начальник ЮО                                                                 ______________________/Н.В. Нифонтова/</t>
  </si>
  <si>
    <t>Коровина Светлана Александровна</t>
  </si>
  <si>
    <t>Электронная почта: korovina_sa@interrao.ru</t>
  </si>
  <si>
    <t>Тел. +7 (34265) 9-34-32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</si>
  <si>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"Пермская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</si>
  <si>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Подготовка материалов и обеспечение одобрения сделки органами управления компании</t>
  </si>
  <si>
    <t xml:space="preserve">Квартира 3-х комнатная, Республика Бурятия, г.Гусиноозерск, 2 микрорайон, д. 11, кв.37 </t>
  </si>
  <si>
    <t xml:space="preserve">Организация и проведение повторной продажи путем публичного предложения. Завершение (подведение итогов) повторной продажи путем публичного предложения. </t>
  </si>
  <si>
    <t>Квартира г. Суворов, ул. Кирова, д. 7А, кв. 18</t>
  </si>
  <si>
    <t>Квартира г. Суворов, ул.Тульская, д. 7б, кв. 22</t>
  </si>
  <si>
    <t>Квартира г. Суворов, ул. Кирова, д.11, кв. 50</t>
  </si>
  <si>
    <t>Квартира г.Суворов, ул. Школьная, д. 20, кв. 121</t>
  </si>
  <si>
    <t xml:space="preserve">Получение решения Совета директоров Общества об одобрении сделки с нанимателем квартиры, являющимся работником Общества (протокол №306 от 30.05.2019). </t>
  </si>
  <si>
    <t>Оформление сделки по продаже объекта нанимателю. В случае получения отказа нанимателя, организация продажи в соответствии с регламентом продаж Общества.</t>
  </si>
  <si>
    <t xml:space="preserve">передача имущества, завершение мероприятий по сделке </t>
  </si>
  <si>
    <t xml:space="preserve">Оформление перехода права на имущество, Подписание ДКП </t>
  </si>
  <si>
    <t xml:space="preserve">снятие объекта  с регистрационного учета. </t>
  </si>
  <si>
    <t>Завершение  работ по демонтажу объекта</t>
  </si>
  <si>
    <t xml:space="preserve">Земельный участок с кадастровым номером 03:22:010801:99 </t>
  </si>
  <si>
    <t>Земельный участок с кадастровым номером 03:22:010801:35</t>
  </si>
  <si>
    <t>Земельный участок с кадастровым номером 03:22:010801:44</t>
  </si>
  <si>
    <t>Земельный участок с кадастровым номером 03:22:010801:96</t>
  </si>
  <si>
    <t>Земельный участок с кадастровым номером 03:22:010801:24</t>
  </si>
  <si>
    <t xml:space="preserve">Земельный участок с кадастровым номером 03:22:010801:87 </t>
  </si>
  <si>
    <t xml:space="preserve">Земельный участок с кадастровым номером 03:22:010801:108 </t>
  </si>
  <si>
    <t>Земельный участок с кадастровым номером 03:22:011002:31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</si>
  <si>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"Каширская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</si>
  <si>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Здание ОКС, инв. номер БТИ 22-3769, лит. БТИ 155А</t>
  </si>
  <si>
    <t>КАШ1100003</t>
  </si>
  <si>
    <t>оценка рыночной стоимости активов</t>
  </si>
  <si>
    <t xml:space="preserve">оценка рыночной стоимости активов, организация и проведение первичных конкурентных процедур в соответствии с регламентами общества;                                  </t>
  </si>
  <si>
    <t>Освобождение площадей здания - организация перемещения профсоюзной организации, музея в другие свободные помещения Филиала.  Проведение конкурентных процедур по выбору организации, оказывающей оценочные услуги по оценке рыночной стоимости. Заключение договора на оценку рыночной стоимости имущества.</t>
  </si>
  <si>
    <t>Получение отчета об оценке.Организация первичных конкурентных процедур в соответствии с регламентами общества;</t>
  </si>
  <si>
    <t xml:space="preserve"> Подведение итогов.               Организация последующих конкурентных процедур в соответствии с регламентами общества;  Подведение итогов.   </t>
  </si>
  <si>
    <t>Организация одобрения сделки органами управления обществ и иные корпоративные процедуры по согласованию ДКП. Заключение Договора купли-продажи</t>
  </si>
  <si>
    <t>на данный объект до настоящего времени  не изучен потенциальный спрос. Возможно отсутствие потенциальных покупателей.</t>
  </si>
  <si>
    <t>Плановый экономический эффект скорректируется после определения рыночной цены</t>
  </si>
  <si>
    <t>УАТХ</t>
  </si>
  <si>
    <t>0211000184000, 0211000128000</t>
  </si>
  <si>
    <t>Проведение мероприятий по согласованию с заинтересованной стороной  договора мены</t>
  </si>
  <si>
    <t xml:space="preserve">Получение согласия заинтересованной стороны о заключении договора мены, </t>
  </si>
  <si>
    <t>Получение решение органов управления общества об одобрении договора мены</t>
  </si>
  <si>
    <t xml:space="preserve">изучение спроса на объекты имущества, размещение информации на сайтах Группы, других бесплатных интернет ресурсах </t>
  </si>
  <si>
    <t xml:space="preserve">изучение спроса на объекты. Конкурентный отбор поставщика услуг по оценке рыночной стоимости. </t>
  </si>
  <si>
    <t xml:space="preserve">Получение Отчёта об оценке рыночной  стоимости объектов недвижимости. Проведение встречи с конкурсным управляющим по делу о банкротстве СПК "МосэнергоСтрой". </t>
  </si>
  <si>
    <t>Ожидание окончания процедуры банкротства для проведения переговоров о заключении договора мены объектами с новым собственником имущества СПК МосэнергоСтрой .</t>
  </si>
  <si>
    <t xml:space="preserve">Проведение переговоров о заключении договора мены объектами с новым собственником имущества СПК МосэнергоСтрой .Проведение конкурентных процедур по выбору организации, оказывающей оценочные услуги по оценке рыночной стоимости. </t>
  </si>
  <si>
    <t>Заключение договора на оценку рыночной стоимости имущества. Получение отчета об оценке.</t>
  </si>
  <si>
    <t xml:space="preserve">Организация одобрения сделки органами управления обществ и иные корпоративные процедуры по согласованию ДКП. </t>
  </si>
  <si>
    <t>Заключение Договора мены, регистрация перехода права собственности</t>
  </si>
  <si>
    <t>отсутствие потенциальных покупателей. Здания располагаются на земельном участке, принадлежащем другому собственннику. С СПК Мосэнергострой существовала договоренность об обмене зданиями, решения потенциального собственника о сохранении договоренностей подтверждено лишь в устном порядке, документально в официальных письмах решение не зафиксировано.</t>
  </si>
  <si>
    <t xml:space="preserve">О/ц "Серебряный"            </t>
  </si>
  <si>
    <t xml:space="preserve">0211000050000, 0211000154000, 0212000080000, 0212000431000, 0212000386000, 0212000361000, 0212000396000, 0212000398000, 0212000382000, 0212000397000      </t>
  </si>
  <si>
    <t>Проведение мероприятий по согласованию с заинтересованной стороной совместной продажи имущества</t>
  </si>
  <si>
    <t>Получение положительного решения о совместной продаже от контрагента, оценка рыночной стоимости активов</t>
  </si>
  <si>
    <t>Организация и проведение  первичных процедур совместной продажи имущества</t>
  </si>
  <si>
    <t>Направление предложения в ПАО "Мосэнерго" о выкупе объектов ОЦ "Серебряный", принадлежащих филиалу Каширская ГРЭС</t>
  </si>
  <si>
    <t xml:space="preserve">Изучение потенциального спроса на сайте interrao.ru. Проведение оценки рыночной стоимости имущества.  </t>
  </si>
  <si>
    <t xml:space="preserve">Получение Отчета об оценке. Распоряжением ЧГРЭС/17-Организация первичных конкурентных процедур продажи путем  Запроса предложений. </t>
  </si>
  <si>
    <t>до 16.09.2019 процедура Запроса предложений. Подведение итогов.</t>
  </si>
  <si>
    <t xml:space="preserve">Организация повторных конкурентных процедур в соответствии с регламентами общества;                                  </t>
  </si>
  <si>
    <t xml:space="preserve">Подведение итогов, Организация повторных конкурентных процедур в соответствии с регламентами общества;                                  </t>
  </si>
  <si>
    <t>Продолжение торгов в соответствии с организованной процедурой. Подведение итогов.</t>
  </si>
  <si>
    <t xml:space="preserve">Организация повторных конкурентных процедур в соответствии с регламентами общества; Подведение итогов. Определение победителя .                                 </t>
  </si>
  <si>
    <t xml:space="preserve"> Плановый экономический эффект скорректируется после проведения конкурентных процедур и определения цены продажи.</t>
  </si>
  <si>
    <t xml:space="preserve">Земельный участок с кадастровым номером 50:37:0050134:155         </t>
  </si>
  <si>
    <t>02/008030</t>
  </si>
  <si>
    <t xml:space="preserve">Проведение мероприятий по согласованию согласование разногласий к договору. </t>
  </si>
  <si>
    <t xml:space="preserve">Получение согласования разногласий к догововору от контрагента </t>
  </si>
  <si>
    <t>регистрация перехода права собственности</t>
  </si>
  <si>
    <t>Направление письма о подписании договора купли-продажи</t>
  </si>
  <si>
    <t xml:space="preserve">Направление Договора купли-продажи от 07.02.2019 №8-КАШ/009-0193-17, подписанного со стороны Общества. </t>
  </si>
  <si>
    <t xml:space="preserve">Организация переговоров с представителем ООО "Йанис" . Проведение регламентированных процедур по согласованию проекта Договора аренды земельного участка  
№ 8-КАШ/009-0241-19.
</t>
  </si>
  <si>
    <t>Направление Договора аренды, подписанного со стороны Общества в адрес ООО "Йанис"</t>
  </si>
  <si>
    <t>До момента урегулирования разногласий, возникших при подписании договора аренды и ДКП выставление ООО "Йанис" счета на оплату за внедоговорное пользование. Направление претензий о неосновательном обогащении.</t>
  </si>
  <si>
    <t>До момента урегулирования разногласий, возникших при подписании договора аренды и ДКП выставление ООО "Йанис" счета на оплату за внедоговорное пользование. Направление претензий о неосновательном обогащении.Подача иска о взыскании неосновательного обогащения.</t>
  </si>
  <si>
    <t>До момента урегулирования разногласий, возникших при подписании договора аренды и ДКП выставление ООО "Йанис" счета на оплату за внедоговорное пользование. Направление претензий о неосновательном обогащении.Рассмотрение дела о взыскании неосновательного обогащения.</t>
  </si>
  <si>
    <t>До момента урегулирования разногласий, возникших при подписании договора аренды и ДКП выставление ООО "Йанис" счета на оплату за внедоговорное пользование. Направление претензий о неосновательном обогащении.Направление ООО "Йанис" письма с повторным предложением подписать Договор купли-продажи.</t>
  </si>
  <si>
    <t>подписание договора с обеих сторон. государственная регистрация перехода права собственности</t>
  </si>
  <si>
    <t>отказ контрагента от подписания договора купли-продажи и договора аренды .</t>
  </si>
  <si>
    <t>На данный ЗУ заключено мировое соглашение. Цена продажи участка 50,634 тыс.руб.</t>
  </si>
  <si>
    <t xml:space="preserve">Земельный участок с кадастровым номером 50:37:0050134:47           </t>
  </si>
  <si>
    <t>02/007724</t>
  </si>
  <si>
    <t xml:space="preserve">организация и проведение конкурентных процедур в соответствии с регламентами общества;                                       </t>
  </si>
  <si>
    <t xml:space="preserve">Организация одобрения сделки Советом директоров Общестав </t>
  </si>
  <si>
    <t>Прекращение процедуры одобрения сделки Советом Директоров по причине экономически нецелесообразной для Общества цены сделки, определенной по результатам проведения конкурентных процедур</t>
  </si>
  <si>
    <t>Проведение корпоративных процедур по выбору оценочной организации.</t>
  </si>
  <si>
    <t xml:space="preserve">Получение отчета об оценке рыночной стоимости актива. Организация первичных конкурентных процедур в соответствии с регламентами Общества. </t>
  </si>
  <si>
    <t xml:space="preserve">Подведение итогов конкурентных процедур. Организация повторных конкурентных процедур в соответствии с регламентами общества;  </t>
  </si>
  <si>
    <t xml:space="preserve">Продление срока приема заявок или организация новых конкурентных процедур в соответствии с регламентами Общества, после подведения итогов конкурентных процедур.  </t>
  </si>
  <si>
    <t xml:space="preserve">Организация повторных конкурентных процедур в соответствии с регламентами общества; Подведение итогов конкурентных процедур. </t>
  </si>
  <si>
    <t>Подведение итогов конкурентных процедур. Выбор победителя. Организация одобрения сделки орагнами управления Общества и иные корпоративные процедуры по согласованию ДКП.</t>
  </si>
  <si>
    <t>Заключение Договора купли-продажи. Государственная регистрация перехода права собственности</t>
  </si>
  <si>
    <t>На земельном участке располагаются громоотводные вышки, часть магистрали теплосети (незарегестрированной в ЕГРН, используется для собственных нужд), металлический кран с подкрановыми путями. В условия ДКП будут включены все нюансы беспрепятственного доступа к имуществу Общества.</t>
  </si>
  <si>
    <t xml:space="preserve">Земельный участок с кадастровым номером 50:37:0060601:148        </t>
  </si>
  <si>
    <t>02/008078</t>
  </si>
  <si>
    <t xml:space="preserve">государственная регистрация права на вновь образованные участки. Оценка стоимости. Организация и проведение конкурентных процедур в соответствии с регламентами общества;                                  </t>
  </si>
  <si>
    <t xml:space="preserve">Подведение итогов процедцры продажи путем публичного предложения. Организация Конкурентных процедур путем Запроса предложений в соответствии с регламентами общества;                                  </t>
  </si>
  <si>
    <t xml:space="preserve">Подведение итогов конкурентных процедур. Организация повторных конкурентных процедур в соответствии с регламентами общества;                                                                  </t>
  </si>
  <si>
    <t>Проведение конкурентной процедуры в соответствии с регламентами Общества.</t>
  </si>
  <si>
    <t>Подведение итогов конкурентных процедур. Выбор победителя. Организация одобрения сделки орагнами управления Общества. корпоративные процедуры по согласованию ДКП.</t>
  </si>
  <si>
    <t xml:space="preserve"> корпоративные процедуры по согласованию ДКП. Заключение Договора купли-продажи</t>
  </si>
  <si>
    <t xml:space="preserve">отсутствие потенциальных покупателей. </t>
  </si>
  <si>
    <t xml:space="preserve">Продажа части земельного участка единым лотом с ВЖК.Окончательный эффект от реализации будет определен по факту подведения итогов процедуры продажи            </t>
  </si>
  <si>
    <t xml:space="preserve">Санаторий-профилакторий Каширской ГРЭС </t>
  </si>
  <si>
    <t>0210000026000, КАШ1100020, 0211000121000, 0212000383000</t>
  </si>
  <si>
    <t xml:space="preserve">Завершение (подведение итогов) продажи путем публичного предложени. Проведение повторной продажи путем публичного предложения </t>
  </si>
  <si>
    <t xml:space="preserve">Проведение конкурентных процедур по выбору организации, оказывающей оценочные услуги, проведение оценки рыночной стоимости. </t>
  </si>
  <si>
    <t xml:space="preserve">Организация и проведение первичных конкурентных процедур в соответствии с регламентами общества;  Подведение итогов.                                 </t>
  </si>
  <si>
    <t xml:space="preserve">Организация повторных конкурентных процедур в соответствии с регламентами общества;        </t>
  </si>
  <si>
    <t xml:space="preserve">Проведение конкурентных процедур в соответствии с регламентами общества;  Подведение итогов.   </t>
  </si>
  <si>
    <t xml:space="preserve">Организация последующих конкурентных процедур в соответствии с регламентами общества;   Подведение итогов.  </t>
  </si>
  <si>
    <t xml:space="preserve">Проведение конкурентных процедур в соответствии с регламентами общества;   Подведение итогов.  </t>
  </si>
  <si>
    <t xml:space="preserve">  Организация одобрения сделки органами управления обществ и иные корпоративные процедуры по согласованию ДКП ;  государственная регистрация перехода права собственности</t>
  </si>
  <si>
    <t>высокая рыночная цена - отсутствие потенциальных покупателей</t>
  </si>
  <si>
    <t>Окончательный эффект от реализации будет определен по факту подведения итогов процедуры продажи</t>
  </si>
  <si>
    <t>Временный жилищно-бытовой комплекс на 400 мест</t>
  </si>
  <si>
    <t>0211000192000.</t>
  </si>
  <si>
    <t xml:space="preserve">Оценка стоимости. Организация и проведение конкурентных процедур в соответствии с регламентами общества;                                  </t>
  </si>
  <si>
    <t>Продажа единым лотом совместно с земельным участком  50:37:0060601:148. с 09.10.2017 по настоящее время передано в аренду Окончательный эффект от реализации будет определен по факту подведения итогов процедуры продажи         .</t>
  </si>
  <si>
    <t>Директор                                                       ______________________/О.А. Савельев/</t>
  </si>
  <si>
    <t>ФИО: Ерастова И.А.</t>
  </si>
  <si>
    <t>Электронная почта:erastova_ia@interrao.ru</t>
  </si>
  <si>
    <t>Тел. с кодом города 8 49669 63270</t>
  </si>
  <si>
    <t>Изучение спроса, размещение Актива на сайте ПАО "Интер РАО" во вкладке Изучение спроса. Направление уведомления арендатору о скорой организации процедуры продажи здания.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</si>
  <si>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"Печорская ГРЭС"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до 2020  года </t>
    </r>
  </si>
  <si>
    <t>Здание закрытой стоянки автомашин с диспетчерской</t>
  </si>
  <si>
    <t>102</t>
  </si>
  <si>
    <t>Организация первичной процедуры продажи путем публичного предложения</t>
  </si>
  <si>
    <t xml:space="preserve">Организация процедуры продажи путем запроса предложений со снижением цены. </t>
  </si>
  <si>
    <t xml:space="preserve"> Организация и проведение конкурентных процедур с понижением цены (при необходимости).Завершение (подведение итогов) конкурентных процедур.</t>
  </si>
  <si>
    <t xml:space="preserve"> Организация и проведение конкурентных процедур с понижением цены (при необходимости)Завершение конкурентных процедур по продаже, заключение договора купли - продажи, государственна регистрация перехода права собственности</t>
  </si>
  <si>
    <t>Здание объединенного корпуса авторемонтных мастерских и строительных механизмов</t>
  </si>
  <si>
    <t>210</t>
  </si>
  <si>
    <t>Здание мастерской по ремонту автокранов</t>
  </si>
  <si>
    <t>Здание мастерской по ремонту строительных машин и механизмов</t>
  </si>
  <si>
    <t>Здание склада запчастей и оборудования для строительных машин</t>
  </si>
  <si>
    <t>Склад ГСМ на 375 тонн</t>
  </si>
  <si>
    <t>Здание кузнечно- сварочного  цеха ОГМ</t>
  </si>
  <si>
    <t>Здание лесопильного цеха с 2-мя рамами</t>
  </si>
  <si>
    <t>Сооружение -электроснабжение внутриплощадочное протяженностью 4882,9 м</t>
  </si>
  <si>
    <t>ОС 128</t>
  </si>
  <si>
    <t>Здание центрального материального склада</t>
  </si>
  <si>
    <t xml:space="preserve"> Организация и проведение конкурентных процедур. .Завершение (подведение итогов) конкурентных процедур.</t>
  </si>
  <si>
    <t xml:space="preserve">Здание склада дирекции </t>
  </si>
  <si>
    <t>Здание склада материалов "А"</t>
  </si>
  <si>
    <t xml:space="preserve">Здание материального склада № 3 </t>
  </si>
  <si>
    <t>1283</t>
  </si>
  <si>
    <t>Организация и проведения межевания З/Упод объектом</t>
  </si>
  <si>
    <t>Завершение межевания З/У под объектом</t>
  </si>
  <si>
    <t>Здание склада ОГМ "Г"</t>
  </si>
  <si>
    <t>207</t>
  </si>
  <si>
    <t>Материалы для заключения сделки находятся на согласовании, договор купли -продажи будет заключен до 31.12.2019</t>
  </si>
  <si>
    <t>Квартира по адресу: РК, г. Печора ул. Ленина д. 21/2 кв. 79</t>
  </si>
  <si>
    <t>Организация первичной процедуры продажи путем запроса предложений.</t>
  </si>
  <si>
    <t>Завершение (подведение итогов) продажи путем запрроса предложений.Проведение повторной продажи путем запроса предложений с понижением цены.</t>
  </si>
  <si>
    <t>Подведение итогов продажи путем запроса предложений.Проведение повторной продажи путем запроса предложений с понижением цены.Завершение (подведение итогов) конкурентных процедур.</t>
  </si>
  <si>
    <t>Квартира по адресу: Респ. Коми,  г. Печора ул. Ленина д. 36 кв. 46</t>
  </si>
  <si>
    <t xml:space="preserve">Часть здания объединенного корпуса мастерских стройучастков </t>
  </si>
  <si>
    <t>Организация и проведение оценки мущества</t>
  </si>
  <si>
    <t>Директор                                                                 ______________________</t>
  </si>
  <si>
    <t>ФИО: Мартюшева Е.А.</t>
  </si>
  <si>
    <t>Электронная почта: martyusheva_ea@interrao.ru</t>
  </si>
  <si>
    <t>Тел. с кодом города (712) 93-12</t>
  </si>
  <si>
    <t>Завершение конкурентных процедур по продаже</t>
  </si>
  <si>
    <t xml:space="preserve">Трансформатор силовой – 630 с КТП (1-05) </t>
  </si>
  <si>
    <t>314001642000.</t>
  </si>
  <si>
    <t>Завершение (подведение итогов) конкурентных процедур по продаже объекта.  Заключение ДКП</t>
  </si>
  <si>
    <t>Организация и проведение последующих процедур по продаже со снижением цены (в случае необходимости). Завершение (подведение итогов)</t>
  </si>
  <si>
    <t>Проведение продажи путем публичного предложения. Завершение (подведение) итогов продажи путем публичного предложения. Организация и проведение продажи путем проведения запроса предложений</t>
  </si>
  <si>
    <t>Принятие решения ликвидации объекта</t>
  </si>
  <si>
    <t xml:space="preserve">Проведение кадастровых работ по подготовке акта обследования объекта.
</t>
  </si>
  <si>
    <t>Снятие объекта с государственного кадастрового учета и прекращение государственной регистрации прав в установленном законом порядке.</t>
  </si>
  <si>
    <t>11101100035</t>
  </si>
  <si>
    <t xml:space="preserve">Подведение итогов продажи путем запроса предложений/публичного предложения (признание продажи несостоявшейся/определение победителя, согласование/заключение/исполнение договора купли-продажи). Организация дополнительных мероприятий по продаже путем запроса предложений/публичного предложения. </t>
  </si>
  <si>
    <t xml:space="preserve"> Подведение итогов продажи путем запроса предложений/публичного предложения (признание продажи несостоявшейся/определение победителя, согласование/заключение/исполнение договора купли-продажи). 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</si>
  <si>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филиала "Джубгинская ТЭС" АО "Интер РАО - Электрогенерация"</t>
    </r>
    <r>
      <rPr>
        <b/>
        <sz val="14"/>
        <rFont val="Times New Roman"/>
        <family val="1"/>
        <charset val="204"/>
      </rPr>
      <t xml:space="preserve"> (далее - Компания) по реализации непрофильных активов на 2020 год</t>
    </r>
  </si>
  <si>
    <t>Инв. №</t>
  </si>
  <si>
    <t>ИТОГО по продаже (мене):</t>
  </si>
  <si>
    <t>ИТОГО по продаже (мена):</t>
  </si>
  <si>
    <t>Квартира  пгт. Джубга, мкр. "Южный", участок 41, кв. 1</t>
  </si>
  <si>
    <t>10/001069</t>
  </si>
  <si>
    <t>Организация и проведение продажи объекта путем запроса предложений, в том числе подготовка отчета об оценке.</t>
  </si>
  <si>
    <t>1.2</t>
  </si>
  <si>
    <t>Квартира  пгт. Джубга, мкр. "Южный", участок 41, кв. 40</t>
  </si>
  <si>
    <t>10/001103</t>
  </si>
  <si>
    <t>1.3</t>
  </si>
  <si>
    <t>Дизельгенераторная установка № 1</t>
  </si>
  <si>
    <t>Д000000330</t>
  </si>
  <si>
    <t>1.4</t>
  </si>
  <si>
    <t>Дизельгенераторная установка № 2</t>
  </si>
  <si>
    <t>Д000000331</t>
  </si>
  <si>
    <t>1.5</t>
  </si>
  <si>
    <t xml:space="preserve">Автомобиль Volkswagen Passat CC 2012г.н.  VIN WVWZZZ3CZDE 540418 гос номер с089мв  123 мощность двигателя 211 л.с </t>
  </si>
  <si>
    <t>Д000000303</t>
  </si>
  <si>
    <t>1.6</t>
  </si>
  <si>
    <t xml:space="preserve">Автомобиль Volkswagen Jetta VIN WVWZZZ16ZDM031697 цвет Белый </t>
  </si>
  <si>
    <t>Д000000304</t>
  </si>
  <si>
    <t>1.7</t>
  </si>
  <si>
    <t>Тойота HIACE (паспорт тех. 77 УВ 689098)               № О279рPP93</t>
  </si>
  <si>
    <t>СТ0005744</t>
  </si>
  <si>
    <t>ИТОГО по безвозмездной передаче:</t>
  </si>
  <si>
    <t>ИТОГО по  безвозмездной передаче:</t>
  </si>
  <si>
    <t>Руководитель/иное должностное лицо                                                                 ______________________/О.А. Савельев/</t>
  </si>
  <si>
    <t>ФИО: Золотухина Наталья Владимировна</t>
  </si>
  <si>
    <t>Электронная почта:   Zolotukhina_nvl@interrao.ru</t>
  </si>
  <si>
    <t>Тел. с кодом города 8 (862) 296-00-53</t>
  </si>
  <si>
    <t>Подведение итогов конкурентных процедур. Организация повторных конкурентных процедур в соответствии с регламентами общества</t>
  </si>
  <si>
    <t>Подведение итогов конкурентных процедур. Организация конкурентных процедур</t>
  </si>
  <si>
    <t>Подведение итогов конкурентных процедур. Организация конкурентных процедур. Заключение договора купли-продажи</t>
  </si>
  <si>
    <t>Организация и проведение  оценки имущества. Организация конкурентных процедур</t>
  </si>
  <si>
    <t>Проведение мероприятий с целью гос регистрации права, получение денежных средств</t>
  </si>
  <si>
    <t xml:space="preserve">Согласование в УЭГе возможности продажи квартиры сотруднику </t>
  </si>
  <si>
    <t>В связи с возможным отсутствием спроса, продажа может быть признана несостоявшейся</t>
  </si>
  <si>
    <t>Автомобиль  Nissan X-Trail</t>
  </si>
  <si>
    <t>СТ000007155</t>
  </si>
  <si>
    <t>Определение рыночной стоимости объекта</t>
  </si>
  <si>
    <t xml:space="preserve">Организация и проведение продажи объекта путем запроса предложений. </t>
  </si>
  <si>
    <t xml:space="preserve">Завершение (подведение итогов) первичных конкурентных процедур по продаже объекта.    </t>
  </si>
  <si>
    <t>Директор филиала "Сочинская ТЭС" АО "Интер РАО - Электрогенерация"                                                              ______________________/О.А. Савельев /</t>
  </si>
  <si>
    <t xml:space="preserve">План мероприятий Филиала "Сочинская ТЭС" АО "Интер РАО - Электрогенерация" по реализации непрофильных активов до 2020  года </t>
  </si>
  <si>
    <t>Завершение (подведение итогов) повторных первичных конкурентных процедур. Организация  продажи объекта путем запроса предложений, проведение конкурентных процедур по продаже объекта в случае признания первичных конкурентных процедуры не состоявшейся</t>
  </si>
  <si>
    <t xml:space="preserve">Завершение (подведение итогов) продажи путем запроса предложений. Организация и проведение последующих процедур продажи со снижением цены. </t>
  </si>
  <si>
    <t xml:space="preserve"> Участок образован в результате раздела ЗУ 39:03:060019:117 </t>
  </si>
  <si>
    <t xml:space="preserve">Участок образован в результате раздела ЗУ 39:03:060019:117 </t>
  </si>
  <si>
    <t>Земельный участок площадью 684 кв.м. с КН 39:03:091003:319</t>
  </si>
  <si>
    <t>Получение согласий арендаторов на выкуп квартир. Подготовка материалов по корпоративному одобрению сделки</t>
  </si>
  <si>
    <t xml:space="preserve">Во 2 кв 2019 получен отказ покупателя от заключения договора ввиду сокращения </t>
  </si>
  <si>
    <t>Плановый эконом. эффект* от реализации мероприятий 1 квартал</t>
  </si>
  <si>
    <t>Завершение (подведение итогов) конкурентных  процедур.  Организация последующих процедур (при необходимости).</t>
  </si>
  <si>
    <t xml:space="preserve">Заключение сделки  купли-продажи при условии положительнонго решения АО "Тюменьэнерго" </t>
  </si>
  <si>
    <t xml:space="preserve">В случае не заключения сделки с АО "Тюменьэнерго"  Организация и проведение  конкурентных  процедур Завершение (подведение итогов) конкурентных процедур по продаже объекта..  </t>
  </si>
  <si>
    <t xml:space="preserve">Завершение (подведение итогов); Организация и проведение последующих процедур со снижением цены. </t>
  </si>
  <si>
    <t xml:space="preserve"> Завершение (подведение итогов) конкурентных процедур (распоряжение  от 29.10.2019  №78, срок завершения процедур до 29.10.2019). Организация  и проведение  дальнейших процедур (при необходимости).</t>
  </si>
  <si>
    <t xml:space="preserve"> Завершение (подведение итогов) конкурентных процедур (распоряжение  от 22.08.2019   №74, срок завершения процедур до 22.10.2019). Организация  и проведение  дальнейших процедур (при необходимости).</t>
  </si>
  <si>
    <t xml:space="preserve">Завершение (подведение итогов); Организация и проведение последующих процедур с дальнейшим снижением цены. </t>
  </si>
  <si>
    <t xml:space="preserve"> Завершение (подведение итогов) конкурентных процедур (распоряжение  от 28.08.2019  №81, срок завершения процедур до 05.11.2019). Организация  и проведение  дальнейших процедур (при необходимости).</t>
  </si>
  <si>
    <t xml:space="preserve">Завершение  процедур (подведение итогов); Организация и проведение последующих процедур с дальнейшим снижением цены. </t>
  </si>
  <si>
    <t>Квартиры в жилого дома № 18  ( 33 квартиры)</t>
  </si>
  <si>
    <t xml:space="preserve">Организация и проведение  конкурентных  процедур </t>
  </si>
  <si>
    <t xml:space="preserve">Завершение (подведение итогов); Организация и проведение последующих процедур </t>
  </si>
  <si>
    <t>Завершение (подведение итогов)  конкурентных процедур. Проведение дальнейших  конкурентных процедур (при  необходимости)</t>
  </si>
  <si>
    <t xml:space="preserve"> Квартиры в жилого дома № 18/1 (1 квартира)</t>
  </si>
  <si>
    <t xml:space="preserve"> Квартиры в жилого дома № 18/2 (25 квартир)</t>
  </si>
  <si>
    <t xml:space="preserve">
Оформление  решения собственника   о  прекращении права. Направление  заявления в МФЦ  с приложением решения собственника. 
</t>
  </si>
  <si>
    <t>Отсутсвие конкурентного спроса, ввиду специфики объекта есть единственно возможный покупатель в настоящее время АО "Тюменьэнерго".</t>
  </si>
  <si>
    <t xml:space="preserve"> Завершение (подведение итогов) конкурентных процедур .  Организация  и проведение  дальнейших процедур (при необходимости).</t>
  </si>
  <si>
    <t xml:space="preserve"> Завершение (подведение итогов) конкурентных процедур . Организация  и проведение  дальнейших процедур (при необходимости).</t>
  </si>
  <si>
    <t>Организация и проведение повторной продажи путем публичного предложения. Завершение (подведение итогов) повторной продажи путем публичного предложения. Заключение договора купли - продажи.</t>
  </si>
  <si>
    <t xml:space="preserve">Организация мероприятий по продаже путем запроса предложений/публичного предложения. </t>
  </si>
  <si>
    <t>Мероприятия по заключению сделки купли-продажи объекта.</t>
  </si>
  <si>
    <t>Государственная регистрация перехода права собственности на объекты имуществ. В случае неполучения одобрения сделки, подведение итогов конкурентных процедур по продаже объекта, организация конкурентных процедур по продаже</t>
  </si>
  <si>
    <t>Подведение итогов конкурентных процедур по продаже объекта, организация конкурентных процедур по продаже</t>
  </si>
  <si>
    <t>Организация и проведение последующих процедур по продаже со снижением цены (в случае необходимости). Завершение (подведение итогов) Заключение договора купли-продажи, государственная регистрация перехода права собственности.</t>
  </si>
  <si>
    <t>Организация и проведение последующих процедур по продаже со снижением цены (в случае необходимости). Завершение (подведение итогов) Заключение договора купли-продажи</t>
  </si>
  <si>
    <t>Завершение (подведение итогов). Организация и проведение последующих процедур по продаже .</t>
  </si>
  <si>
    <t>Завершение (подведение итогов). Заключение договора купли-продажи</t>
  </si>
  <si>
    <t>Получение согласия сотрудника филиала, нанимателя квартиры на приобретение. Организация одобрения сделки органами управления компании</t>
  </si>
  <si>
    <t>Сопровождение одобрения сделки органами управления компании.</t>
  </si>
  <si>
    <t xml:space="preserve">проведение первичных конкурентных процедур способом Запрос предложений. Подведение итогов первичных конкурентных процедур. . </t>
  </si>
  <si>
    <t>квартира, общая площадь 40,4 кв.м., расположена на 2 этаже</t>
  </si>
  <si>
    <t>15/005298</t>
  </si>
  <si>
    <t>15/005272</t>
  </si>
  <si>
    <t>квартира, общая площадь 40,5 кв.м., расположена на 2 этаже</t>
  </si>
  <si>
    <t>15/005293</t>
  </si>
  <si>
    <t>квартира, общая площадь 40,6 кв.м., расположена на 10 этаже</t>
  </si>
  <si>
    <t>15/005321</t>
  </si>
  <si>
    <t>объект незавершенного строительства площадью по наружному обмеру 605,6 кв.м. (административно-бытовой корпус)</t>
  </si>
  <si>
    <t>БН00001</t>
  </si>
  <si>
    <t>Обеспечение выполнения работ по демонтажу Объекта</t>
  </si>
  <si>
    <t>подача заявления на регистрацию прекращения права</t>
  </si>
  <si>
    <t>проведение оенки рыночной стоимости годных строительных материалов</t>
  </si>
  <si>
    <t>Заключение договора на демонтаж. Проведение демонтажных работ</t>
  </si>
  <si>
    <t>Завершение демонтажных работ. Прекращение права в ЕГРН</t>
  </si>
  <si>
    <t>Объект в ключен в ремонтную программу с целью демонтажа подрядным способом</t>
  </si>
  <si>
    <t>Завершение (подведение итогов). Организация последующих процедур продажи объекта</t>
  </si>
  <si>
    <t>изучение спроса на объект путем рассылки предложений о покупки жилья сотрудникам филиала</t>
  </si>
  <si>
    <t>Организация проведения конкурентных процедур по продаже объекта. Подведение итогов первичных конкурентных процедур</t>
  </si>
  <si>
    <t xml:space="preserve"> Организация последующих процедур продажи объекта в случае признания конкурентных процедуры не состоявшейс. Подведение итогов.</t>
  </si>
  <si>
    <t xml:space="preserve"> Организация последующих процедур продажи объекта в случае признания конкурентных процедуры не состоявшейся Подведение итогов.</t>
  </si>
  <si>
    <t>Организация заключения догвора купли-продажи. Государственная регистрация перехода права собственностих</t>
  </si>
  <si>
    <t xml:space="preserve"> Организация мероприятий по одобрению сделки органами управления компании</t>
  </si>
  <si>
    <t>Завершение  мероприятий по одобрению сделки органами управления компании</t>
  </si>
  <si>
    <t>Заключение ДКП. Государственна регистрация перехода права собственност. В случае не заключения сделки,  Организация и проведение конкурентных процедур  (при необходимости).Завершение (подведение итогов) конкурентных процедур.</t>
  </si>
  <si>
    <t>Государственная регистрация права</t>
  </si>
  <si>
    <t xml:space="preserve">Заключение ДКП. </t>
  </si>
  <si>
    <t xml:space="preserve">Трехкомнатная квартира №4 в многоквартирном жилом доме по улице 8 Марта дом 22 </t>
  </si>
  <si>
    <t>02/000072</t>
  </si>
  <si>
    <t>Подведение итогов. Определение победителя. Организация одобрения сделки органами управления обществ и иные корпоративные процедуры по согласованию ДКП.</t>
  </si>
  <si>
    <t>Подписание ДКП , регистрация права собственности.</t>
  </si>
  <si>
    <t>Получение документов из Росреестра, подтверждающих переход права собственности.</t>
  </si>
  <si>
    <t>После получения документов из Росреестра. Снятие объекта недвижимости с бухгалтерского баланса.</t>
  </si>
  <si>
    <t xml:space="preserve">Трехкомнатная квартира №6 в многоквартирном жилом доме по улице 8 Марта дом 22 </t>
  </si>
  <si>
    <t>02/000073</t>
  </si>
  <si>
    <t>Заключение Договора купли-продажи.</t>
  </si>
  <si>
    <t xml:space="preserve">Регистрация перехода права собственности. </t>
  </si>
  <si>
    <t xml:space="preserve">Земельный участок с кадастровым номером 50:37:0050134:50           </t>
  </si>
  <si>
    <t>02/007727</t>
  </si>
  <si>
    <t xml:space="preserve">оценка рыночной стоимости активов, направление предложения о покупке ЗУ  собственникам зданий, расположенных на участке                                 </t>
  </si>
  <si>
    <t xml:space="preserve">В случае отказа собственников зданий от покупки земельных участков, организация и проведение первичных конкурентных процедур в соответствии с регламентами общества;     </t>
  </si>
  <si>
    <t>Подведение итогов - Определение победителя. Регламентированные процедуры по согласованию Сделки купли-продажи</t>
  </si>
  <si>
    <t>Организация одобрения сделки органами управления обществ и иные корпоративные процедуры по согласованию ДКП.</t>
  </si>
  <si>
    <t>Заключение договора купли-продажи;                         государственная регистрация перехода права собственности</t>
  </si>
  <si>
    <t xml:space="preserve">Земельный участок с кадастровым номером 50:37:0050134:51           </t>
  </si>
  <si>
    <t>02/007728</t>
  </si>
  <si>
    <t xml:space="preserve">Организация согласования по одобрению сделки органами управления компании
</t>
  </si>
  <si>
    <t>Государственная регистрация перехода права собственности на объект имущества. В случае отказа покупателя от заключения сделки, организация и проведение оценки объекта</t>
  </si>
  <si>
    <t>Передача имущества. В случае отказа от сделки, оганизация первичных конкурентных процедур</t>
  </si>
  <si>
    <t>При горизонте планирования плюс 5 лет возникает экономия по затратам</t>
  </si>
  <si>
    <t>Приложение №  2  к решению СД (НС) от  16.12.2020 № 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</si>
</sst>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0"/>
    <numFmt numFmtId="165" formatCode="#,##0.0"/>
    <numFmt numFmtId="166" formatCode="000000"/>
    <numFmt numFmtId="167" formatCode="#,##0.0000"/>
    <numFmt numFmtId="168" formatCode="#,##0.000"/>
  </numFmts>
  <fonts count="7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Helv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Arial Cyr"/>
      <charset val="204"/>
    </font>
    <font>
      <sz val="11"/>
      <color rgb="FF0000CC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2"/>
      <color theme="1"/>
      <name val="Arial Cyr"/>
      <charset val="204"/>
    </font>
    <font>
      <b/>
      <sz val="10"/>
      <color theme="1"/>
      <name val="Arial Cyr"/>
      <charset val="204"/>
    </font>
    <font>
      <sz val="11"/>
      <color rgb="FFFF0000"/>
      <name val="Calibri"/>
      <family val="2"/>
      <scheme val="minor"/>
    </font>
    <font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New Century Schoolbook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1"/>
      <color rgb="FFA6A6A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i/>
      <sz val="1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9999FF"/>
      </left>
      <right style="thin">
        <color rgb="FF9999FF"/>
      </right>
      <top style="thin">
        <color rgb="FF9999F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25">
    <xf numFmtId="0" fontId="0" fillId="0" borderId="0" xfId="0"/>
    <xf numFmtId="2" fontId="8" fillId="0" borderId="1" xfId="0" applyNumberFormat="1" applyFont="1" applyBorder="1" applyAlignment="1">
      <alignment horizontal="center" vertical="center" wrapText="1"/>
    </xf>
    <xf numFmtId="0" fontId="19" fillId="0" borderId="0" xfId="3" applyFont="1" applyFill="1" applyAlignment="1" applyProtection="1">
      <alignment vertical="center"/>
      <protection locked="0"/>
    </xf>
    <xf numFmtId="0" fontId="5" fillId="0" borderId="0" xfId="0" applyFont="1"/>
    <xf numFmtId="0" fontId="0" fillId="0" borderId="0" xfId="0" applyBorder="1"/>
    <xf numFmtId="0" fontId="20" fillId="0" borderId="0" xfId="3" applyFont="1" applyFill="1" applyBorder="1" applyAlignment="1" applyProtection="1">
      <alignment vertical="center"/>
      <protection locked="0"/>
    </xf>
    <xf numFmtId="0" fontId="0" fillId="0" borderId="0" xfId="0" applyFill="1"/>
    <xf numFmtId="0" fontId="12" fillId="0" borderId="0" xfId="0" applyFont="1" applyAlignment="1"/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8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2" fillId="0" borderId="0" xfId="0" applyFont="1" applyBorder="1"/>
    <xf numFmtId="0" fontId="20" fillId="0" borderId="0" xfId="0" applyFont="1"/>
    <xf numFmtId="0" fontId="20" fillId="0" borderId="0" xfId="0" applyFont="1" applyFill="1"/>
    <xf numFmtId="0" fontId="20" fillId="0" borderId="0" xfId="3" applyFont="1" applyFill="1" applyAlignment="1" applyProtection="1">
      <alignment vertical="center"/>
      <protection locked="0"/>
    </xf>
    <xf numFmtId="2" fontId="8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5" fontId="8" fillId="0" borderId="7" xfId="0" applyNumberFormat="1" applyFont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0" fillId="0" borderId="0" xfId="0"/>
    <xf numFmtId="1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/>
    <xf numFmtId="1" fontId="8" fillId="0" borderId="9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4" xfId="0" applyFont="1" applyBorder="1"/>
    <xf numFmtId="164" fontId="8" fillId="0" borderId="7" xfId="0" quotePrefix="1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/>
    <xf numFmtId="165" fontId="15" fillId="3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3" borderId="1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165" fontId="15" fillId="3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3" borderId="1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/>
    <xf numFmtId="2" fontId="22" fillId="5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8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164" fontId="8" fillId="5" borderId="7" xfId="0" quotePrefix="1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5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0" fillId="3" borderId="0" xfId="0" applyFont="1" applyFill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37" xfId="0" applyFont="1" applyBorder="1"/>
    <xf numFmtId="0" fontId="6" fillId="3" borderId="0" xfId="0" applyFont="1" applyFill="1"/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28" fillId="0" borderId="1" xfId="0" applyNumberFormat="1" applyFont="1" applyBorder="1" applyAlignment="1">
      <alignment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0" xfId="0" applyFont="1" applyAlignment="1" applyProtection="1">
      <alignment vertical="center"/>
      <protection locked="0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3" xfId="0" applyBorder="1"/>
    <xf numFmtId="0" fontId="29" fillId="0" borderId="0" xfId="3" applyFont="1" applyFill="1" applyAlignment="1" applyProtection="1">
      <alignment vertical="center"/>
      <protection locked="0"/>
    </xf>
    <xf numFmtId="0" fontId="29" fillId="0" borderId="0" xfId="3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165" fontId="21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Border="1"/>
    <xf numFmtId="0" fontId="0" fillId="0" borderId="37" xfId="0" applyBorder="1"/>
    <xf numFmtId="165" fontId="2" fillId="3" borderId="6" xfId="0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0" fillId="0" borderId="0" xfId="3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13" fillId="0" borderId="0" xfId="0" applyFont="1"/>
    <xf numFmtId="0" fontId="31" fillId="0" borderId="0" xfId="0" applyFont="1" applyFill="1" applyAlignment="1">
      <alignment horizontal="left"/>
    </xf>
    <xf numFmtId="0" fontId="6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2" fontId="4" fillId="3" borderId="1" xfId="0" applyNumberFormat="1" applyFont="1" applyFill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7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29" fillId="0" borderId="0" xfId="3" applyFont="1" applyFill="1" applyBorder="1" applyAlignment="1" applyProtection="1">
      <alignment vertical="center"/>
      <protection locked="0"/>
    </xf>
    <xf numFmtId="0" fontId="5" fillId="0" borderId="0" xfId="0" applyFont="1" applyBorder="1"/>
    <xf numFmtId="0" fontId="34" fillId="0" borderId="0" xfId="0" applyFont="1"/>
    <xf numFmtId="0" fontId="35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Alignment="1"/>
    <xf numFmtId="0" fontId="33" fillId="2" borderId="1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5" fontId="35" fillId="3" borderId="6" xfId="0" applyNumberFormat="1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center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2" fontId="37" fillId="3" borderId="1" xfId="0" applyNumberFormat="1" applyFont="1" applyFill="1" applyBorder="1" applyAlignment="1">
      <alignment horizontal="center" vertical="center" wrapText="1"/>
    </xf>
    <xf numFmtId="0" fontId="34" fillId="3" borderId="0" xfId="0" applyFont="1" applyFill="1"/>
    <xf numFmtId="0" fontId="38" fillId="3" borderId="1" xfId="0" applyFont="1" applyFill="1" applyBorder="1" applyAlignment="1">
      <alignment horizontal="center" vertical="center" wrapText="1" shrinkToFit="1"/>
    </xf>
    <xf numFmtId="0" fontId="3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165" fontId="35" fillId="3" borderId="8" xfId="0" applyNumberFormat="1" applyFont="1" applyFill="1" applyBorder="1" applyAlignment="1">
      <alignment horizontal="center" vertical="center" wrapText="1"/>
    </xf>
    <xf numFmtId="165" fontId="35" fillId="3" borderId="13" xfId="0" applyNumberFormat="1" applyFont="1" applyFill="1" applyBorder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165" fontId="39" fillId="0" borderId="1" xfId="0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0" fontId="35" fillId="0" borderId="3" xfId="0" applyFont="1" applyBorder="1"/>
    <xf numFmtId="0" fontId="33" fillId="0" borderId="2" xfId="0" applyNumberFormat="1" applyFont="1" applyBorder="1" applyAlignment="1">
      <alignment horizontal="center" vertical="center" wrapText="1"/>
    </xf>
    <xf numFmtId="0" fontId="34" fillId="0" borderId="1" xfId="0" applyFont="1" applyBorder="1"/>
    <xf numFmtId="165" fontId="34" fillId="0" borderId="1" xfId="0" applyNumberFormat="1" applyFont="1" applyBorder="1"/>
    <xf numFmtId="0" fontId="34" fillId="0" borderId="3" xfId="0" applyFont="1" applyBorder="1"/>
    <xf numFmtId="165" fontId="35" fillId="3" borderId="12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center" vertical="center" wrapText="1"/>
    </xf>
    <xf numFmtId="0" fontId="34" fillId="0" borderId="5" xfId="0" applyFont="1" applyBorder="1"/>
    <xf numFmtId="165" fontId="39" fillId="0" borderId="5" xfId="0" applyNumberFormat="1" applyFont="1" applyBorder="1" applyAlignment="1">
      <alignment horizontal="center" vertical="center" wrapText="1"/>
    </xf>
    <xf numFmtId="165" fontId="34" fillId="0" borderId="5" xfId="0" applyNumberFormat="1" applyFont="1" applyBorder="1"/>
    <xf numFmtId="0" fontId="34" fillId="0" borderId="37" xfId="0" applyFont="1" applyBorder="1"/>
    <xf numFmtId="165" fontId="33" fillId="3" borderId="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3" fillId="0" borderId="0" xfId="0" applyFont="1"/>
    <xf numFmtId="0" fontId="34" fillId="0" borderId="0" xfId="0" applyFont="1" applyBorder="1"/>
    <xf numFmtId="2" fontId="39" fillId="0" borderId="0" xfId="0" applyNumberFormat="1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34" fillId="0" borderId="0" xfId="0" applyNumberFormat="1" applyFont="1" applyBorder="1"/>
    <xf numFmtId="0" fontId="33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3" fillId="0" borderId="0" xfId="0" applyFont="1" applyBorder="1"/>
    <xf numFmtId="0" fontId="35" fillId="0" borderId="0" xfId="0" applyFont="1" applyAlignment="1" applyProtection="1">
      <protection locked="0"/>
    </xf>
    <xf numFmtId="0" fontId="33" fillId="0" borderId="0" xfId="0" applyFont="1" applyAlignment="1" applyProtection="1">
      <protection locked="0"/>
    </xf>
    <xf numFmtId="0" fontId="34" fillId="0" borderId="0" xfId="3" applyFont="1" applyFill="1" applyAlignment="1" applyProtection="1">
      <alignment vertical="center"/>
      <protection locked="0"/>
    </xf>
    <xf numFmtId="0" fontId="40" fillId="0" borderId="0" xfId="3" applyFont="1" applyFill="1" applyAlignment="1" applyProtection="1">
      <alignment vertical="center"/>
      <protection locked="0"/>
    </xf>
    <xf numFmtId="0" fontId="34" fillId="0" borderId="0" xfId="3" applyFont="1" applyFill="1" applyBorder="1" applyAlignment="1" applyProtection="1">
      <alignment vertical="center"/>
      <protection locked="0"/>
    </xf>
    <xf numFmtId="0" fontId="34" fillId="0" borderId="0" xfId="3" applyFont="1" applyFill="1" applyBorder="1" applyAlignment="1" applyProtection="1">
      <alignment horizontal="center" vertical="center"/>
      <protection locked="0"/>
    </xf>
    <xf numFmtId="0" fontId="42" fillId="0" borderId="0" xfId="4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2" fontId="45" fillId="0" borderId="7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165" fontId="45" fillId="0" borderId="1" xfId="0" applyNumberFormat="1" applyFont="1" applyBorder="1" applyAlignment="1">
      <alignment horizontal="center" vertical="center" wrapText="1"/>
    </xf>
    <xf numFmtId="165" fontId="45" fillId="0" borderId="7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 vertical="center"/>
    </xf>
    <xf numFmtId="0" fontId="49" fillId="0" borderId="3" xfId="0" applyNumberFormat="1" applyFont="1" applyBorder="1" applyAlignment="1">
      <alignment vertical="center" wrapText="1"/>
    </xf>
    <xf numFmtId="0" fontId="47" fillId="0" borderId="0" xfId="0" applyFont="1"/>
    <xf numFmtId="0" fontId="50" fillId="0" borderId="0" xfId="3" applyFont="1" applyFill="1" applyAlignment="1" applyProtection="1">
      <alignment vertical="center"/>
      <protection locked="0"/>
    </xf>
    <xf numFmtId="0" fontId="0" fillId="0" borderId="0" xfId="0" applyFont="1"/>
    <xf numFmtId="0" fontId="51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/>
    </xf>
    <xf numFmtId="0" fontId="5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Alignment="1"/>
    <xf numFmtId="0" fontId="50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165" fontId="50" fillId="3" borderId="6" xfId="0" applyNumberFormat="1" applyFont="1" applyFill="1" applyBorder="1" applyAlignment="1">
      <alignment horizontal="center" vertical="center" wrapText="1"/>
    </xf>
    <xf numFmtId="0" fontId="56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7" fillId="3" borderId="0" xfId="0" applyFont="1" applyFill="1"/>
    <xf numFmtId="165" fontId="50" fillId="3" borderId="8" xfId="0" applyNumberFormat="1" applyFont="1" applyFill="1" applyBorder="1" applyAlignment="1">
      <alignment horizontal="center" vertical="center" wrapText="1"/>
    </xf>
    <xf numFmtId="165" fontId="50" fillId="3" borderId="13" xfId="0" applyNumberFormat="1" applyFont="1" applyFill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165" fontId="55" fillId="0" borderId="1" xfId="0" applyNumberFormat="1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22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50" fillId="3" borderId="12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5" fontId="29" fillId="3" borderId="6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/>
    <xf numFmtId="0" fontId="0" fillId="0" borderId="3" xfId="0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20" fillId="0" borderId="0" xfId="0" applyFont="1" applyAlignment="1">
      <alignment horizontal="right"/>
    </xf>
    <xf numFmtId="0" fontId="0" fillId="0" borderId="0" xfId="0" applyFont="1" applyBorder="1"/>
    <xf numFmtId="2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44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/>
    <xf numFmtId="0" fontId="29" fillId="0" borderId="0" xfId="0" applyFont="1" applyBorder="1"/>
    <xf numFmtId="0" fontId="50" fillId="0" borderId="0" xfId="0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9" fillId="0" borderId="0" xfId="0" applyFont="1"/>
    <xf numFmtId="0" fontId="20" fillId="0" borderId="0" xfId="0" applyFont="1" applyBorder="1"/>
    <xf numFmtId="0" fontId="43" fillId="0" borderId="7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9" fillId="0" borderId="0" xfId="0" applyFont="1"/>
    <xf numFmtId="0" fontId="5" fillId="0" borderId="0" xfId="0" applyFont="1" applyAlignment="1"/>
    <xf numFmtId="1" fontId="2" fillId="0" borderId="2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/>
    </xf>
    <xf numFmtId="2" fontId="60" fillId="3" borderId="1" xfId="0" applyNumberFormat="1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4" fontId="60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" fontId="2" fillId="3" borderId="16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60" fillId="3" borderId="1" xfId="0" applyNumberFormat="1" applyFont="1" applyFill="1" applyBorder="1" applyAlignment="1">
      <alignment horizontal="center" vertical="center" wrapText="1"/>
    </xf>
    <xf numFmtId="164" fontId="60" fillId="3" borderId="8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16" fontId="2" fillId="3" borderId="33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7" fontId="2" fillId="3" borderId="16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 wrapText="1"/>
    </xf>
    <xf numFmtId="49" fontId="2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60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165" fontId="2" fillId="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41" fillId="0" borderId="0" xfId="4" applyFill="1" applyBorder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3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165" fontId="3" fillId="8" borderId="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6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2" fontId="65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5" fontId="3" fillId="8" borderId="8" xfId="0" applyNumberFormat="1" applyFont="1" applyFill="1" applyBorder="1" applyAlignment="1">
      <alignment horizontal="center" vertical="center" wrapText="1"/>
    </xf>
    <xf numFmtId="165" fontId="3" fillId="8" borderId="1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65" fontId="3" fillId="8" borderId="1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165" fontId="6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/>
    <xf numFmtId="0" fontId="58" fillId="0" borderId="0" xfId="3" applyFont="1" applyFill="1" applyBorder="1" applyAlignment="1" applyProtection="1">
      <alignment vertical="center"/>
      <protection locked="0"/>
    </xf>
    <xf numFmtId="0" fontId="68" fillId="0" borderId="0" xfId="3" applyFont="1" applyFill="1" applyBorder="1" applyAlignment="1" applyProtection="1">
      <alignment vertical="center"/>
      <protection locked="0"/>
    </xf>
    <xf numFmtId="0" fontId="58" fillId="0" borderId="0" xfId="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8" borderId="0" xfId="0" applyFont="1" applyFill="1" applyBorder="1" applyAlignment="1">
      <alignment horizontal="center" vertical="center" wrapText="1"/>
    </xf>
    <xf numFmtId="0" fontId="66" fillId="8" borderId="0" xfId="0" applyNumberFormat="1" applyFont="1" applyFill="1" applyBorder="1" applyAlignment="1">
      <alignment horizontal="center" vertical="center" wrapText="1"/>
    </xf>
    <xf numFmtId="166" fontId="58" fillId="8" borderId="0" xfId="0" applyNumberFormat="1" applyFont="1" applyFill="1" applyBorder="1" applyAlignment="1">
      <alignment horizontal="center" vertical="center" wrapText="1"/>
    </xf>
    <xf numFmtId="166" fontId="66" fillId="8" borderId="0" xfId="0" applyNumberFormat="1" applyFont="1" applyFill="1" applyBorder="1" applyAlignment="1">
      <alignment horizontal="center" vertical="center" wrapText="1"/>
    </xf>
    <xf numFmtId="49" fontId="4" fillId="8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6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9" fillId="0" borderId="0" xfId="4" applyFont="1"/>
    <xf numFmtId="1" fontId="4" fillId="3" borderId="33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6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1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6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2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2" fontId="6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7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71" fillId="0" borderId="1" xfId="0" applyNumberFormat="1" applyFont="1" applyBorder="1" applyAlignment="1">
      <alignment horizontal="center" vertical="center" wrapText="1"/>
    </xf>
    <xf numFmtId="165" fontId="71" fillId="0" borderId="1" xfId="0" applyNumberFormat="1" applyFont="1" applyBorder="1" applyAlignment="1">
      <alignment horizontal="center" vertical="center" wrapText="1"/>
    </xf>
    <xf numFmtId="1" fontId="60" fillId="3" borderId="1" xfId="0" applyNumberFormat="1" applyFont="1" applyFill="1" applyBorder="1" applyAlignment="1">
      <alignment horizontal="center" vertical="center" wrapText="1"/>
    </xf>
    <xf numFmtId="1" fontId="60" fillId="3" borderId="8" xfId="0" applyNumberFormat="1" applyFont="1" applyFill="1" applyBorder="1" applyAlignment="1">
      <alignment horizontal="center" vertical="center" wrapText="1"/>
    </xf>
    <xf numFmtId="165" fontId="60" fillId="0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2" fontId="61" fillId="3" borderId="1" xfId="0" applyNumberFormat="1" applyFont="1" applyFill="1" applyBorder="1" applyAlignment="1">
      <alignment horizontal="center" vertical="center" wrapText="1"/>
    </xf>
    <xf numFmtId="165" fontId="60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70" fillId="3" borderId="1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/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3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/>
    <xf numFmtId="1" fontId="2" fillId="3" borderId="1" xfId="0" applyNumberFormat="1" applyFont="1" applyFill="1" applyBorder="1" applyAlignment="1">
      <alignment horizontal="center" vertical="center" wrapText="1"/>
    </xf>
    <xf numFmtId="165" fontId="60" fillId="3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3" fillId="0" borderId="0" xfId="3" applyFont="1" applyFill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6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3" borderId="0" xfId="0" applyFont="1" applyFill="1"/>
    <xf numFmtId="0" fontId="2" fillId="3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center" vertical="center" wrapText="1"/>
    </xf>
    <xf numFmtId="2" fontId="61" fillId="0" borderId="1" xfId="0" applyNumberFormat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3" borderId="3" xfId="0" applyFont="1" applyFill="1" applyBorder="1"/>
    <xf numFmtId="165" fontId="3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65" fontId="21" fillId="0" borderId="7" xfId="0" applyNumberFormat="1" applyFont="1" applyBorder="1" applyAlignment="1">
      <alignment horizontal="center" vertical="center" wrapText="1"/>
    </xf>
    <xf numFmtId="0" fontId="0" fillId="0" borderId="14" xfId="0" applyBorder="1"/>
    <xf numFmtId="0" fontId="5" fillId="0" borderId="7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2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2" fontId="60" fillId="0" borderId="7" xfId="0" applyNumberFormat="1" applyFont="1" applyBorder="1" applyAlignment="1">
      <alignment horizontal="center" vertical="center" wrapText="1"/>
    </xf>
    <xf numFmtId="165" fontId="71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vertical="center" wrapText="1"/>
    </xf>
    <xf numFmtId="4" fontId="13" fillId="0" borderId="7" xfId="0" applyNumberFormat="1" applyFont="1" applyFill="1" applyBorder="1" applyAlignment="1">
      <alignment vertical="center" wrapText="1"/>
    </xf>
    <xf numFmtId="165" fontId="71" fillId="3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vertical="center" wrapText="1"/>
    </xf>
    <xf numFmtId="4" fontId="13" fillId="5" borderId="1" xfId="0" applyNumberFormat="1" applyFont="1" applyFill="1" applyBorder="1" applyAlignment="1">
      <alignment vertical="center" wrapText="1"/>
    </xf>
    <xf numFmtId="9" fontId="37" fillId="3" borderId="1" xfId="0" applyNumberFormat="1" applyFont="1" applyFill="1" applyBorder="1" applyAlignment="1">
      <alignment horizontal="center" vertical="center" wrapText="1"/>
    </xf>
    <xf numFmtId="9" fontId="38" fillId="3" borderId="1" xfId="0" applyNumberFormat="1" applyFont="1" applyFill="1" applyBorder="1" applyAlignment="1">
      <alignment horizontal="center" vertical="center" wrapText="1" shrinkToFit="1"/>
    </xf>
    <xf numFmtId="0" fontId="74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" fontId="8" fillId="11" borderId="2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49" fontId="60" fillId="11" borderId="0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center" vertical="center" wrapText="1"/>
    </xf>
    <xf numFmtId="4" fontId="60" fillId="11" borderId="1" xfId="0" applyNumberFormat="1" applyFont="1" applyFill="1" applyBorder="1" applyAlignment="1">
      <alignment horizontal="center" vertical="center" wrapText="1"/>
    </xf>
    <xf numFmtId="4" fontId="60" fillId="12" borderId="1" xfId="0" applyNumberFormat="1" applyFont="1" applyFill="1" applyBorder="1" applyAlignment="1">
      <alignment horizontal="center" vertical="center" wrapText="1"/>
    </xf>
    <xf numFmtId="165" fontId="65" fillId="11" borderId="1" xfId="0" applyNumberFormat="1" applyFont="1" applyFill="1" applyBorder="1" applyAlignment="1">
      <alignment horizontal="center" vertical="center" wrapText="1"/>
    </xf>
    <xf numFmtId="165" fontId="8" fillId="11" borderId="1" xfId="0" applyNumberFormat="1" applyFont="1" applyFill="1" applyBorder="1" applyAlignment="1">
      <alignment horizontal="center" vertical="center" wrapText="1"/>
    </xf>
    <xf numFmtId="0" fontId="62" fillId="11" borderId="3" xfId="0" applyFont="1" applyFill="1" applyBorder="1"/>
    <xf numFmtId="49" fontId="60" fillId="11" borderId="1" xfId="0" applyNumberFormat="1" applyFont="1" applyFill="1" applyBorder="1" applyAlignment="1">
      <alignment horizontal="center" vertical="center"/>
    </xf>
    <xf numFmtId="0" fontId="8" fillId="11" borderId="2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49" fontId="60" fillId="12" borderId="1" xfId="0" applyNumberFormat="1" applyFont="1" applyFill="1" applyBorder="1" applyAlignment="1">
      <alignment horizontal="center" vertical="center"/>
    </xf>
    <xf numFmtId="2" fontId="75" fillId="12" borderId="1" xfId="0" applyNumberFormat="1" applyFont="1" applyFill="1" applyBorder="1" applyAlignment="1">
      <alignment horizontal="center" vertical="center" wrapText="1"/>
    </xf>
    <xf numFmtId="0" fontId="75" fillId="11" borderId="1" xfId="0" applyFont="1" applyFill="1" applyBorder="1" applyAlignment="1">
      <alignment horizontal="center" vertical="center" wrapText="1"/>
    </xf>
    <xf numFmtId="0" fontId="75" fillId="12" borderId="1" xfId="0" applyFont="1" applyFill="1" applyBorder="1" applyAlignment="1">
      <alignment horizontal="center" vertical="center" wrapText="1"/>
    </xf>
    <xf numFmtId="0" fontId="75" fillId="12" borderId="1" xfId="0" applyNumberFormat="1" applyFont="1" applyFill="1" applyBorder="1" applyAlignment="1">
      <alignment horizontal="center" vertical="center" wrapText="1"/>
    </xf>
    <xf numFmtId="166" fontId="76" fillId="12" borderId="46" xfId="0" applyNumberFormat="1" applyFont="1" applyFill="1" applyBorder="1" applyAlignment="1">
      <alignment horizontal="center" vertical="center" wrapText="1"/>
    </xf>
    <xf numFmtId="0" fontId="75" fillId="12" borderId="7" xfId="0" applyFont="1" applyFill="1" applyBorder="1" applyAlignment="1">
      <alignment horizontal="center" vertical="center" wrapText="1"/>
    </xf>
    <xf numFmtId="166" fontId="75" fillId="12" borderId="1" xfId="0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/>
    </xf>
    <xf numFmtId="0" fontId="76" fillId="11" borderId="1" xfId="0" applyFont="1" applyFill="1" applyBorder="1" applyAlignment="1">
      <alignment horizontal="center" vertical="center" wrapText="1"/>
    </xf>
    <xf numFmtId="49" fontId="76" fillId="11" borderId="1" xfId="0" applyNumberFormat="1" applyFont="1" applyFill="1" applyBorder="1" applyAlignment="1">
      <alignment horizontal="center" vertical="center" wrapText="1"/>
    </xf>
    <xf numFmtId="2" fontId="8" fillId="11" borderId="7" xfId="0" applyNumberFormat="1" applyFont="1" applyFill="1" applyBorder="1" applyAlignment="1">
      <alignment horizontal="center" vertical="center" wrapText="1"/>
    </xf>
    <xf numFmtId="4" fontId="60" fillId="12" borderId="7" xfId="0" applyNumberFormat="1" applyFont="1" applyFill="1" applyBorder="1" applyAlignment="1">
      <alignment horizontal="center" vertical="center" wrapText="1"/>
    </xf>
    <xf numFmtId="2" fontId="65" fillId="11" borderId="1" xfId="0" applyNumberFormat="1" applyFont="1" applyFill="1" applyBorder="1" applyAlignment="1">
      <alignment horizontal="center" vertical="center" wrapText="1"/>
    </xf>
    <xf numFmtId="4" fontId="60" fillId="3" borderId="8" xfId="0" applyNumberFormat="1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horizontal="center" vertical="center"/>
    </xf>
    <xf numFmtId="2" fontId="60" fillId="3" borderId="7" xfId="0" applyNumberFormat="1" applyFont="1" applyFill="1" applyBorder="1" applyAlignment="1">
      <alignment horizontal="center" vertical="center" wrapText="1"/>
    </xf>
    <xf numFmtId="2" fontId="60" fillId="3" borderId="8" xfId="0" applyNumberFormat="1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35" fillId="2" borderId="5" xfId="0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34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/>
    </xf>
    <xf numFmtId="2" fontId="33" fillId="3" borderId="1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33" fillId="3" borderId="1" xfId="3" applyFont="1" applyFill="1" applyBorder="1" applyAlignment="1" applyProtection="1">
      <alignment horizontal="center" vertical="center" wrapText="1"/>
      <protection locked="0"/>
    </xf>
    <xf numFmtId="165" fontId="35" fillId="3" borderId="1" xfId="5" applyNumberFormat="1" applyFont="1" applyFill="1" applyBorder="1" applyAlignment="1">
      <alignment horizontal="center"/>
    </xf>
    <xf numFmtId="165" fontId="35" fillId="3" borderId="1" xfId="0" applyNumberFormat="1" applyFont="1" applyFill="1" applyBorder="1" applyAlignment="1">
      <alignment horizontal="center"/>
    </xf>
    <xf numFmtId="4" fontId="35" fillId="3" borderId="1" xfId="5" applyNumberFormat="1" applyFont="1" applyFill="1" applyBorder="1" applyAlignment="1">
      <alignment horizontal="center"/>
    </xf>
    <xf numFmtId="9" fontId="8" fillId="3" borderId="1" xfId="1" applyNumberFormat="1" applyFont="1" applyFill="1" applyBorder="1" applyAlignment="1">
      <alignment vertical="center" wrapText="1"/>
    </xf>
    <xf numFmtId="168" fontId="35" fillId="3" borderId="1" xfId="0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>
      <alignment horizontal="center" vertical="center" wrapText="1"/>
    </xf>
    <xf numFmtId="0" fontId="58" fillId="3" borderId="8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center" vertical="center" wrapText="1"/>
    </xf>
    <xf numFmtId="165" fontId="58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4" fillId="3" borderId="40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5" fontId="58" fillId="3" borderId="27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2" fillId="3" borderId="7" xfId="0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0" fillId="3" borderId="40" xfId="0" applyFont="1" applyFill="1" applyBorder="1"/>
    <xf numFmtId="165" fontId="58" fillId="3" borderId="31" xfId="0" applyNumberFormat="1" applyFont="1" applyFill="1" applyBorder="1" applyAlignment="1">
      <alignment horizontal="center" vertical="top" wrapText="1"/>
    </xf>
    <xf numFmtId="1" fontId="60" fillId="3" borderId="20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1" fontId="60" fillId="3" borderId="21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top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/>
    <xf numFmtId="0" fontId="2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1" fontId="60" fillId="3" borderId="1" xfId="0" applyNumberFormat="1" applyFon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 wrapText="1"/>
    </xf>
    <xf numFmtId="0" fontId="0" fillId="3" borderId="40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top" wrapText="1"/>
    </xf>
    <xf numFmtId="165" fontId="4" fillId="3" borderId="40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2" fontId="21" fillId="3" borderId="1" xfId="0" applyNumberFormat="1" applyFont="1" applyFill="1" applyBorder="1" applyAlignment="1">
      <alignment horizontal="center" vertical="center" wrapText="1"/>
    </xf>
    <xf numFmtId="165" fontId="21" fillId="3" borderId="5" xfId="0" applyNumberFormat="1" applyFont="1" applyFill="1" applyBorder="1" applyAlignment="1">
      <alignment horizontal="center" vertical="center" wrapText="1"/>
    </xf>
    <xf numFmtId="165" fontId="0" fillId="3" borderId="5" xfId="0" applyNumberFormat="1" applyFill="1" applyBorder="1"/>
    <xf numFmtId="0" fontId="0" fillId="3" borderId="37" xfId="0" applyFill="1" applyBorder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0" fillId="3" borderId="0" xfId="0" applyFill="1" applyBorder="1"/>
    <xf numFmtId="2" fontId="21" fillId="3" borderId="0" xfId="0" applyNumberFormat="1" applyFont="1" applyFill="1" applyBorder="1" applyAlignment="1">
      <alignment horizontal="center" vertical="center" wrapText="1"/>
    </xf>
    <xf numFmtId="165" fontId="21" fillId="3" borderId="0" xfId="0" applyNumberFormat="1" applyFont="1" applyFill="1" applyBorder="1" applyAlignment="1">
      <alignment horizontal="center" vertical="center" wrapText="1"/>
    </xf>
    <xf numFmtId="165" fontId="0" fillId="3" borderId="0" xfId="0" applyNumberFormat="1" applyFill="1" applyBorder="1"/>
    <xf numFmtId="0" fontId="4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29" fillId="3" borderId="0" xfId="3" applyFont="1" applyFill="1" applyAlignment="1" applyProtection="1">
      <alignment vertical="center"/>
      <protection locked="0"/>
    </xf>
    <xf numFmtId="0" fontId="50" fillId="3" borderId="0" xfId="3" applyFont="1" applyFill="1" applyAlignment="1" applyProtection="1">
      <alignment vertical="center"/>
      <protection locked="0"/>
    </xf>
    <xf numFmtId="0" fontId="29" fillId="3" borderId="0" xfId="3" applyFont="1" applyFill="1" applyBorder="1" applyAlignment="1" applyProtection="1">
      <alignment vertical="center"/>
      <protection locked="0"/>
    </xf>
    <xf numFmtId="0" fontId="29" fillId="3" borderId="0" xfId="3" applyFont="1" applyFill="1" applyBorder="1" applyAlignment="1" applyProtection="1">
      <alignment horizontal="center" vertical="center"/>
      <protection locked="0"/>
    </xf>
    <xf numFmtId="0" fontId="20" fillId="3" borderId="0" xfId="3" applyFont="1" applyFill="1" applyBorder="1" applyAlignment="1" applyProtection="1">
      <alignment horizontal="center" vertical="center"/>
      <protection locked="0"/>
    </xf>
    <xf numFmtId="4" fontId="6" fillId="3" borderId="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/>
    <xf numFmtId="0" fontId="0" fillId="3" borderId="7" xfId="0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right" vertical="center" wrapText="1"/>
    </xf>
    <xf numFmtId="0" fontId="3" fillId="4" borderId="21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2" xfId="0" applyBorder="1" applyAlignment="1"/>
    <xf numFmtId="0" fontId="3" fillId="4" borderId="17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1" fontId="15" fillId="0" borderId="1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/>
    <xf numFmtId="0" fontId="0" fillId="0" borderId="31" xfId="0" applyFont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6" fillId="4" borderId="12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/>
    <xf numFmtId="0" fontId="16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1" fontId="15" fillId="0" borderId="15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right" vertical="center" wrapText="1"/>
    </xf>
    <xf numFmtId="0" fontId="3" fillId="4" borderId="23" xfId="0" applyFont="1" applyFill="1" applyBorder="1" applyAlignment="1">
      <alignment horizontal="right" vertical="center" wrapText="1"/>
    </xf>
    <xf numFmtId="0" fontId="3" fillId="4" borderId="35" xfId="0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/>
    <xf numFmtId="0" fontId="0" fillId="0" borderId="31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0" fillId="0" borderId="25" xfId="0" applyBorder="1" applyAlignment="1"/>
    <xf numFmtId="0" fontId="6" fillId="4" borderId="7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35" fillId="4" borderId="12" xfId="0" applyFont="1" applyFill="1" applyBorder="1" applyAlignment="1">
      <alignment horizontal="right" vertical="center" wrapText="1"/>
    </xf>
    <xf numFmtId="0" fontId="35" fillId="4" borderId="18" xfId="0" applyFont="1" applyFill="1" applyBorder="1" applyAlignment="1">
      <alignment horizontal="right" vertical="center" wrapText="1"/>
    </xf>
    <xf numFmtId="0" fontId="35" fillId="4" borderId="19" xfId="0" applyFont="1" applyFill="1" applyBorder="1" applyAlignment="1">
      <alignment horizontal="right" vertical="center" wrapText="1"/>
    </xf>
    <xf numFmtId="0" fontId="35" fillId="4" borderId="13" xfId="0" applyFont="1" applyFill="1" applyBorder="1" applyAlignment="1">
      <alignment horizontal="right" vertical="center" wrapText="1"/>
    </xf>
    <xf numFmtId="0" fontId="35" fillId="4" borderId="20" xfId="0" applyFont="1" applyFill="1" applyBorder="1" applyAlignment="1">
      <alignment horizontal="right" vertical="center" wrapText="1"/>
    </xf>
    <xf numFmtId="0" fontId="35" fillId="4" borderId="21" xfId="0" applyFont="1" applyFill="1" applyBorder="1" applyAlignment="1">
      <alignment horizontal="right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/>
    <xf numFmtId="0" fontId="35" fillId="4" borderId="17" xfId="0" applyFont="1" applyFill="1" applyBorder="1" applyAlignment="1">
      <alignment horizontal="left" vertical="center" wrapText="1"/>
    </xf>
    <xf numFmtId="0" fontId="35" fillId="4" borderId="23" xfId="0" applyFont="1" applyFill="1" applyBorder="1" applyAlignment="1">
      <alignment horizontal="left"/>
    </xf>
    <xf numFmtId="0" fontId="35" fillId="4" borderId="24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5" fillId="2" borderId="29" xfId="0" applyNumberFormat="1" applyFont="1" applyFill="1" applyBorder="1" applyAlignment="1">
      <alignment horizontal="center" vertical="center" wrapText="1"/>
    </xf>
    <xf numFmtId="0" fontId="34" fillId="0" borderId="30" xfId="0" applyFont="1" applyBorder="1" applyAlignment="1"/>
    <xf numFmtId="0" fontId="34" fillId="0" borderId="31" xfId="0" applyFont="1" applyBorder="1" applyAlignment="1"/>
    <xf numFmtId="0" fontId="34" fillId="2" borderId="1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5" fillId="4" borderId="6" xfId="0" applyFont="1" applyFill="1" applyBorder="1" applyAlignment="1">
      <alignment horizontal="right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/>
    </xf>
    <xf numFmtId="0" fontId="35" fillId="4" borderId="3" xfId="0" applyFont="1" applyFill="1" applyBorder="1" applyAlignment="1">
      <alignment horizontal="left"/>
    </xf>
    <xf numFmtId="1" fontId="35" fillId="0" borderId="34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25" xfId="0" applyFont="1" applyBorder="1" applyAlignment="1"/>
    <xf numFmtId="2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Font="1" applyBorder="1" applyAlignment="1"/>
    <xf numFmtId="0" fontId="11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/>
    <xf numFmtId="0" fontId="11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/>
    </xf>
    <xf numFmtId="1" fontId="3" fillId="0" borderId="3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/>
    <xf numFmtId="0" fontId="13" fillId="0" borderId="12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/>
    <xf numFmtId="0" fontId="13" fillId="0" borderId="31" xfId="0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0" fillId="4" borderId="12" xfId="0" applyFont="1" applyFill="1" applyBorder="1" applyAlignment="1">
      <alignment horizontal="right" vertical="center" wrapText="1"/>
    </xf>
    <xf numFmtId="0" fontId="50" fillId="4" borderId="18" xfId="0" applyFont="1" applyFill="1" applyBorder="1" applyAlignment="1">
      <alignment horizontal="right" vertical="center" wrapText="1"/>
    </xf>
    <xf numFmtId="0" fontId="50" fillId="4" borderId="19" xfId="0" applyFont="1" applyFill="1" applyBorder="1" applyAlignment="1">
      <alignment horizontal="right" vertical="center" wrapText="1"/>
    </xf>
    <xf numFmtId="0" fontId="50" fillId="4" borderId="13" xfId="0" applyFont="1" applyFill="1" applyBorder="1" applyAlignment="1">
      <alignment horizontal="right" vertical="center" wrapText="1"/>
    </xf>
    <xf numFmtId="0" fontId="50" fillId="4" borderId="20" xfId="0" applyFont="1" applyFill="1" applyBorder="1" applyAlignment="1">
      <alignment horizontal="right" vertical="center" wrapText="1"/>
    </xf>
    <xf numFmtId="0" fontId="50" fillId="4" borderId="21" xfId="0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5" fillId="4" borderId="23" xfId="0" applyFont="1" applyFill="1" applyBorder="1" applyAlignment="1">
      <alignment horizontal="left"/>
    </xf>
    <xf numFmtId="0" fontId="55" fillId="4" borderId="24" xfId="0" applyFont="1" applyFill="1" applyBorder="1" applyAlignment="1">
      <alignment horizontal="left"/>
    </xf>
    <xf numFmtId="0" fontId="55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0" fillId="4" borderId="17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horizontal="center" vertical="center"/>
    </xf>
    <xf numFmtId="0" fontId="55" fillId="4" borderId="24" xfId="0" applyFont="1" applyFill="1" applyBorder="1" applyAlignment="1">
      <alignment horizontal="center" vertical="center"/>
    </xf>
    <xf numFmtId="1" fontId="50" fillId="0" borderId="3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18" xfId="0" applyFont="1" applyFill="1" applyBorder="1" applyAlignment="1">
      <alignment horizontal="center" vertical="center" wrapText="1"/>
    </xf>
    <xf numFmtId="0" fontId="50" fillId="4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50" fillId="2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/>
    </xf>
    <xf numFmtId="0" fontId="55" fillId="4" borderId="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2" borderId="32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3" borderId="22" xfId="0" applyFill="1" applyBorder="1" applyAlignment="1"/>
    <xf numFmtId="0" fontId="3" fillId="3" borderId="17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1" fontId="3" fillId="3" borderId="3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3" borderId="25" xfId="0" applyFill="1" applyBorder="1" applyAlignment="1"/>
    <xf numFmtId="0" fontId="3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/>
    <xf numFmtId="0" fontId="0" fillId="0" borderId="31" xfId="0" applyFill="1" applyBorder="1" applyAlignment="1"/>
    <xf numFmtId="0" fontId="0" fillId="0" borderId="12" xfId="0" applyFill="1" applyBorder="1" applyAlignment="1">
      <alignment horizontal="center" vertical="center" wrapText="1"/>
    </xf>
    <xf numFmtId="0" fontId="0" fillId="0" borderId="22" xfId="0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0" fillId="3" borderId="45" xfId="0" applyNumberForma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61" fillId="3" borderId="26" xfId="0" applyFont="1" applyFill="1" applyBorder="1" applyAlignment="1">
      <alignment horizontal="center" vertical="center" wrapText="1"/>
    </xf>
    <xf numFmtId="0" fontId="61" fillId="3" borderId="8" xfId="0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60" fillId="3" borderId="26" xfId="0" applyFont="1" applyFill="1" applyBorder="1" applyAlignment="1">
      <alignment horizontal="center" vertical="center" wrapText="1"/>
    </xf>
    <xf numFmtId="0" fontId="60" fillId="3" borderId="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2" fillId="3" borderId="8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left"/>
    </xf>
    <xf numFmtId="2" fontId="0" fillId="3" borderId="7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right" vertical="center" wrapText="1"/>
    </xf>
    <xf numFmtId="0" fontId="0" fillId="3" borderId="18" xfId="0" applyFill="1" applyBorder="1" applyAlignment="1">
      <alignment horizontal="right" vertical="center" wrapText="1"/>
    </xf>
    <xf numFmtId="0" fontId="0" fillId="3" borderId="19" xfId="0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/>
    <xf numFmtId="0" fontId="0" fillId="3" borderId="21" xfId="0" applyFill="1" applyBorder="1" applyAlignment="1"/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/>
    <xf numFmtId="0" fontId="2" fillId="3" borderId="8" xfId="0" applyFont="1" applyFill="1" applyBorder="1" applyAlignment="1"/>
    <xf numFmtId="0" fontId="2" fillId="3" borderId="2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60" fillId="3" borderId="7" xfId="0" applyFont="1" applyFill="1" applyBorder="1" applyAlignment="1">
      <alignment horizontal="center" vertical="center" wrapText="1"/>
    </xf>
    <xf numFmtId="4" fontId="60" fillId="3" borderId="7" xfId="0" applyNumberFormat="1" applyFont="1" applyFill="1" applyBorder="1" applyAlignment="1">
      <alignment horizontal="center" vertical="center" wrapText="1"/>
    </xf>
    <xf numFmtId="164" fontId="60" fillId="3" borderId="1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3" xfId="0" applyFont="1" applyBorder="1" applyAlignment="1"/>
    <xf numFmtId="0" fontId="60" fillId="3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0" xfId="0" applyAlignment="1"/>
    <xf numFmtId="0" fontId="13" fillId="0" borderId="16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horizontal="right" vertical="center" wrapText="1"/>
    </xf>
    <xf numFmtId="0" fontId="3" fillId="7" borderId="18" xfId="0" applyFont="1" applyFill="1" applyBorder="1" applyAlignment="1">
      <alignment horizontal="right" vertical="center" wrapText="1"/>
    </xf>
    <xf numFmtId="0" fontId="3" fillId="7" borderId="19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 wrapText="1"/>
    </xf>
    <xf numFmtId="0" fontId="3" fillId="7" borderId="20" xfId="0" applyFont="1" applyFill="1" applyBorder="1" applyAlignment="1">
      <alignment horizontal="right" vertical="center" wrapText="1"/>
    </xf>
    <xf numFmtId="0" fontId="3" fillId="7" borderId="2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/>
    <xf numFmtId="0" fontId="3" fillId="7" borderId="17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left"/>
    </xf>
    <xf numFmtId="0" fontId="6" fillId="7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/>
    <xf numFmtId="0" fontId="0" fillId="0" borderId="1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right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/>
    <xf numFmtId="0" fontId="0" fillId="0" borderId="31" xfId="0" applyFont="1" applyFill="1" applyBorder="1" applyAlignment="1"/>
    <xf numFmtId="0" fontId="0" fillId="6" borderId="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right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/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3" borderId="27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" fontId="4" fillId="3" borderId="33" xfId="0" applyNumberFormat="1" applyFont="1" applyFill="1" applyBorder="1" applyAlignment="1">
      <alignment horizontal="center" vertical="center" wrapText="1"/>
    </xf>
    <xf numFmtId="1" fontId="4" fillId="3" borderId="47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0" fontId="62" fillId="3" borderId="2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0" borderId="0" xfId="0" applyFont="1" applyAlignment="1">
      <alignment vertical="center"/>
    </xf>
  </cellXfs>
  <cellStyles count="6">
    <cellStyle name="Гиперссылка" xfId="4" builtinId="8"/>
    <cellStyle name="Обычный" xfId="0" builtinId="0"/>
    <cellStyle name="Обычный 2" xfId="1"/>
    <cellStyle name="Обычный 3" xfId="2"/>
    <cellStyle name="Обычный_ПУИ КТЭЦ2_с комментариями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detskiy_ea/AppData/Local/Microsoft/Windows/INetCache/Content.Outlook/4ZMMAE7T/(&#1050;&#1086;&#1088;&#1088;&#1077;&#1082;&#1090;&#1080;&#1088;&#1086;&#1074;&#1082;&#1072;_&#1056;&#1053;&#1040;)_&#1044;&#1058;&#1069;&#1057;_2020%20&#1086;&#1082;&#1090;&#1103;&#1073;&#1088;&#110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detskiy_ea/Desktop/2019_&#1069;&#1043;/&#1050;&#1086;&#1088;&#1088;&#1077;&#1082;&#1090;&#1080;&#1088;&#1086;&#1074;&#1082;&#1072;%20&#1056;&#1053;&#1040;%202109/&#1050;&#1058;&#1069;&#1062;2/&#1055;&#1083;&#1072;&#1085;+&#1088;&#1072;&#1089;&#1095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detskiy_ea/Desktop/2019_&#1069;&#1043;/&#1050;&#1086;&#1088;&#1088;&#1077;&#1082;&#1090;&#1080;&#1088;&#1086;&#1074;&#1082;&#1072;%20&#1056;&#1053;&#1040;%202109/&#1060;&#1069;&#1056;/&#1055;&#1077;&#1088;&#1043;&#1056;&#1069;&#1057;_&#1088;&#1072;&#1089;&#1095;&#1077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detskiy_ea/AppData/Local/Microsoft/Windows/INetCache/Content.Outlook/4ZMMAE7T/&#1056;&#1053;&#1040;_&#1055;&#1083;&#1072;&#1085;_&#1084;&#1077;&#1088;&#1086;&#1087;&#1088;&#1080;&#1103;&#1090;&#1080;&#1081;_&#1057;&#1058;&#1069;&#1057;_&#1072;&#1082;&#1090;&#1091;&#1072;&#1083;&#1080;&#1079;&#1072;&#1094;&#1080;&#1103;_&#1086;&#1082;&#1090;&#1103;&#1073;&#1088;&#1100;_2019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ozdetskiy_ea/AppData/Local/Microsoft/Windows/INetCache/Content.Outlook/4ZMMAE7T/&#1050;&#1086;&#1087;&#1080;&#1103;%20&#1055;&#1088;&#1080;&#1083;&#1086;&#1078;&#1077;&#1085;&#1080;&#1077;%20&#8470;%204%20&#1055;&#1083;&#1072;&#1085;%20&#1084;&#1077;&#1088;&#1086;&#1087;&#1088;&#1080;&#1103;&#1090;&#1080;&#1081;%20&#1070;&#1043;&#1056;&#1069;&#1057;%20&#1089;%20&#1088;&#1072;&#1089;&#1095;&#1077;&#1090;&#1086;&#1084;%20&#1069;&#1060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ероприятий"/>
      <sheetName val="квартира 1"/>
      <sheetName val="квартира 40"/>
      <sheetName val="ДГУ 1"/>
      <sheetName val="ДГУ 2"/>
      <sheetName val="Volkswagen passat"/>
      <sheetName val="1. РНА - утв. на СД"/>
      <sheetName val="Сводный РЭФ (сквозной) ПРОГ (2"/>
      <sheetName val="Сводный эк.эф(виды мероприя (2"/>
    </sheetNames>
    <sheetDataSet>
      <sheetData sheetId="0" refreshError="1"/>
      <sheetData sheetId="1" refreshError="1">
        <row r="26">
          <cell r="N26">
            <v>-31.123000000000275</v>
          </cell>
          <cell r="T26">
            <v>-38.527759898536871</v>
          </cell>
        </row>
      </sheetData>
      <sheetData sheetId="2" refreshError="1">
        <row r="26">
          <cell r="N26">
            <v>-39.432364558565041</v>
          </cell>
          <cell r="T26">
            <v>-45.999482420028457</v>
          </cell>
        </row>
      </sheetData>
      <sheetData sheetId="3" refreshError="1">
        <row r="25">
          <cell r="N25">
            <v>175.66422</v>
          </cell>
          <cell r="T25">
            <v>172.16422</v>
          </cell>
        </row>
      </sheetData>
      <sheetData sheetId="4" refreshError="1">
        <row r="25">
          <cell r="N25">
            <v>1099.3689399999996</v>
          </cell>
          <cell r="T25">
            <v>1091.4574629599997</v>
          </cell>
        </row>
      </sheetData>
      <sheetData sheetId="5" refreshError="1">
        <row r="28">
          <cell r="N28">
            <v>475.7</v>
          </cell>
          <cell r="T28">
            <v>396.71168999999992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ероприятий "/>
      <sheetName val="ЗУ 210"/>
      <sheetName val="ЗУ 63"/>
      <sheetName val="ЗУ 231"/>
      <sheetName val="ЗУ 319"/>
    </sheetNames>
    <sheetDataSet>
      <sheetData sheetId="0"/>
      <sheetData sheetId="1">
        <row r="19">
          <cell r="I19">
            <v>-20.152000000000001</v>
          </cell>
          <cell r="N19">
            <v>-2.6819999999999999</v>
          </cell>
          <cell r="S19">
            <v>-18.682000000000016</v>
          </cell>
          <cell r="T19">
            <v>-41.51600000000002</v>
          </cell>
        </row>
      </sheetData>
      <sheetData sheetId="2">
        <row r="19">
          <cell r="I19">
            <v>-17.481000000000002</v>
          </cell>
          <cell r="N19">
            <v>-1.0999999999999999E-2</v>
          </cell>
          <cell r="S19">
            <v>-16.010999999999996</v>
          </cell>
          <cell r="T19">
            <v>-33.503</v>
          </cell>
        </row>
      </sheetData>
      <sheetData sheetId="3">
        <row r="19">
          <cell r="I19">
            <v>-20.964999999999996</v>
          </cell>
          <cell r="N19">
            <v>-3.4950000000000001</v>
          </cell>
          <cell r="S19">
            <v>-19.495000000000005</v>
          </cell>
          <cell r="T19">
            <v>-43.954999999999998</v>
          </cell>
        </row>
      </sheetData>
      <sheetData sheetId="4">
        <row r="17">
          <cell r="I17">
            <v>0</v>
          </cell>
          <cell r="N17">
            <v>-4.8000000000000001E-2</v>
          </cell>
          <cell r="S17">
            <v>42.82</v>
          </cell>
          <cell r="T17">
            <v>42.771999999999998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ГРЭС"/>
      <sheetName val="Расчеты"/>
    </sheetNames>
    <sheetDataSet>
      <sheetData sheetId="0" refreshError="1"/>
      <sheetData sheetId="1">
        <row r="23">
          <cell r="I23">
            <v>-41.839999999999996</v>
          </cell>
        </row>
        <row r="48">
          <cell r="I48">
            <v>-65.100000000000009</v>
          </cell>
        </row>
        <row r="75">
          <cell r="I75">
            <v>-191.43799999999999</v>
          </cell>
          <cell r="T75">
            <v>-490.77599999999984</v>
          </cell>
        </row>
        <row r="100">
          <cell r="I100">
            <v>-191.43799999999999</v>
          </cell>
        </row>
        <row r="126">
          <cell r="I126">
            <v>-45.86</v>
          </cell>
        </row>
        <row r="154">
          <cell r="I154">
            <v>-773.49599999999998</v>
          </cell>
        </row>
        <row r="182">
          <cell r="I182">
            <v>209.63699999999989</v>
          </cell>
        </row>
        <row r="209">
          <cell r="I209">
            <v>-59.066999999999993</v>
          </cell>
        </row>
        <row r="236">
          <cell r="I236">
            <v>449.44100000000003</v>
          </cell>
        </row>
        <row r="377">
          <cell r="I377">
            <v>-40.578000000000003</v>
          </cell>
        </row>
        <row r="404">
          <cell r="I404">
            <v>-131.726</v>
          </cell>
        </row>
        <row r="431">
          <cell r="I431">
            <v>-230.64400000000001</v>
          </cell>
        </row>
        <row r="451">
          <cell r="I451">
            <v>-18.049999999999997</v>
          </cell>
        </row>
        <row r="477">
          <cell r="I477">
            <v>-420</v>
          </cell>
        </row>
        <row r="503">
          <cell r="I503">
            <v>-203.29328000000001</v>
          </cell>
        </row>
        <row r="529">
          <cell r="I529">
            <v>-365.53623999999996</v>
          </cell>
        </row>
        <row r="555">
          <cell r="I555">
            <v>-32.671999999999997</v>
          </cell>
        </row>
        <row r="581">
          <cell r="I581">
            <v>-73.755880000000005</v>
          </cell>
        </row>
        <row r="607">
          <cell r="I607">
            <v>-13.295</v>
          </cell>
        </row>
        <row r="633">
          <cell r="I633">
            <v>-263.06119999999999</v>
          </cell>
        </row>
        <row r="659">
          <cell r="I659">
            <v>-689.80439999999999</v>
          </cell>
        </row>
        <row r="722">
          <cell r="I722">
            <v>-33859.975180000009</v>
          </cell>
        </row>
        <row r="747">
          <cell r="I747">
            <v>-15.47</v>
          </cell>
        </row>
        <row r="792">
          <cell r="I792">
            <v>0</v>
          </cell>
        </row>
        <row r="815">
          <cell r="I815">
            <v>0</v>
          </cell>
        </row>
        <row r="1072">
          <cell r="I1072">
            <v>0</v>
          </cell>
        </row>
        <row r="1096">
          <cell r="I1096">
            <v>0</v>
          </cell>
        </row>
        <row r="1118">
          <cell r="I1118">
            <v>0</v>
          </cell>
        </row>
        <row r="1152">
          <cell r="I1152" t="str">
            <v>Год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ероприятий_СТЭС"/>
      <sheetName val="РНА_СТЭС"/>
      <sheetName val="Расчет_1.1."/>
      <sheetName val="Расчет_1.2."/>
      <sheetName val="Расчет_1.3."/>
      <sheetName val="Расчет_1.4."/>
      <sheetName val="Расчет_1.5."/>
      <sheetName val="Расчет_1.6."/>
      <sheetName val="Расчет_1.7."/>
      <sheetName val="Расчет_1.8."/>
      <sheetName val="Расчет_1.9."/>
      <sheetName val="Расчет_1.10."/>
      <sheetName val="Расчет_1.11."/>
      <sheetName val="Расчет_1.12."/>
      <sheetName val="Расчет_1.13."/>
      <sheetName val="Сводный эк.эф(виды мероприятий)"/>
      <sheetName val="Сводный эк.эф(сквозной)"/>
      <sheetName val="Лист1"/>
    </sheetNames>
    <sheetDataSet>
      <sheetData sheetId="0"/>
      <sheetData sheetId="1" refreshError="1"/>
      <sheetData sheetId="2">
        <row r="25">
          <cell r="I25">
            <v>940.55266404411725</v>
          </cell>
        </row>
      </sheetData>
      <sheetData sheetId="3">
        <row r="25">
          <cell r="I25">
            <v>707.00425522058788</v>
          </cell>
        </row>
      </sheetData>
      <sheetData sheetId="4">
        <row r="25">
          <cell r="I25">
            <v>1120.8105610229645</v>
          </cell>
          <cell r="N25">
            <v>212.8719379540708</v>
          </cell>
          <cell r="S25">
            <v>210.27193795407078</v>
          </cell>
        </row>
      </sheetData>
      <sheetData sheetId="5">
        <row r="26">
          <cell r="I26">
            <v>1282.6177463894139</v>
          </cell>
          <cell r="N26">
            <v>163.52642722117199</v>
          </cell>
          <cell r="S26">
            <v>161.64442722117198</v>
          </cell>
        </row>
      </sheetData>
      <sheetData sheetId="6">
        <row r="26">
          <cell r="I26">
            <v>1200.6866026553669</v>
          </cell>
        </row>
      </sheetData>
      <sheetData sheetId="7">
        <row r="26">
          <cell r="I26">
            <v>1362.8562694876659</v>
          </cell>
          <cell r="N26">
            <v>164.75158102466801</v>
          </cell>
          <cell r="S26">
            <v>162.85158102466801</v>
          </cell>
        </row>
      </sheetData>
      <sheetData sheetId="8">
        <row r="26">
          <cell r="I26">
            <v>1260.7481954442344</v>
          </cell>
          <cell r="N26">
            <v>164.50990911153119</v>
          </cell>
          <cell r="S26">
            <v>162.61690911153121</v>
          </cell>
        </row>
      </sheetData>
      <sheetData sheetId="9">
        <row r="26">
          <cell r="I26">
            <v>1084.5508223163843</v>
          </cell>
        </row>
      </sheetData>
      <sheetData sheetId="10">
        <row r="26">
          <cell r="I26">
            <v>-169.26724881422922</v>
          </cell>
          <cell r="N26">
            <v>1297.4765788142308</v>
          </cell>
          <cell r="S26">
            <v>162.50133615094319</v>
          </cell>
        </row>
      </sheetData>
      <sheetData sheetId="11">
        <row r="25">
          <cell r="I25">
            <v>991.65454999999997</v>
          </cell>
        </row>
      </sheetData>
      <sheetData sheetId="12">
        <row r="22">
          <cell r="I22">
            <v>454.1</v>
          </cell>
          <cell r="N22">
            <v>3.9</v>
          </cell>
          <cell r="S22">
            <v>3.9</v>
          </cell>
        </row>
      </sheetData>
      <sheetData sheetId="13">
        <row r="23">
          <cell r="I23">
            <v>328.54223999999999</v>
          </cell>
          <cell r="N23">
            <v>76.357759999999999</v>
          </cell>
          <cell r="S23">
            <v>76.357759999999999</v>
          </cell>
        </row>
      </sheetData>
      <sheetData sheetId="14">
        <row r="24">
          <cell r="I24">
            <v>-271.61924999999997</v>
          </cell>
          <cell r="N24">
            <v>797.26775999999995</v>
          </cell>
          <cell r="S24">
            <v>31.134919999999997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ероприятий"/>
      <sheetName val="План мероприятий РЭФ"/>
      <sheetName val="Сводный РЭФ по мероприят"/>
      <sheetName val="Сводный РЭФ (сквозной) ПРОГНОЗ "/>
      <sheetName val="Сводный РЭФ по мероприят 2019"/>
      <sheetName val="Сводный РЭФ (сквозной) ПРОГ "/>
      <sheetName val="Сводный РЭФ по мероприят 20"/>
      <sheetName val="Сводный РЭФ (сквозной) ПРОГ (20"/>
    </sheetNames>
    <sheetDataSet>
      <sheetData sheetId="0" refreshError="1"/>
      <sheetData sheetId="1" refreshError="1">
        <row r="24">
          <cell r="I24">
            <v>-58.599999999999994</v>
          </cell>
          <cell r="N24">
            <v>8.4</v>
          </cell>
          <cell r="S24">
            <v>4477.3999999999996</v>
          </cell>
          <cell r="T24">
            <v>4427.2</v>
          </cell>
        </row>
        <row r="47">
          <cell r="I47">
            <v>-190.4</v>
          </cell>
          <cell r="N47">
            <v>-124.4</v>
          </cell>
          <cell r="S47">
            <v>861.6</v>
          </cell>
          <cell r="T47">
            <v>546.79999999999995</v>
          </cell>
        </row>
        <row r="71">
          <cell r="I71">
            <v>-2150.8000000000002</v>
          </cell>
          <cell r="N71">
            <v>-2213.2620000000002</v>
          </cell>
          <cell r="S71">
            <v>89146.379000000001</v>
          </cell>
          <cell r="T71">
            <v>84782.316999999995</v>
          </cell>
        </row>
        <row r="95">
          <cell r="I95">
            <v>-51.800000000000004</v>
          </cell>
          <cell r="N95">
            <v>-54.399000000000001</v>
          </cell>
          <cell r="S95">
            <v>13.227950000000032</v>
          </cell>
          <cell r="T95">
            <v>-92.97104999999992</v>
          </cell>
        </row>
        <row r="119">
          <cell r="I119">
            <v>-75.8</v>
          </cell>
          <cell r="N119">
            <v>-78.140299999999996</v>
          </cell>
          <cell r="S119">
            <v>89.476950000000031</v>
          </cell>
          <cell r="T119">
            <v>-64.463349999999949</v>
          </cell>
        </row>
        <row r="143">
          <cell r="I143">
            <v>-87.8</v>
          </cell>
          <cell r="N143">
            <v>-87.26400000000001</v>
          </cell>
          <cell r="S143">
            <v>105.03600000000002</v>
          </cell>
          <cell r="T143">
            <v>-70.028000000000006</v>
          </cell>
        </row>
        <row r="167">
          <cell r="I167">
            <v>-51.800000000000004</v>
          </cell>
          <cell r="N167">
            <v>-54.382000000000005</v>
          </cell>
          <cell r="S167">
            <v>60.326999999999956</v>
          </cell>
          <cell r="T167">
            <v>-45.855000000000061</v>
          </cell>
        </row>
        <row r="191">
          <cell r="I191">
            <v>-51.800000000000004</v>
          </cell>
          <cell r="N191">
            <v>-54.382000000000005</v>
          </cell>
          <cell r="S191">
            <v>60.289999999999921</v>
          </cell>
          <cell r="T191">
            <v>-45.892000000000095</v>
          </cell>
        </row>
        <row r="215">
          <cell r="I215">
            <v>-51.800000000000004</v>
          </cell>
          <cell r="N215">
            <v>-54.58</v>
          </cell>
          <cell r="S215">
            <v>60.289999999999921</v>
          </cell>
          <cell r="T215">
            <v>-46.090000000000074</v>
          </cell>
        </row>
        <row r="239">
          <cell r="I239">
            <v>-75.8</v>
          </cell>
          <cell r="N239">
            <v>-80.28</v>
          </cell>
          <cell r="S239">
            <v>89.476950000000031</v>
          </cell>
          <cell r="T239">
            <v>-66.603049999999953</v>
          </cell>
        </row>
        <row r="263">
          <cell r="I263">
            <v>-87.8</v>
          </cell>
          <cell r="N263">
            <v>-87.78</v>
          </cell>
          <cell r="S263">
            <v>105.04600000000009</v>
          </cell>
          <cell r="T263">
            <v>-70.533999999999892</v>
          </cell>
        </row>
        <row r="287">
          <cell r="I287">
            <v>-51.800000000000004</v>
          </cell>
          <cell r="N287">
            <v>-51.382000000000005</v>
          </cell>
          <cell r="S287">
            <v>63.296999999999983</v>
          </cell>
          <cell r="T287">
            <v>-39.885000000000034</v>
          </cell>
        </row>
        <row r="311">
          <cell r="I311">
            <v>-51.800000000000004</v>
          </cell>
          <cell r="N311">
            <v>-51.58</v>
          </cell>
          <cell r="S311">
            <v>63.296999999999983</v>
          </cell>
          <cell r="T311">
            <v>-40.083000000000013</v>
          </cell>
        </row>
        <row r="335">
          <cell r="I335">
            <v>-75.852000000000004</v>
          </cell>
          <cell r="N335">
            <v>-75.78</v>
          </cell>
          <cell r="S335">
            <v>93.980000000000061</v>
          </cell>
          <cell r="T335">
            <v>-57.651999999999944</v>
          </cell>
        </row>
        <row r="359">
          <cell r="I359">
            <v>-87.8</v>
          </cell>
          <cell r="N359">
            <v>-87.78</v>
          </cell>
          <cell r="S359">
            <v>104.99000000000005</v>
          </cell>
          <cell r="T359">
            <v>-70.589999999999932</v>
          </cell>
        </row>
        <row r="382">
          <cell r="I382">
            <v>-51.800000000000004</v>
          </cell>
          <cell r="N382">
            <v>-51.58</v>
          </cell>
          <cell r="S382">
            <v>63.296999999999983</v>
          </cell>
          <cell r="T382">
            <v>-40.083000000000013</v>
          </cell>
        </row>
        <row r="405">
          <cell r="I405">
            <v>-51.800000000000004</v>
          </cell>
          <cell r="N405">
            <v>-63.0869</v>
          </cell>
          <cell r="S405">
            <v>60.296999999999983</v>
          </cell>
          <cell r="T405">
            <v>-54.589900000000014</v>
          </cell>
        </row>
        <row r="428">
          <cell r="I428">
            <v>-75.8</v>
          </cell>
          <cell r="N428">
            <v>-75.2</v>
          </cell>
          <cell r="S428">
            <v>94.015999999999664</v>
          </cell>
          <cell r="T428">
            <v>-56.984000000000336</v>
          </cell>
        </row>
        <row r="451">
          <cell r="I451">
            <v>-87.8</v>
          </cell>
          <cell r="N451">
            <v>-91.7</v>
          </cell>
          <cell r="S451">
            <v>100.49600000000014</v>
          </cell>
          <cell r="T451">
            <v>-79.003999999999863</v>
          </cell>
        </row>
        <row r="474">
          <cell r="I474">
            <v>-51.800000000000004</v>
          </cell>
          <cell r="N474">
            <v>-51</v>
          </cell>
          <cell r="S474">
            <v>63.296999999999983</v>
          </cell>
          <cell r="T474">
            <v>-39.503000000000029</v>
          </cell>
        </row>
        <row r="497">
          <cell r="I497">
            <v>-51.800000000000004</v>
          </cell>
          <cell r="N497">
            <v>-51</v>
          </cell>
          <cell r="S497">
            <v>63.296999999999983</v>
          </cell>
          <cell r="T497">
            <v>-39.503000000000029</v>
          </cell>
        </row>
        <row r="520">
          <cell r="I520">
            <v>-75.8</v>
          </cell>
          <cell r="N520">
            <v>-75.2</v>
          </cell>
          <cell r="S520">
            <v>94.015999999999664</v>
          </cell>
          <cell r="T520">
            <v>-56.984000000000336</v>
          </cell>
        </row>
        <row r="543">
          <cell r="I543">
            <v>-87.8</v>
          </cell>
          <cell r="N543">
            <v>-87.2</v>
          </cell>
          <cell r="S543">
            <v>104.99600000000014</v>
          </cell>
          <cell r="T543">
            <v>-70.003999999999863</v>
          </cell>
        </row>
        <row r="566">
          <cell r="I566">
            <v>-51.800000000000004</v>
          </cell>
          <cell r="N566">
            <v>-51</v>
          </cell>
          <cell r="S566">
            <v>63.296999999999983</v>
          </cell>
          <cell r="T566">
            <v>-39.503000000000029</v>
          </cell>
        </row>
        <row r="589">
          <cell r="I589">
            <v>-51.800000000000004</v>
          </cell>
          <cell r="N589">
            <v>-51</v>
          </cell>
          <cell r="S589">
            <v>63.296999999999983</v>
          </cell>
          <cell r="T589">
            <v>-39.503000000000029</v>
          </cell>
        </row>
        <row r="612">
          <cell r="I612">
            <v>-75.8</v>
          </cell>
          <cell r="N612">
            <v>-75.2</v>
          </cell>
          <cell r="S612">
            <v>94.015999999999664</v>
          </cell>
          <cell r="T612">
            <v>-56.984000000000336</v>
          </cell>
        </row>
        <row r="635">
          <cell r="I635">
            <v>-109.58000000000001</v>
          </cell>
          <cell r="N635">
            <v>-96.56</v>
          </cell>
          <cell r="S635">
            <v>131.6760000000001</v>
          </cell>
          <cell r="T635">
            <v>-74.463999999999913</v>
          </cell>
        </row>
        <row r="658">
          <cell r="I658">
            <v>-51.800000000000004</v>
          </cell>
          <cell r="N658">
            <v>-54</v>
          </cell>
          <cell r="S658">
            <v>13.296999999999979</v>
          </cell>
          <cell r="T658">
            <v>-92.503000000000029</v>
          </cell>
        </row>
        <row r="681">
          <cell r="I681">
            <v>-113.32</v>
          </cell>
          <cell r="N681">
            <v>-112.72</v>
          </cell>
          <cell r="S681">
            <v>71.369999999999621</v>
          </cell>
          <cell r="T681">
            <v>-154.67000000000036</v>
          </cell>
        </row>
        <row r="704">
          <cell r="I704">
            <v>-87.8</v>
          </cell>
          <cell r="N704">
            <v>-87.2</v>
          </cell>
          <cell r="S704">
            <v>104.99600000000014</v>
          </cell>
          <cell r="T704">
            <v>-70.003999999999863</v>
          </cell>
        </row>
        <row r="727">
          <cell r="I727">
            <v>-75.8</v>
          </cell>
          <cell r="N727">
            <v>-75.2</v>
          </cell>
          <cell r="S727">
            <v>94.015999999999664</v>
          </cell>
          <cell r="T727">
            <v>-56.984000000000336</v>
          </cell>
        </row>
        <row r="750">
          <cell r="I750">
            <v>-113.32</v>
          </cell>
          <cell r="N750">
            <v>-112.72</v>
          </cell>
          <cell r="S750">
            <v>71.369999999999621</v>
          </cell>
          <cell r="T750">
            <v>-154.67000000000036</v>
          </cell>
        </row>
        <row r="773">
          <cell r="I773">
            <v>-87.8</v>
          </cell>
          <cell r="N773">
            <v>-87.2</v>
          </cell>
          <cell r="S773">
            <v>104.99600000000014</v>
          </cell>
          <cell r="T773">
            <v>-70.003999999999863</v>
          </cell>
        </row>
        <row r="796">
          <cell r="I796">
            <v>-75.8</v>
          </cell>
          <cell r="N796">
            <v>-75.2</v>
          </cell>
          <cell r="S796">
            <v>94.015999999999664</v>
          </cell>
          <cell r="T796">
            <v>-56.984000000000336</v>
          </cell>
        </row>
        <row r="819">
          <cell r="I819">
            <v>-110.40799999999999</v>
          </cell>
          <cell r="N819">
            <v>-110</v>
          </cell>
          <cell r="S819">
            <v>132.31299999999965</v>
          </cell>
          <cell r="T819">
            <v>-88.09500000000034</v>
          </cell>
        </row>
        <row r="842">
          <cell r="I842">
            <v>-75.8</v>
          </cell>
          <cell r="N842">
            <v>-75.2</v>
          </cell>
          <cell r="S842">
            <v>94.015999999999664</v>
          </cell>
          <cell r="T842">
            <v>-56.984000000000336</v>
          </cell>
        </row>
        <row r="865">
          <cell r="I865">
            <v>-75.8</v>
          </cell>
          <cell r="N865">
            <v>-75.2</v>
          </cell>
          <cell r="S865">
            <v>94.015999999999664</v>
          </cell>
          <cell r="T865">
            <v>-56.984000000000336</v>
          </cell>
        </row>
        <row r="888">
          <cell r="I888">
            <v>-51.800000000000004</v>
          </cell>
          <cell r="N888">
            <v>-51</v>
          </cell>
          <cell r="S888">
            <v>63.296999999999983</v>
          </cell>
          <cell r="T888">
            <v>-39.503000000000029</v>
          </cell>
        </row>
        <row r="911">
          <cell r="I911">
            <v>-51.800000000000004</v>
          </cell>
          <cell r="N911">
            <v>-51</v>
          </cell>
          <cell r="S911">
            <v>63.296999999999983</v>
          </cell>
          <cell r="T911">
            <v>-39.503000000000029</v>
          </cell>
        </row>
        <row r="934">
          <cell r="I934">
            <v>-51.800000000000004</v>
          </cell>
          <cell r="N934">
            <v>-51</v>
          </cell>
          <cell r="S934">
            <v>63.296999999999983</v>
          </cell>
          <cell r="T934">
            <v>-39.503000000000029</v>
          </cell>
        </row>
        <row r="957">
          <cell r="I957">
            <v>-51.800000000000004</v>
          </cell>
          <cell r="N957">
            <v>-51</v>
          </cell>
          <cell r="S957">
            <v>63.296999999999983</v>
          </cell>
          <cell r="T957">
            <v>-39.503000000000029</v>
          </cell>
        </row>
        <row r="980">
          <cell r="I980">
            <v>-75.8</v>
          </cell>
          <cell r="N980">
            <v>-79.7</v>
          </cell>
          <cell r="S980">
            <v>89.515999999999664</v>
          </cell>
          <cell r="T980">
            <v>-65.984000000000336</v>
          </cell>
        </row>
        <row r="1003">
          <cell r="I1003">
            <v>-51.800000000000004</v>
          </cell>
          <cell r="N1003">
            <v>-51</v>
          </cell>
          <cell r="S1003">
            <v>63.296999999999983</v>
          </cell>
          <cell r="T1003">
            <v>-39.503000000000029</v>
          </cell>
        </row>
        <row r="1026">
          <cell r="I1026">
            <v>-75.8</v>
          </cell>
          <cell r="N1026">
            <v>-79.7</v>
          </cell>
          <cell r="S1026">
            <v>89.515999999999664</v>
          </cell>
          <cell r="T1026">
            <v>-65.984000000000336</v>
          </cell>
        </row>
        <row r="1049">
          <cell r="I1049">
            <v>-51.800000000000004</v>
          </cell>
          <cell r="N1049">
            <v>-51</v>
          </cell>
          <cell r="S1049">
            <v>63.296999999999983</v>
          </cell>
          <cell r="T1049">
            <v>-39.503000000000029</v>
          </cell>
        </row>
        <row r="1072">
          <cell r="I1072">
            <v>-75.8</v>
          </cell>
          <cell r="N1072">
            <v>-75.2</v>
          </cell>
          <cell r="S1072">
            <v>94.015999999999664</v>
          </cell>
          <cell r="T1072">
            <v>-56.984000000000336</v>
          </cell>
        </row>
        <row r="1095">
          <cell r="I1095">
            <v>-51.800000000000004</v>
          </cell>
          <cell r="N1095">
            <v>-51</v>
          </cell>
          <cell r="S1095">
            <v>63.296999999999983</v>
          </cell>
          <cell r="T1095">
            <v>-39.503000000000029</v>
          </cell>
        </row>
        <row r="1118">
          <cell r="I1118">
            <v>-51.800000000000004</v>
          </cell>
          <cell r="N1118">
            <v>-51</v>
          </cell>
          <cell r="S1118">
            <v>63.296999999999983</v>
          </cell>
          <cell r="T1118">
            <v>-39.503000000000029</v>
          </cell>
        </row>
        <row r="1141">
          <cell r="I1141">
            <v>-51.800000000000004</v>
          </cell>
          <cell r="N1141">
            <v>-51</v>
          </cell>
          <cell r="S1141">
            <v>63.296999999999983</v>
          </cell>
          <cell r="T1141">
            <v>-39.503000000000029</v>
          </cell>
        </row>
        <row r="1164">
          <cell r="I1164">
            <v>-51.800000000000004</v>
          </cell>
          <cell r="N1164">
            <v>-51</v>
          </cell>
          <cell r="S1164">
            <v>63.296999999999983</v>
          </cell>
          <cell r="T1164">
            <v>-39.503000000000029</v>
          </cell>
        </row>
        <row r="1187">
          <cell r="I1187">
            <v>-51.800000000000004</v>
          </cell>
          <cell r="N1187">
            <v>-54</v>
          </cell>
          <cell r="S1187">
            <v>60.296999999999983</v>
          </cell>
          <cell r="T1187">
            <v>-45.503000000000029</v>
          </cell>
        </row>
        <row r="1210">
          <cell r="I1210">
            <v>-51.800000000000004</v>
          </cell>
          <cell r="N1210">
            <v>-54</v>
          </cell>
          <cell r="S1210">
            <v>13.296999999999979</v>
          </cell>
          <cell r="T1210">
            <v>-92.503000000000029</v>
          </cell>
        </row>
        <row r="1233">
          <cell r="I1233">
            <v>-51.800000000000004</v>
          </cell>
          <cell r="N1233">
            <v>-54</v>
          </cell>
          <cell r="S1233">
            <v>13.296999999999979</v>
          </cell>
          <cell r="T1233">
            <v>-92.503000000000029</v>
          </cell>
        </row>
        <row r="1256">
          <cell r="I1256">
            <v>0</v>
          </cell>
          <cell r="N1256">
            <v>-80</v>
          </cell>
          <cell r="S1256">
            <v>4725</v>
          </cell>
          <cell r="T1256">
            <v>4645</v>
          </cell>
        </row>
        <row r="1277">
          <cell r="I1277">
            <v>-10</v>
          </cell>
          <cell r="N1277">
            <v>-10.01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hoshina_ov@interrao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stolyarovasv@interrao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kotlyar_ov@interrao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5"/>
  <sheetViews>
    <sheetView tabSelected="1" zoomScale="70" zoomScaleNormal="70" workbookViewId="0">
      <selection sqref="A1:V1"/>
    </sheetView>
  </sheetViews>
  <sheetFormatPr defaultRowHeight="12.75"/>
  <cols>
    <col min="1" max="1" width="5.5703125" customWidth="1"/>
    <col min="2" max="2" width="35.140625" customWidth="1"/>
    <col min="3" max="3" width="16.42578125" hidden="1" customWidth="1"/>
    <col min="4" max="4" width="48" hidden="1" customWidth="1"/>
    <col min="5" max="5" width="47.7109375" hidden="1" customWidth="1"/>
    <col min="6" max="6" width="65.5703125" hidden="1" customWidth="1"/>
    <col min="7" max="7" width="65.28515625" hidden="1" customWidth="1"/>
    <col min="8" max="8" width="27.5703125" hidden="1" customWidth="1"/>
    <col min="9" max="9" width="36.42578125" hidden="1" customWidth="1"/>
    <col min="10" max="10" width="49.5703125" hidden="1" customWidth="1"/>
    <col min="11" max="11" width="47" hidden="1" customWidth="1"/>
    <col min="12" max="12" width="50.85546875" hidden="1" customWidth="1"/>
    <col min="13" max="13" width="27.140625" hidden="1" customWidth="1"/>
    <col min="14" max="14" width="33.140625" customWidth="1"/>
    <col min="15" max="15" width="47.7109375" customWidth="1"/>
    <col min="16" max="16" width="47.85546875" customWidth="1"/>
    <col min="17" max="17" width="53.42578125" customWidth="1"/>
    <col min="18" max="18" width="18.7109375" hidden="1" customWidth="1"/>
    <col min="19" max="19" width="15.5703125" hidden="1" customWidth="1"/>
    <col min="20" max="20" width="11.42578125" hidden="1" customWidth="1"/>
    <col min="21" max="21" width="29.28515625" hidden="1" customWidth="1"/>
    <col min="22" max="22" width="37.28515625" hidden="1" customWidth="1"/>
  </cols>
  <sheetData>
    <row r="1" spans="1:22" s="74" customFormat="1" ht="54.75" customHeight="1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s="74" customFormat="1" ht="68.25" customHeight="1">
      <c r="A2" s="72"/>
      <c r="B2" s="72" t="s">
        <v>89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74" customFormat="1" ht="39" customHeight="1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74" customFormat="1" ht="69.75" customHeight="1">
      <c r="A4" s="72"/>
      <c r="B4" s="700" t="s">
        <v>87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</row>
    <row r="5" spans="1:22" ht="14.25" customHeight="1">
      <c r="A5" s="72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2" customHeight="1">
      <c r="A6" s="72"/>
      <c r="B6" s="702" t="s">
        <v>88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</row>
    <row r="7" spans="1:22" ht="14.25" customHeight="1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>
      <c r="A8" s="717" t="s">
        <v>5</v>
      </c>
      <c r="B8" s="720" t="s">
        <v>24</v>
      </c>
      <c r="C8" s="720" t="s">
        <v>8</v>
      </c>
      <c r="D8" s="720" t="s">
        <v>25</v>
      </c>
      <c r="E8" s="720"/>
      <c r="F8" s="720"/>
      <c r="G8" s="720"/>
      <c r="H8" s="720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0" t="s">
        <v>26</v>
      </c>
      <c r="T8" s="720" t="s">
        <v>27</v>
      </c>
      <c r="U8" s="725" t="s">
        <v>28</v>
      </c>
      <c r="V8" s="728" t="s">
        <v>0</v>
      </c>
    </row>
    <row r="9" spans="1:22">
      <c r="A9" s="718"/>
      <c r="B9" s="721"/>
      <c r="C9" s="721"/>
      <c r="D9" s="721" t="s">
        <v>29</v>
      </c>
      <c r="E9" s="731"/>
      <c r="F9" s="731"/>
      <c r="G9" s="731"/>
      <c r="H9" s="731"/>
      <c r="I9" s="721" t="s">
        <v>30</v>
      </c>
      <c r="J9" s="731"/>
      <c r="K9" s="731"/>
      <c r="L9" s="731"/>
      <c r="M9" s="731"/>
      <c r="N9" s="732" t="s">
        <v>31</v>
      </c>
      <c r="O9" s="733"/>
      <c r="P9" s="733"/>
      <c r="Q9" s="733"/>
      <c r="R9" s="734"/>
      <c r="S9" s="721"/>
      <c r="T9" s="721"/>
      <c r="U9" s="726"/>
      <c r="V9" s="729"/>
    </row>
    <row r="10" spans="1:22" ht="51.75" thickBot="1">
      <c r="A10" s="719"/>
      <c r="B10" s="722"/>
      <c r="C10" s="723"/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32</v>
      </c>
      <c r="I10" s="18" t="s">
        <v>1</v>
      </c>
      <c r="J10" s="18" t="s">
        <v>2</v>
      </c>
      <c r="K10" s="18" t="s">
        <v>3</v>
      </c>
      <c r="L10" s="18" t="s">
        <v>4</v>
      </c>
      <c r="M10" s="18" t="s">
        <v>32</v>
      </c>
      <c r="N10" s="18" t="s">
        <v>1</v>
      </c>
      <c r="O10" s="18" t="s">
        <v>2</v>
      </c>
      <c r="P10" s="18" t="s">
        <v>3</v>
      </c>
      <c r="Q10" s="18" t="s">
        <v>4</v>
      </c>
      <c r="R10" s="18" t="s">
        <v>32</v>
      </c>
      <c r="S10" s="723"/>
      <c r="T10" s="723"/>
      <c r="U10" s="727"/>
      <c r="V10" s="730"/>
    </row>
    <row r="11" spans="1:22" ht="12.75" customHeight="1" thickBo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  <c r="L11" s="20">
        <v>12</v>
      </c>
      <c r="M11" s="19">
        <v>13</v>
      </c>
      <c r="N11" s="20">
        <v>14</v>
      </c>
      <c r="O11" s="19">
        <v>15</v>
      </c>
      <c r="P11" s="20">
        <v>16</v>
      </c>
      <c r="Q11" s="19">
        <v>17</v>
      </c>
      <c r="R11" s="20">
        <v>18</v>
      </c>
      <c r="S11" s="19">
        <v>19</v>
      </c>
      <c r="T11" s="20">
        <v>20</v>
      </c>
      <c r="U11" s="19">
        <v>21</v>
      </c>
      <c r="V11" s="20">
        <v>22</v>
      </c>
    </row>
    <row r="12" spans="1:22" ht="46.5" customHeight="1">
      <c r="A12" s="735">
        <v>1</v>
      </c>
      <c r="B12" s="737" t="s">
        <v>9</v>
      </c>
      <c r="C12" s="738"/>
      <c r="D12" s="738"/>
      <c r="E12" s="738"/>
      <c r="F12" s="738"/>
      <c r="G12" s="739"/>
      <c r="H12" s="21">
        <f>SUM(H14:H21)</f>
        <v>-1910.1</v>
      </c>
      <c r="I12" s="740" t="s">
        <v>9</v>
      </c>
      <c r="J12" s="740"/>
      <c r="K12" s="740"/>
      <c r="L12" s="740"/>
      <c r="M12" s="21">
        <f>M20+M21</f>
        <v>315.5</v>
      </c>
      <c r="N12" s="740" t="s">
        <v>9</v>
      </c>
      <c r="O12" s="740"/>
      <c r="P12" s="740"/>
      <c r="Q12" s="740"/>
      <c r="R12" s="21">
        <v>100</v>
      </c>
      <c r="S12" s="21">
        <f>M12+R12</f>
        <v>415.5</v>
      </c>
      <c r="T12" s="21"/>
      <c r="U12" s="741"/>
      <c r="V12" s="742"/>
    </row>
    <row r="13" spans="1:22" ht="19.5" customHeight="1">
      <c r="A13" s="736"/>
      <c r="B13" s="743" t="s">
        <v>33</v>
      </c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5"/>
    </row>
    <row r="14" spans="1:22" ht="120" hidden="1" customHeight="1">
      <c r="A14" s="40" t="s">
        <v>6</v>
      </c>
      <c r="B14" s="41" t="s">
        <v>16</v>
      </c>
      <c r="C14" s="42" t="s">
        <v>17</v>
      </c>
      <c r="D14" s="31" t="s">
        <v>53</v>
      </c>
      <c r="E14" s="31" t="s">
        <v>52</v>
      </c>
      <c r="F14" s="30" t="s">
        <v>51</v>
      </c>
      <c r="G14" s="30" t="s">
        <v>65</v>
      </c>
      <c r="H14" s="32">
        <v>-109.9</v>
      </c>
      <c r="I14" s="22" t="s">
        <v>66</v>
      </c>
      <c r="J14" s="22" t="s">
        <v>66</v>
      </c>
      <c r="K14" s="22" t="s">
        <v>67</v>
      </c>
      <c r="L14" s="22" t="s">
        <v>68</v>
      </c>
      <c r="M14" s="1">
        <v>229.3</v>
      </c>
      <c r="N14" s="11" t="s">
        <v>12</v>
      </c>
      <c r="O14" s="11" t="s">
        <v>12</v>
      </c>
      <c r="P14" s="11" t="s">
        <v>12</v>
      </c>
      <c r="Q14" s="11" t="s">
        <v>12</v>
      </c>
      <c r="R14" s="11" t="s">
        <v>12</v>
      </c>
      <c r="S14" s="1">
        <v>229.3</v>
      </c>
      <c r="T14" s="17"/>
      <c r="U14" s="1" t="s">
        <v>80</v>
      </c>
      <c r="V14" s="70" t="s">
        <v>69</v>
      </c>
    </row>
    <row r="15" spans="1:22" ht="120" hidden="1" customHeight="1">
      <c r="A15" s="40" t="s">
        <v>7</v>
      </c>
      <c r="B15" s="41" t="s">
        <v>18</v>
      </c>
      <c r="C15" s="42" t="s">
        <v>19</v>
      </c>
      <c r="D15" s="31" t="s">
        <v>53</v>
      </c>
      <c r="E15" s="31" t="s">
        <v>52</v>
      </c>
      <c r="F15" s="30" t="s">
        <v>51</v>
      </c>
      <c r="G15" s="30" t="s">
        <v>71</v>
      </c>
      <c r="H15" s="32">
        <v>-116</v>
      </c>
      <c r="I15" s="22" t="s">
        <v>72</v>
      </c>
      <c r="J15" s="22" t="s">
        <v>73</v>
      </c>
      <c r="K15" s="22" t="s">
        <v>74</v>
      </c>
      <c r="L15" s="22" t="s">
        <v>75</v>
      </c>
      <c r="M15" s="1">
        <v>1604.4</v>
      </c>
      <c r="N15" s="11" t="s">
        <v>12</v>
      </c>
      <c r="O15" s="11" t="s">
        <v>12</v>
      </c>
      <c r="P15" s="11" t="s">
        <v>12</v>
      </c>
      <c r="Q15" s="11" t="s">
        <v>12</v>
      </c>
      <c r="R15" s="11" t="s">
        <v>12</v>
      </c>
      <c r="S15" s="1">
        <v>1604.4</v>
      </c>
      <c r="T15" s="17"/>
      <c r="U15" s="1" t="s">
        <v>80</v>
      </c>
      <c r="V15" s="43"/>
    </row>
    <row r="16" spans="1:22" ht="120" hidden="1" customHeight="1">
      <c r="A16" s="44" t="s">
        <v>13</v>
      </c>
      <c r="B16" s="45" t="s">
        <v>20</v>
      </c>
      <c r="C16" s="38" t="s">
        <v>21</v>
      </c>
      <c r="D16" s="31" t="s">
        <v>53</v>
      </c>
      <c r="E16" s="31" t="s">
        <v>52</v>
      </c>
      <c r="F16" s="30" t="s">
        <v>51</v>
      </c>
      <c r="G16" s="30" t="s">
        <v>71</v>
      </c>
      <c r="H16" s="33">
        <v>-310.5</v>
      </c>
      <c r="I16" s="22" t="s">
        <v>72</v>
      </c>
      <c r="J16" s="22" t="s">
        <v>73</v>
      </c>
      <c r="K16" s="22" t="s">
        <v>74</v>
      </c>
      <c r="L16" s="22" t="s">
        <v>75</v>
      </c>
      <c r="M16" s="1">
        <v>1222.2</v>
      </c>
      <c r="N16" s="11" t="s">
        <v>12</v>
      </c>
      <c r="O16" s="11" t="s">
        <v>12</v>
      </c>
      <c r="P16" s="11" t="s">
        <v>12</v>
      </c>
      <c r="Q16" s="11" t="s">
        <v>12</v>
      </c>
      <c r="R16" s="11" t="s">
        <v>12</v>
      </c>
      <c r="S16" s="1">
        <v>1222.2</v>
      </c>
      <c r="T16" s="36"/>
      <c r="U16" s="1" t="s">
        <v>80</v>
      </c>
      <c r="V16" s="46"/>
    </row>
    <row r="17" spans="1:22" ht="120" hidden="1" customHeight="1">
      <c r="A17" s="44" t="s">
        <v>14</v>
      </c>
      <c r="B17" s="45" t="s">
        <v>22</v>
      </c>
      <c r="C17" s="38" t="s">
        <v>23</v>
      </c>
      <c r="D17" s="31" t="s">
        <v>53</v>
      </c>
      <c r="E17" s="31" t="s">
        <v>52</v>
      </c>
      <c r="F17" s="30" t="s">
        <v>51</v>
      </c>
      <c r="G17" s="30" t="s">
        <v>71</v>
      </c>
      <c r="H17" s="33">
        <v>-874.1</v>
      </c>
      <c r="I17" s="22" t="s">
        <v>72</v>
      </c>
      <c r="J17" s="22" t="s">
        <v>73</v>
      </c>
      <c r="K17" s="22" t="s">
        <v>74</v>
      </c>
      <c r="L17" s="22" t="s">
        <v>75</v>
      </c>
      <c r="M17" s="1">
        <v>2167.1999999999998</v>
      </c>
      <c r="N17" s="11" t="s">
        <v>12</v>
      </c>
      <c r="O17" s="11" t="s">
        <v>12</v>
      </c>
      <c r="P17" s="11" t="s">
        <v>12</v>
      </c>
      <c r="Q17" s="11" t="s">
        <v>12</v>
      </c>
      <c r="R17" s="11" t="s">
        <v>12</v>
      </c>
      <c r="S17" s="1">
        <v>2167.1999999999998</v>
      </c>
      <c r="T17" s="36"/>
      <c r="U17" s="1" t="s">
        <v>80</v>
      </c>
      <c r="V17" s="46"/>
    </row>
    <row r="18" spans="1:22" ht="129" hidden="1" customHeight="1">
      <c r="A18" s="44" t="s">
        <v>15</v>
      </c>
      <c r="B18" s="45" t="s">
        <v>56</v>
      </c>
      <c r="C18" s="47">
        <v>999826</v>
      </c>
      <c r="D18" s="31" t="s">
        <v>53</v>
      </c>
      <c r="E18" s="31" t="s">
        <v>52</v>
      </c>
      <c r="F18" s="30" t="s">
        <v>51</v>
      </c>
      <c r="G18" s="30" t="s">
        <v>71</v>
      </c>
      <c r="H18" s="37">
        <v>-455.5</v>
      </c>
      <c r="I18" s="22" t="s">
        <v>72</v>
      </c>
      <c r="J18" s="22" t="s">
        <v>73</v>
      </c>
      <c r="K18" s="22" t="s">
        <v>74</v>
      </c>
      <c r="L18" s="22" t="s">
        <v>75</v>
      </c>
      <c r="M18" s="1">
        <v>6423.8</v>
      </c>
      <c r="N18" s="11" t="s">
        <v>12</v>
      </c>
      <c r="O18" s="11" t="s">
        <v>12</v>
      </c>
      <c r="P18" s="11" t="s">
        <v>12</v>
      </c>
      <c r="Q18" s="11" t="s">
        <v>12</v>
      </c>
      <c r="R18" s="11" t="s">
        <v>12</v>
      </c>
      <c r="S18" s="1">
        <v>6423.8</v>
      </c>
      <c r="T18" s="36"/>
      <c r="U18" s="1" t="s">
        <v>80</v>
      </c>
      <c r="V18" s="48"/>
    </row>
    <row r="19" spans="1:22" s="91" customFormat="1" ht="129" hidden="1" customHeight="1">
      <c r="A19" s="85" t="s">
        <v>70</v>
      </c>
      <c r="B19" s="86" t="s">
        <v>57</v>
      </c>
      <c r="C19" s="87">
        <v>5205</v>
      </c>
      <c r="D19" s="88" t="s">
        <v>12</v>
      </c>
      <c r="E19" s="88" t="s">
        <v>12</v>
      </c>
      <c r="F19" s="88" t="s">
        <v>12</v>
      </c>
      <c r="G19" s="88" t="s">
        <v>76</v>
      </c>
      <c r="H19" s="89">
        <v>-24.5</v>
      </c>
      <c r="I19" s="75" t="s">
        <v>72</v>
      </c>
      <c r="J19" s="75" t="s">
        <v>73</v>
      </c>
      <c r="K19" s="75" t="s">
        <v>74</v>
      </c>
      <c r="L19" s="75" t="s">
        <v>75</v>
      </c>
      <c r="M19" s="88">
        <v>315.39999999999998</v>
      </c>
      <c r="N19" s="88"/>
      <c r="O19" s="88"/>
      <c r="P19" s="88"/>
      <c r="Q19" s="88"/>
      <c r="R19" s="88"/>
      <c r="S19" s="88">
        <v>315.39999999999998</v>
      </c>
      <c r="T19" s="89"/>
      <c r="U19" s="88" t="s">
        <v>80</v>
      </c>
      <c r="V19" s="90"/>
    </row>
    <row r="20" spans="1:22" s="35" customFormat="1" ht="129" customHeight="1">
      <c r="A20" s="622" t="s">
        <v>6</v>
      </c>
      <c r="B20" s="606" t="s">
        <v>840</v>
      </c>
      <c r="C20" s="607">
        <v>5212</v>
      </c>
      <c r="D20" s="614" t="s">
        <v>12</v>
      </c>
      <c r="E20" s="614" t="s">
        <v>12</v>
      </c>
      <c r="F20" s="614" t="s">
        <v>12</v>
      </c>
      <c r="G20" s="614" t="s">
        <v>76</v>
      </c>
      <c r="H20" s="92">
        <v>-19.600000000000001</v>
      </c>
      <c r="I20" s="31" t="s">
        <v>72</v>
      </c>
      <c r="J20" s="31" t="s">
        <v>839</v>
      </c>
      <c r="K20" s="31" t="s">
        <v>1119</v>
      </c>
      <c r="L20" s="31" t="s">
        <v>1118</v>
      </c>
      <c r="M20" s="614">
        <v>315.5</v>
      </c>
      <c r="N20" s="31" t="s">
        <v>12</v>
      </c>
      <c r="O20" s="31" t="s">
        <v>12</v>
      </c>
      <c r="P20" s="31" t="s">
        <v>12</v>
      </c>
      <c r="Q20" s="31" t="s">
        <v>12</v>
      </c>
      <c r="R20" s="614">
        <v>0</v>
      </c>
      <c r="S20" s="614">
        <v>315.5</v>
      </c>
      <c r="T20" s="92"/>
      <c r="U20" s="614"/>
      <c r="V20" s="34"/>
    </row>
    <row r="21" spans="1:22" s="35" customFormat="1" ht="129" customHeight="1" thickBot="1">
      <c r="A21" s="606" t="s">
        <v>7</v>
      </c>
      <c r="B21" s="606" t="s">
        <v>103</v>
      </c>
      <c r="C21" s="607"/>
      <c r="D21" s="590"/>
      <c r="E21" s="590"/>
      <c r="F21" s="590"/>
      <c r="G21" s="590"/>
      <c r="H21" s="92"/>
      <c r="I21" s="31"/>
      <c r="J21" s="31"/>
      <c r="K21" s="31" t="s">
        <v>12</v>
      </c>
      <c r="L21" s="31" t="s">
        <v>12</v>
      </c>
      <c r="M21" s="590">
        <v>0</v>
      </c>
      <c r="N21" s="590" t="s">
        <v>104</v>
      </c>
      <c r="O21" s="590" t="s">
        <v>106</v>
      </c>
      <c r="P21" s="590" t="s">
        <v>107</v>
      </c>
      <c r="Q21" s="590" t="s">
        <v>108</v>
      </c>
      <c r="R21" s="590">
        <v>100</v>
      </c>
      <c r="S21" s="590">
        <v>100</v>
      </c>
      <c r="T21" s="92"/>
      <c r="U21" s="590" t="s">
        <v>105</v>
      </c>
      <c r="V21" s="69"/>
    </row>
    <row r="22" spans="1:22" ht="15" customHeight="1">
      <c r="A22" s="704">
        <v>2</v>
      </c>
      <c r="B22" s="706" t="s">
        <v>10</v>
      </c>
      <c r="C22" s="707"/>
      <c r="D22" s="707"/>
      <c r="E22" s="707"/>
      <c r="F22" s="707"/>
      <c r="G22" s="708"/>
      <c r="H22" s="60">
        <f>SUM(H24:H24)</f>
        <v>0</v>
      </c>
      <c r="I22" s="709" t="s">
        <v>10</v>
      </c>
      <c r="J22" s="710"/>
      <c r="K22" s="710"/>
      <c r="L22" s="711"/>
      <c r="M22" s="61">
        <f>SUM(M24:M24)</f>
        <v>0</v>
      </c>
      <c r="N22" s="709" t="s">
        <v>10</v>
      </c>
      <c r="O22" s="710"/>
      <c r="P22" s="710"/>
      <c r="Q22" s="711"/>
      <c r="R22" s="60">
        <f>SUM(R24:R24)</f>
        <v>0</v>
      </c>
      <c r="S22" s="60">
        <f>SUM(R22,M22,H22)</f>
        <v>0</v>
      </c>
      <c r="T22" s="62"/>
      <c r="U22" s="712"/>
      <c r="V22" s="713"/>
    </row>
    <row r="23" spans="1:22" ht="13.5" customHeight="1">
      <c r="A23" s="705"/>
      <c r="B23" s="714" t="s">
        <v>34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6"/>
    </row>
    <row r="24" spans="1:22" ht="12.75" customHeight="1" thickBot="1">
      <c r="A24" s="40"/>
      <c r="B24" s="41"/>
      <c r="C24" s="42"/>
      <c r="D24" s="1"/>
      <c r="E24" s="11"/>
      <c r="F24" s="11"/>
      <c r="G24" s="11"/>
      <c r="H24" s="17"/>
      <c r="I24" s="11"/>
      <c r="J24" s="11"/>
      <c r="K24" s="11"/>
      <c r="L24" s="11"/>
      <c r="M24" s="63"/>
      <c r="N24" s="11"/>
      <c r="O24" s="11"/>
      <c r="P24" s="11"/>
      <c r="Q24" s="11"/>
      <c r="R24" s="12"/>
      <c r="S24" s="17"/>
      <c r="T24" s="64"/>
      <c r="U24" s="65"/>
      <c r="V24" s="48"/>
    </row>
    <row r="25" spans="1:22" ht="15" customHeight="1">
      <c r="A25" s="746">
        <v>3</v>
      </c>
      <c r="B25" s="706" t="s">
        <v>11</v>
      </c>
      <c r="C25" s="707"/>
      <c r="D25" s="707"/>
      <c r="E25" s="707"/>
      <c r="F25" s="707"/>
      <c r="G25" s="708"/>
      <c r="H25" s="66">
        <v>0</v>
      </c>
      <c r="I25" s="709" t="s">
        <v>11</v>
      </c>
      <c r="J25" s="710"/>
      <c r="K25" s="710"/>
      <c r="L25" s="711"/>
      <c r="M25" s="67">
        <v>0</v>
      </c>
      <c r="N25" s="709" t="s">
        <v>11</v>
      </c>
      <c r="O25" s="710"/>
      <c r="P25" s="710"/>
      <c r="Q25" s="711"/>
      <c r="R25" s="66">
        <f>R34+R35+R36+R37+R38+R39+R40+R41+R42</f>
        <v>-1508.6</v>
      </c>
      <c r="S25" s="66">
        <f>SUM(R25,M25,H25)</f>
        <v>-1508.6</v>
      </c>
      <c r="T25" s="68"/>
      <c r="U25" s="747"/>
      <c r="V25" s="748"/>
    </row>
    <row r="26" spans="1:22" ht="15" customHeight="1">
      <c r="A26" s="705"/>
      <c r="B26" s="714" t="s">
        <v>35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6"/>
    </row>
    <row r="27" spans="1:22" s="74" customFormat="1" ht="12.75" customHeight="1" thickBot="1">
      <c r="A27" s="40"/>
      <c r="B27" s="41"/>
      <c r="C27" s="42"/>
      <c r="D27" s="1"/>
      <c r="E27" s="11"/>
      <c r="F27" s="11"/>
      <c r="G27" s="11"/>
      <c r="H27" s="17"/>
      <c r="I27" s="11"/>
      <c r="J27" s="11"/>
      <c r="K27" s="11"/>
      <c r="L27" s="11"/>
      <c r="M27" s="63"/>
      <c r="N27" s="11"/>
      <c r="O27" s="11"/>
      <c r="P27" s="11"/>
      <c r="Q27" s="11"/>
      <c r="R27" s="12"/>
      <c r="S27" s="17"/>
      <c r="T27" s="64"/>
      <c r="U27" s="65"/>
      <c r="V27" s="48"/>
    </row>
    <row r="28" spans="1:22" s="74" customFormat="1" ht="15" customHeight="1">
      <c r="A28" s="685">
        <v>4</v>
      </c>
      <c r="B28" s="687" t="s">
        <v>81</v>
      </c>
      <c r="C28" s="688"/>
      <c r="D28" s="688"/>
      <c r="E28" s="688"/>
      <c r="F28" s="688"/>
      <c r="G28" s="689"/>
      <c r="H28" s="10">
        <f>SUM(H30:H43)</f>
        <v>-850.0999999999998</v>
      </c>
      <c r="I28" s="690" t="s">
        <v>81</v>
      </c>
      <c r="J28" s="691"/>
      <c r="K28" s="691"/>
      <c r="L28" s="692"/>
      <c r="M28" s="10">
        <f>SUM(M30:M43)</f>
        <v>-839.79999999999984</v>
      </c>
      <c r="N28" s="690" t="s">
        <v>81</v>
      </c>
      <c r="O28" s="691"/>
      <c r="P28" s="691"/>
      <c r="Q28" s="692"/>
      <c r="R28" s="10">
        <f>SUM(R30:R31)</f>
        <v>-32.4</v>
      </c>
      <c r="S28" s="10">
        <f>SUM(R28,M28,H28)</f>
        <v>-1722.2999999999997</v>
      </c>
      <c r="T28" s="13"/>
      <c r="U28" s="693"/>
      <c r="V28" s="694"/>
    </row>
    <row r="29" spans="1:22" s="74" customFormat="1" ht="15" customHeight="1">
      <c r="A29" s="686"/>
      <c r="B29" s="695" t="s">
        <v>82</v>
      </c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7"/>
    </row>
    <row r="30" spans="1:22" ht="84" hidden="1" customHeight="1">
      <c r="A30" s="51" t="s">
        <v>90</v>
      </c>
      <c r="B30" s="52" t="s">
        <v>42</v>
      </c>
      <c r="C30" s="42" t="s">
        <v>43</v>
      </c>
      <c r="D30" s="50" t="s">
        <v>54</v>
      </c>
      <c r="E30" s="50" t="s">
        <v>55</v>
      </c>
      <c r="F30" s="22" t="s">
        <v>44</v>
      </c>
      <c r="G30" s="22" t="s">
        <v>45</v>
      </c>
      <c r="H30" s="23">
        <v>-47.5</v>
      </c>
      <c r="I30" s="11" t="s">
        <v>12</v>
      </c>
      <c r="J30" s="11" t="s">
        <v>12</v>
      </c>
      <c r="K30" s="11" t="s">
        <v>12</v>
      </c>
      <c r="L30" s="11" t="s">
        <v>12</v>
      </c>
      <c r="M30" s="53"/>
      <c r="N30" s="11" t="s">
        <v>12</v>
      </c>
      <c r="O30" s="11" t="s">
        <v>12</v>
      </c>
      <c r="P30" s="11" t="s">
        <v>12</v>
      </c>
      <c r="Q30" s="11" t="s">
        <v>12</v>
      </c>
      <c r="R30" s="11" t="s">
        <v>12</v>
      </c>
      <c r="S30" s="17"/>
      <c r="T30" s="54"/>
      <c r="U30" s="50"/>
      <c r="V30" s="49"/>
    </row>
    <row r="31" spans="1:22" ht="135.75" customHeight="1">
      <c r="A31" s="55" t="s">
        <v>90</v>
      </c>
      <c r="B31" s="470" t="s">
        <v>852</v>
      </c>
      <c r="C31" s="49">
        <v>999815</v>
      </c>
      <c r="D31" s="49" t="s">
        <v>50</v>
      </c>
      <c r="E31" s="49" t="s">
        <v>50</v>
      </c>
      <c r="F31" s="49" t="s">
        <v>50</v>
      </c>
      <c r="G31" s="50" t="s">
        <v>78</v>
      </c>
      <c r="H31" s="49">
        <v>-16.2</v>
      </c>
      <c r="I31" s="50" t="s">
        <v>78</v>
      </c>
      <c r="J31" s="50" t="s">
        <v>78</v>
      </c>
      <c r="K31" s="50" t="s">
        <v>78</v>
      </c>
      <c r="L31" s="50" t="s">
        <v>78</v>
      </c>
      <c r="M31" s="56">
        <v>-16.2</v>
      </c>
      <c r="N31" s="34" t="s">
        <v>78</v>
      </c>
      <c r="O31" s="50" t="s">
        <v>79</v>
      </c>
      <c r="P31" s="50" t="s">
        <v>44</v>
      </c>
      <c r="Q31" s="22" t="s">
        <v>45</v>
      </c>
      <c r="R31" s="1">
        <v>-32.4</v>
      </c>
      <c r="S31" s="49">
        <f t="shared" ref="S31:S33" si="0">H31+M31</f>
        <v>-32.4</v>
      </c>
      <c r="T31" s="49"/>
      <c r="U31" s="50" t="s">
        <v>46</v>
      </c>
      <c r="V31" s="49"/>
    </row>
    <row r="32" spans="1:22" ht="120" customHeight="1">
      <c r="A32" s="55" t="s">
        <v>91</v>
      </c>
      <c r="B32" s="470" t="s">
        <v>58</v>
      </c>
      <c r="C32" s="49" t="s">
        <v>48</v>
      </c>
      <c r="D32" s="49" t="s">
        <v>50</v>
      </c>
      <c r="E32" s="49" t="s">
        <v>50</v>
      </c>
      <c r="F32" s="49" t="s">
        <v>50</v>
      </c>
      <c r="G32" s="50" t="s">
        <v>78</v>
      </c>
      <c r="H32" s="49">
        <v>-206.5</v>
      </c>
      <c r="I32" s="50" t="s">
        <v>78</v>
      </c>
      <c r="J32" s="50" t="s">
        <v>78</v>
      </c>
      <c r="K32" s="50" t="s">
        <v>78</v>
      </c>
      <c r="L32" s="50" t="s">
        <v>78</v>
      </c>
      <c r="M32" s="56">
        <v>-206.5</v>
      </c>
      <c r="N32" s="34" t="s">
        <v>78</v>
      </c>
      <c r="O32" s="50" t="s">
        <v>79</v>
      </c>
      <c r="P32" s="50" t="s">
        <v>44</v>
      </c>
      <c r="Q32" s="22" t="s">
        <v>45</v>
      </c>
      <c r="R32" s="1">
        <v>-413</v>
      </c>
      <c r="S32" s="49">
        <f t="shared" si="0"/>
        <v>-413</v>
      </c>
      <c r="T32" s="49"/>
      <c r="U32" s="50" t="s">
        <v>46</v>
      </c>
      <c r="V32" s="49"/>
    </row>
    <row r="33" spans="1:22" ht="120" customHeight="1">
      <c r="A33" s="55" t="s">
        <v>92</v>
      </c>
      <c r="B33" s="470" t="s">
        <v>853</v>
      </c>
      <c r="C33" s="49" t="s">
        <v>49</v>
      </c>
      <c r="D33" s="49" t="s">
        <v>50</v>
      </c>
      <c r="E33" s="49" t="s">
        <v>50</v>
      </c>
      <c r="F33" s="49" t="s">
        <v>50</v>
      </c>
      <c r="G33" s="50" t="s">
        <v>78</v>
      </c>
      <c r="H33" s="49">
        <v>-64.8</v>
      </c>
      <c r="I33" s="50" t="s">
        <v>78</v>
      </c>
      <c r="J33" s="50" t="s">
        <v>78</v>
      </c>
      <c r="K33" s="50" t="s">
        <v>78</v>
      </c>
      <c r="L33" s="50" t="s">
        <v>78</v>
      </c>
      <c r="M33" s="56">
        <v>-64.8</v>
      </c>
      <c r="N33" s="34" t="s">
        <v>78</v>
      </c>
      <c r="O33" s="50" t="s">
        <v>79</v>
      </c>
      <c r="P33" s="50" t="s">
        <v>44</v>
      </c>
      <c r="Q33" s="22" t="s">
        <v>45</v>
      </c>
      <c r="R33" s="1">
        <v>-129.6</v>
      </c>
      <c r="S33" s="49">
        <f t="shared" si="0"/>
        <v>-129.6</v>
      </c>
      <c r="T33" s="49"/>
      <c r="U33" s="50" t="s">
        <v>46</v>
      </c>
      <c r="V33" s="49"/>
    </row>
    <row r="34" spans="1:22" ht="75">
      <c r="A34" s="55" t="s">
        <v>93</v>
      </c>
      <c r="B34" s="470" t="s">
        <v>854</v>
      </c>
      <c r="C34" s="49" t="s">
        <v>59</v>
      </c>
      <c r="D34" s="49"/>
      <c r="E34" s="49"/>
      <c r="F34" s="49"/>
      <c r="G34" s="50" t="s">
        <v>78</v>
      </c>
      <c r="H34" s="69">
        <v>-63.3</v>
      </c>
      <c r="I34" s="50" t="s">
        <v>78</v>
      </c>
      <c r="J34" s="50" t="s">
        <v>78</v>
      </c>
      <c r="K34" s="50" t="s">
        <v>78</v>
      </c>
      <c r="L34" s="50" t="s">
        <v>78</v>
      </c>
      <c r="M34" s="69">
        <v>-63.3</v>
      </c>
      <c r="N34" s="34" t="s">
        <v>78</v>
      </c>
      <c r="O34" s="50" t="s">
        <v>79</v>
      </c>
      <c r="P34" s="50" t="s">
        <v>44</v>
      </c>
      <c r="Q34" s="22" t="s">
        <v>45</v>
      </c>
      <c r="R34" s="49">
        <v>-190</v>
      </c>
      <c r="S34" s="49">
        <v>-190</v>
      </c>
      <c r="T34" s="49"/>
      <c r="U34" s="50" t="s">
        <v>46</v>
      </c>
      <c r="V34" s="49"/>
    </row>
    <row r="35" spans="1:22" s="39" customFormat="1" ht="75">
      <c r="A35" s="55" t="s">
        <v>94</v>
      </c>
      <c r="B35" s="470" t="s">
        <v>855</v>
      </c>
      <c r="C35" s="49">
        <v>999817</v>
      </c>
      <c r="D35" s="49"/>
      <c r="E35" s="49"/>
      <c r="F35" s="49"/>
      <c r="G35" s="50" t="s">
        <v>78</v>
      </c>
      <c r="H35" s="69">
        <v>-2.2999999999999998</v>
      </c>
      <c r="I35" s="50" t="s">
        <v>78</v>
      </c>
      <c r="J35" s="50" t="s">
        <v>78</v>
      </c>
      <c r="K35" s="50" t="s">
        <v>78</v>
      </c>
      <c r="L35" s="50" t="s">
        <v>78</v>
      </c>
      <c r="M35" s="69">
        <v>-2.2999999999999998</v>
      </c>
      <c r="N35" s="34" t="s">
        <v>78</v>
      </c>
      <c r="O35" s="50" t="s">
        <v>79</v>
      </c>
      <c r="P35" s="50" t="s">
        <v>44</v>
      </c>
      <c r="Q35" s="22" t="s">
        <v>45</v>
      </c>
      <c r="R35" s="49">
        <v>-7</v>
      </c>
      <c r="S35" s="49">
        <v>-7</v>
      </c>
      <c r="T35" s="49"/>
      <c r="U35" s="50" t="s">
        <v>46</v>
      </c>
      <c r="V35" s="49"/>
    </row>
    <row r="36" spans="1:22" s="39" customFormat="1" ht="75">
      <c r="A36" s="55" t="s">
        <v>95</v>
      </c>
      <c r="B36" s="470" t="s">
        <v>856</v>
      </c>
      <c r="C36" s="49">
        <v>999814</v>
      </c>
      <c r="D36" s="49"/>
      <c r="E36" s="49"/>
      <c r="F36" s="49"/>
      <c r="G36" s="50" t="s">
        <v>78</v>
      </c>
      <c r="H36" s="69">
        <v>-5.4</v>
      </c>
      <c r="I36" s="50" t="s">
        <v>78</v>
      </c>
      <c r="J36" s="50" t="s">
        <v>78</v>
      </c>
      <c r="K36" s="50" t="s">
        <v>78</v>
      </c>
      <c r="L36" s="50" t="s">
        <v>78</v>
      </c>
      <c r="M36" s="69">
        <v>-5.4</v>
      </c>
      <c r="N36" s="34" t="s">
        <v>78</v>
      </c>
      <c r="O36" s="50" t="s">
        <v>79</v>
      </c>
      <c r="P36" s="50" t="s">
        <v>44</v>
      </c>
      <c r="Q36" s="22" t="s">
        <v>45</v>
      </c>
      <c r="R36" s="49">
        <v>-16.2</v>
      </c>
      <c r="S36" s="49">
        <v>-16.2</v>
      </c>
      <c r="T36" s="49"/>
      <c r="U36" s="50" t="s">
        <v>46</v>
      </c>
      <c r="V36" s="49"/>
    </row>
    <row r="37" spans="1:22" s="39" customFormat="1" ht="75">
      <c r="A37" s="55" t="s">
        <v>96</v>
      </c>
      <c r="B37" s="84" t="s">
        <v>77</v>
      </c>
      <c r="C37" s="49">
        <v>999806</v>
      </c>
      <c r="D37" s="49"/>
      <c r="E37" s="49"/>
      <c r="F37" s="49"/>
      <c r="G37" s="50" t="s">
        <v>78</v>
      </c>
      <c r="H37" s="69">
        <v>-63.9</v>
      </c>
      <c r="I37" s="50" t="s">
        <v>78</v>
      </c>
      <c r="J37" s="50" t="s">
        <v>78</v>
      </c>
      <c r="K37" s="50" t="s">
        <v>78</v>
      </c>
      <c r="L37" s="50" t="s">
        <v>78</v>
      </c>
      <c r="M37" s="69">
        <v>-63.9</v>
      </c>
      <c r="N37" s="34" t="s">
        <v>78</v>
      </c>
      <c r="O37" s="50" t="s">
        <v>79</v>
      </c>
      <c r="P37" s="50" t="s">
        <v>44</v>
      </c>
      <c r="Q37" s="22" t="s">
        <v>45</v>
      </c>
      <c r="R37" s="49">
        <v>-191.8</v>
      </c>
      <c r="S37" s="49">
        <v>-191.8</v>
      </c>
      <c r="T37" s="49"/>
      <c r="U37" s="50" t="s">
        <v>46</v>
      </c>
      <c r="V37" s="49"/>
    </row>
    <row r="38" spans="1:22" s="39" customFormat="1" ht="75">
      <c r="A38" s="55" t="s">
        <v>97</v>
      </c>
      <c r="B38" s="470" t="s">
        <v>47</v>
      </c>
      <c r="C38" s="49">
        <v>999807</v>
      </c>
      <c r="D38" s="49"/>
      <c r="E38" s="49"/>
      <c r="F38" s="49"/>
      <c r="G38" s="50" t="s">
        <v>78</v>
      </c>
      <c r="H38" s="69">
        <v>-62.9</v>
      </c>
      <c r="I38" s="50" t="s">
        <v>78</v>
      </c>
      <c r="J38" s="50" t="s">
        <v>78</v>
      </c>
      <c r="K38" s="50" t="s">
        <v>78</v>
      </c>
      <c r="L38" s="50" t="s">
        <v>78</v>
      </c>
      <c r="M38" s="69">
        <v>-62.9</v>
      </c>
      <c r="N38" s="34" t="s">
        <v>78</v>
      </c>
      <c r="O38" s="50" t="s">
        <v>79</v>
      </c>
      <c r="P38" s="50" t="s">
        <v>44</v>
      </c>
      <c r="Q38" s="22" t="s">
        <v>45</v>
      </c>
      <c r="R38" s="49">
        <v>-188.8</v>
      </c>
      <c r="S38" s="49">
        <v>-188.8</v>
      </c>
      <c r="T38" s="49"/>
      <c r="U38" s="50" t="s">
        <v>46</v>
      </c>
      <c r="V38" s="49"/>
    </row>
    <row r="39" spans="1:22" s="39" customFormat="1" ht="75">
      <c r="A39" s="55" t="s">
        <v>98</v>
      </c>
      <c r="B39" s="470" t="s">
        <v>857</v>
      </c>
      <c r="C39" s="49" t="s">
        <v>62</v>
      </c>
      <c r="D39" s="49"/>
      <c r="E39" s="49"/>
      <c r="F39" s="49"/>
      <c r="G39" s="50" t="s">
        <v>78</v>
      </c>
      <c r="H39" s="69">
        <v>-152.30000000000001</v>
      </c>
      <c r="I39" s="50" t="s">
        <v>78</v>
      </c>
      <c r="J39" s="50" t="s">
        <v>78</v>
      </c>
      <c r="K39" s="50" t="s">
        <v>78</v>
      </c>
      <c r="L39" s="50" t="s">
        <v>78</v>
      </c>
      <c r="M39" s="69">
        <v>-152.30000000000001</v>
      </c>
      <c r="N39" s="34" t="s">
        <v>78</v>
      </c>
      <c r="O39" s="50" t="s">
        <v>79</v>
      </c>
      <c r="P39" s="50" t="s">
        <v>44</v>
      </c>
      <c r="Q39" s="22" t="s">
        <v>45</v>
      </c>
      <c r="R39" s="49">
        <v>-456.9</v>
      </c>
      <c r="S39" s="49">
        <v>-456.9</v>
      </c>
      <c r="T39" s="49"/>
      <c r="U39" s="50" t="s">
        <v>46</v>
      </c>
      <c r="V39" s="49"/>
    </row>
    <row r="40" spans="1:22" s="39" customFormat="1" ht="75">
      <c r="A40" s="55" t="s">
        <v>99</v>
      </c>
      <c r="B40" s="470" t="s">
        <v>858</v>
      </c>
      <c r="C40" s="49">
        <v>999804</v>
      </c>
      <c r="D40" s="49"/>
      <c r="E40" s="49"/>
      <c r="F40" s="49"/>
      <c r="G40" s="50" t="s">
        <v>78</v>
      </c>
      <c r="H40" s="69">
        <v>-2.5</v>
      </c>
      <c r="I40" s="50" t="s">
        <v>78</v>
      </c>
      <c r="J40" s="50" t="s">
        <v>78</v>
      </c>
      <c r="K40" s="50" t="s">
        <v>78</v>
      </c>
      <c r="L40" s="50" t="s">
        <v>78</v>
      </c>
      <c r="M40" s="69">
        <v>-2.5</v>
      </c>
      <c r="N40" s="34" t="s">
        <v>78</v>
      </c>
      <c r="O40" s="50" t="s">
        <v>79</v>
      </c>
      <c r="P40" s="50" t="s">
        <v>44</v>
      </c>
      <c r="Q40" s="22" t="s">
        <v>45</v>
      </c>
      <c r="R40" s="49">
        <v>-7.6</v>
      </c>
      <c r="S40" s="49">
        <v>-7.6</v>
      </c>
      <c r="T40" s="49"/>
      <c r="U40" s="50" t="s">
        <v>46</v>
      </c>
      <c r="V40" s="49"/>
    </row>
    <row r="41" spans="1:22" s="39" customFormat="1" ht="75">
      <c r="A41" s="55" t="s">
        <v>100</v>
      </c>
      <c r="B41" s="470" t="s">
        <v>859</v>
      </c>
      <c r="C41" s="49">
        <v>999834</v>
      </c>
      <c r="D41" s="49"/>
      <c r="E41" s="49"/>
      <c r="F41" s="49"/>
      <c r="G41" s="50" t="s">
        <v>78</v>
      </c>
      <c r="H41" s="69">
        <v>-39.299999999999997</v>
      </c>
      <c r="I41" s="50" t="s">
        <v>78</v>
      </c>
      <c r="J41" s="50" t="s">
        <v>78</v>
      </c>
      <c r="K41" s="50" t="s">
        <v>78</v>
      </c>
      <c r="L41" s="50" t="s">
        <v>78</v>
      </c>
      <c r="M41" s="69">
        <v>-39.299999999999997</v>
      </c>
      <c r="N41" s="34" t="s">
        <v>78</v>
      </c>
      <c r="O41" s="50" t="s">
        <v>79</v>
      </c>
      <c r="P41" s="50" t="s">
        <v>44</v>
      </c>
      <c r="Q41" s="22" t="s">
        <v>45</v>
      </c>
      <c r="R41" s="49">
        <v>-117.9</v>
      </c>
      <c r="S41" s="49">
        <v>-117.9</v>
      </c>
      <c r="T41" s="49"/>
      <c r="U41" s="50" t="s">
        <v>46</v>
      </c>
      <c r="V41" s="49"/>
    </row>
    <row r="42" spans="1:22" s="39" customFormat="1" ht="75">
      <c r="A42" s="55" t="s">
        <v>101</v>
      </c>
      <c r="B42" s="470" t="s">
        <v>60</v>
      </c>
      <c r="C42" s="49" t="s">
        <v>63</v>
      </c>
      <c r="D42" s="49"/>
      <c r="E42" s="49"/>
      <c r="F42" s="49"/>
      <c r="G42" s="50" t="s">
        <v>78</v>
      </c>
      <c r="H42" s="69">
        <v>-110.8</v>
      </c>
      <c r="I42" s="50" t="s">
        <v>78</v>
      </c>
      <c r="J42" s="50" t="s">
        <v>78</v>
      </c>
      <c r="K42" s="50" t="s">
        <v>78</v>
      </c>
      <c r="L42" s="50" t="s">
        <v>78</v>
      </c>
      <c r="M42" s="69">
        <v>-110.8</v>
      </c>
      <c r="N42" s="34" t="s">
        <v>78</v>
      </c>
      <c r="O42" s="50" t="s">
        <v>79</v>
      </c>
      <c r="P42" s="50" t="s">
        <v>44</v>
      </c>
      <c r="Q42" s="22" t="s">
        <v>45</v>
      </c>
      <c r="R42" s="49">
        <v>-332.4</v>
      </c>
      <c r="S42" s="49">
        <v>-332.4</v>
      </c>
      <c r="T42" s="49"/>
      <c r="U42" s="50" t="s">
        <v>46</v>
      </c>
      <c r="V42" s="49"/>
    </row>
    <row r="43" spans="1:22" s="35" customFormat="1" ht="75">
      <c r="A43" s="83" t="s">
        <v>102</v>
      </c>
      <c r="B43" s="470" t="s">
        <v>61</v>
      </c>
      <c r="C43" s="69"/>
      <c r="D43" s="69"/>
      <c r="E43" s="69"/>
      <c r="F43" s="69"/>
      <c r="G43" s="34" t="s">
        <v>78</v>
      </c>
      <c r="H43" s="69">
        <v>-12.4</v>
      </c>
      <c r="I43" s="34" t="s">
        <v>78</v>
      </c>
      <c r="J43" s="34" t="s">
        <v>78</v>
      </c>
      <c r="K43" s="34" t="s">
        <v>78</v>
      </c>
      <c r="L43" s="34" t="s">
        <v>78</v>
      </c>
      <c r="M43" s="69">
        <v>-49.6</v>
      </c>
      <c r="N43" s="34" t="s">
        <v>78</v>
      </c>
      <c r="O43" s="34" t="s">
        <v>79</v>
      </c>
      <c r="P43" s="34" t="s">
        <v>44</v>
      </c>
      <c r="Q43" s="31" t="s">
        <v>45</v>
      </c>
      <c r="R43" s="69">
        <v>-111.6</v>
      </c>
      <c r="S43" s="69">
        <v>-111.6</v>
      </c>
      <c r="T43" s="69"/>
      <c r="U43" s="34" t="s">
        <v>46</v>
      </c>
      <c r="V43" s="69"/>
    </row>
    <row r="44" spans="1:22" s="74" customFormat="1" ht="18.75" customHeight="1">
      <c r="A44" s="71" t="s">
        <v>83</v>
      </c>
      <c r="B44" s="3" t="s">
        <v>36</v>
      </c>
      <c r="C44" s="4"/>
      <c r="D44" s="14"/>
      <c r="E44" s="14"/>
      <c r="F44" s="14"/>
      <c r="G44" s="14"/>
      <c r="H44" s="15"/>
      <c r="I44" s="14"/>
      <c r="J44" s="14"/>
      <c r="K44" s="14"/>
      <c r="L44" s="14"/>
      <c r="M44" s="15"/>
      <c r="N44" s="14"/>
      <c r="O44" s="14"/>
      <c r="P44" s="14"/>
      <c r="Q44" s="14"/>
      <c r="R44" s="15"/>
      <c r="S44" s="15"/>
      <c r="T44" s="16"/>
      <c r="U44" s="4"/>
      <c r="V44" s="4"/>
    </row>
    <row r="45" spans="1:22" s="74" customFormat="1" ht="9" customHeight="1">
      <c r="A45" s="71"/>
      <c r="B45" s="3"/>
      <c r="C45" s="4"/>
      <c r="D45" s="14"/>
      <c r="E45" s="14"/>
      <c r="F45" s="14"/>
      <c r="G45" s="14"/>
      <c r="H45" s="15"/>
      <c r="I45" s="14"/>
      <c r="J45" s="14"/>
      <c r="K45" s="14"/>
      <c r="L45" s="14"/>
      <c r="M45" s="15"/>
      <c r="N45" s="14"/>
      <c r="O45" s="14"/>
      <c r="P45" s="14"/>
      <c r="Q45" s="14"/>
      <c r="R45" s="15"/>
      <c r="S45" s="15"/>
      <c r="T45" s="16"/>
      <c r="U45" s="4"/>
      <c r="V45" s="4"/>
    </row>
    <row r="46" spans="1:22" s="74" customFormat="1" ht="17.25" customHeight="1">
      <c r="A46" s="9"/>
      <c r="B46" s="80" t="s">
        <v>84</v>
      </c>
      <c r="C46" s="4"/>
      <c r="D46" s="14"/>
      <c r="E46" s="14"/>
      <c r="F46" s="14"/>
      <c r="G46" s="14"/>
      <c r="H46" s="15"/>
      <c r="I46" s="14"/>
      <c r="J46" s="14"/>
      <c r="K46" s="14"/>
      <c r="L46" s="14"/>
      <c r="M46" s="15"/>
      <c r="N46" s="14"/>
      <c r="O46" s="14"/>
      <c r="P46" s="14"/>
      <c r="Q46" s="14"/>
      <c r="R46" s="15"/>
      <c r="S46" s="15"/>
      <c r="T46" s="16"/>
      <c r="U46" s="4"/>
      <c r="V46" s="4"/>
    </row>
    <row r="47" spans="1:22" s="74" customFormat="1" ht="19.5" customHeight="1">
      <c r="A47" s="9"/>
      <c r="B47" s="26" t="s">
        <v>85</v>
      </c>
      <c r="C47" s="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5"/>
      <c r="T47" s="16"/>
      <c r="U47" s="4"/>
      <c r="V47" s="4"/>
    </row>
    <row r="48" spans="1:22" s="74" customFormat="1" ht="12.75" customHeight="1">
      <c r="A48" s="9"/>
      <c r="B48" s="26"/>
      <c r="C48" s="4"/>
      <c r="D48" s="14"/>
      <c r="E48" s="14"/>
      <c r="F48" s="14"/>
      <c r="G48" s="14"/>
      <c r="H48" s="15"/>
      <c r="I48" s="14"/>
      <c r="J48" s="14"/>
      <c r="K48" s="14"/>
      <c r="L48" s="14"/>
      <c r="M48" s="15"/>
      <c r="N48" s="14"/>
      <c r="O48" s="14"/>
      <c r="P48" s="14"/>
      <c r="Q48" s="14"/>
      <c r="R48" s="15"/>
      <c r="S48" s="15"/>
      <c r="T48" s="16"/>
      <c r="U48" s="4"/>
      <c r="V48" s="4"/>
    </row>
    <row r="49" spans="1:22" s="6" customFormat="1" ht="9" customHeight="1">
      <c r="A49" s="76"/>
      <c r="B49" s="77"/>
      <c r="C49" s="57"/>
      <c r="D49" s="78"/>
      <c r="E49" s="78"/>
      <c r="F49" s="79"/>
      <c r="G49" s="79"/>
      <c r="H49" s="57"/>
      <c r="I49" s="57"/>
      <c r="J49" s="57"/>
      <c r="K49" s="57"/>
      <c r="L49" s="57"/>
      <c r="M49" s="57"/>
      <c r="N49" s="57"/>
      <c r="O49" s="78"/>
      <c r="P49" s="78"/>
      <c r="Q49" s="79"/>
      <c r="R49" s="57"/>
      <c r="S49" s="57"/>
      <c r="T49" s="57"/>
      <c r="U49" s="78"/>
      <c r="V49" s="57"/>
    </row>
    <row r="50" spans="1:22" s="39" customFormat="1" ht="17.25" customHeight="1">
      <c r="A50" s="58" t="s">
        <v>64</v>
      </c>
      <c r="B50" s="59"/>
      <c r="C50" s="59"/>
      <c r="D50" s="59"/>
      <c r="E50" s="59"/>
      <c r="F50" s="28"/>
      <c r="G50" s="27"/>
      <c r="H50" s="28"/>
      <c r="I50" s="27"/>
      <c r="J50" s="27"/>
      <c r="M50" s="6"/>
    </row>
    <row r="51" spans="1:22" s="39" customFormat="1" ht="19.5" customHeight="1">
      <c r="A51" s="29"/>
      <c r="B51" s="27"/>
      <c r="C51" s="27"/>
      <c r="D51" s="27"/>
      <c r="E51" s="27"/>
      <c r="F51" s="28"/>
      <c r="G51" s="27"/>
      <c r="H51" s="28"/>
      <c r="I51" s="27"/>
      <c r="J51" s="27"/>
      <c r="M51" s="6"/>
    </row>
    <row r="52" spans="1:22">
      <c r="A52" s="2" t="s">
        <v>38</v>
      </c>
      <c r="B52" s="27"/>
      <c r="C52" s="27"/>
      <c r="D52" s="27"/>
      <c r="E52" s="27"/>
      <c r="F52" s="28"/>
      <c r="G52" s="27"/>
      <c r="H52" s="28"/>
      <c r="I52" s="27"/>
      <c r="J52" s="27"/>
      <c r="K52" s="39"/>
      <c r="L52" s="39"/>
      <c r="M52" s="6"/>
      <c r="N52" s="39"/>
      <c r="O52" s="39"/>
      <c r="P52" s="39"/>
      <c r="Q52" s="39"/>
      <c r="R52" s="39"/>
      <c r="S52" s="39"/>
      <c r="T52" s="39"/>
      <c r="U52" s="39"/>
      <c r="V52" s="39"/>
    </row>
    <row r="53" spans="1:22">
      <c r="A53" s="5" t="s">
        <v>37</v>
      </c>
      <c r="B53" s="27" t="s">
        <v>39</v>
      </c>
      <c r="C53" s="27"/>
      <c r="D53" s="27"/>
      <c r="E53" s="27"/>
      <c r="F53" s="28"/>
      <c r="G53" s="27"/>
      <c r="H53" s="28"/>
      <c r="I53" s="27"/>
      <c r="J53" s="27"/>
      <c r="K53" s="39"/>
      <c r="L53" s="39"/>
      <c r="M53" s="6"/>
      <c r="N53" s="39"/>
      <c r="O53" s="39"/>
      <c r="P53" s="39"/>
      <c r="Q53" s="39"/>
      <c r="R53" s="39"/>
      <c r="S53" s="39"/>
      <c r="T53" s="39"/>
      <c r="U53" s="39"/>
      <c r="V53" s="39"/>
    </row>
    <row r="54" spans="1:22">
      <c r="A54" s="5" t="s">
        <v>40</v>
      </c>
      <c r="B54" s="27"/>
      <c r="C54" s="27"/>
      <c r="D54" s="27"/>
      <c r="E54" s="27"/>
      <c r="F54" s="28"/>
      <c r="G54" s="27"/>
      <c r="H54" s="28"/>
      <c r="I54" s="27"/>
      <c r="J54" s="27"/>
      <c r="K54" s="39"/>
      <c r="L54" s="39"/>
      <c r="M54" s="6"/>
      <c r="N54" s="39"/>
      <c r="O54" s="39"/>
      <c r="P54" s="39"/>
      <c r="Q54" s="39"/>
      <c r="R54" s="39"/>
      <c r="S54" s="39"/>
      <c r="T54" s="39"/>
      <c r="U54" s="39"/>
      <c r="V54" s="39"/>
    </row>
    <row r="55" spans="1:22">
      <c r="A55" s="5" t="s">
        <v>41</v>
      </c>
      <c r="B55" s="27"/>
      <c r="C55" s="27"/>
      <c r="D55" s="27"/>
      <c r="E55" s="27"/>
      <c r="F55" s="28"/>
      <c r="G55" s="27"/>
      <c r="H55" s="28"/>
      <c r="I55" s="27"/>
      <c r="J55" s="27"/>
      <c r="K55" s="39"/>
      <c r="L55" s="39"/>
      <c r="M55" s="6"/>
      <c r="N55" s="39"/>
      <c r="O55" s="39"/>
      <c r="P55" s="39"/>
      <c r="Q55" s="39"/>
      <c r="R55" s="39"/>
      <c r="S55" s="39"/>
      <c r="T55" s="39"/>
      <c r="U55" s="39"/>
      <c r="V55" s="39"/>
    </row>
    <row r="56" spans="1:22">
      <c r="A56" s="39"/>
      <c r="B56" s="39"/>
      <c r="C56" s="39"/>
      <c r="D56" s="39"/>
      <c r="E56" s="39"/>
      <c r="F56" s="6"/>
      <c r="G56" s="39"/>
      <c r="H56" s="6"/>
      <c r="I56" s="39"/>
      <c r="J56" s="39"/>
      <c r="K56" s="39"/>
      <c r="L56" s="39"/>
      <c r="M56" s="6"/>
      <c r="N56" s="39"/>
      <c r="O56" s="39"/>
      <c r="P56" s="39"/>
      <c r="Q56" s="39"/>
      <c r="R56" s="39"/>
      <c r="S56" s="39"/>
      <c r="T56" s="39"/>
      <c r="U56" s="39"/>
      <c r="V56" s="39"/>
    </row>
    <row r="57" spans="1:2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</sheetData>
  <mergeCells count="38">
    <mergeCell ref="U12:V12"/>
    <mergeCell ref="B13:V13"/>
    <mergeCell ref="A25:A26"/>
    <mergeCell ref="B25:G25"/>
    <mergeCell ref="I25:L25"/>
    <mergeCell ref="N25:Q25"/>
    <mergeCell ref="U25:V25"/>
    <mergeCell ref="B26:V26"/>
    <mergeCell ref="D9:H9"/>
    <mergeCell ref="I9:M9"/>
    <mergeCell ref="N9:R9"/>
    <mergeCell ref="S8:S10"/>
    <mergeCell ref="A12:A13"/>
    <mergeCell ref="B12:G12"/>
    <mergeCell ref="I12:L12"/>
    <mergeCell ref="N12:Q12"/>
    <mergeCell ref="A1:V1"/>
    <mergeCell ref="B4:V4"/>
    <mergeCell ref="B6:V6"/>
    <mergeCell ref="A22:A23"/>
    <mergeCell ref="B22:G22"/>
    <mergeCell ref="I22:L22"/>
    <mergeCell ref="N22:Q22"/>
    <mergeCell ref="U22:V22"/>
    <mergeCell ref="B23:V23"/>
    <mergeCell ref="A8:A10"/>
    <mergeCell ref="B8:B10"/>
    <mergeCell ref="C8:C10"/>
    <mergeCell ref="D8:R8"/>
    <mergeCell ref="T8:T10"/>
    <mergeCell ref="U8:U10"/>
    <mergeCell ref="V8:V10"/>
    <mergeCell ref="A28:A29"/>
    <mergeCell ref="B28:G28"/>
    <mergeCell ref="I28:L28"/>
    <mergeCell ref="N28:Q28"/>
    <mergeCell ref="U28:V28"/>
    <mergeCell ref="B29:V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57"/>
  <sheetViews>
    <sheetView zoomScale="60" zoomScaleNormal="60" workbookViewId="0">
      <selection sqref="A1:V1"/>
    </sheetView>
  </sheetViews>
  <sheetFormatPr defaultRowHeight="12.75"/>
  <cols>
    <col min="1" max="1" width="9.140625" style="74"/>
    <col min="2" max="2" width="34.140625" style="74" customWidth="1"/>
    <col min="3" max="3" width="18.5703125" style="74" customWidth="1"/>
    <col min="4" max="4" width="34.42578125" style="74" hidden="1" customWidth="1"/>
    <col min="5" max="5" width="37" style="74" hidden="1" customWidth="1"/>
    <col min="6" max="6" width="44.140625" style="74" hidden="1" customWidth="1"/>
    <col min="7" max="7" width="41.7109375" style="74" hidden="1" customWidth="1"/>
    <col min="8" max="8" width="23" style="74" hidden="1" customWidth="1"/>
    <col min="9" max="9" width="35.5703125" style="74" hidden="1" customWidth="1"/>
    <col min="10" max="10" width="42.5703125" style="74" hidden="1" customWidth="1"/>
    <col min="11" max="11" width="38.7109375" style="74" hidden="1" customWidth="1"/>
    <col min="12" max="12" width="33.7109375" style="74" hidden="1" customWidth="1"/>
    <col min="13" max="13" width="20.42578125" style="74" hidden="1" customWidth="1"/>
    <col min="14" max="14" width="44.140625" style="74" customWidth="1"/>
    <col min="15" max="16" width="42.28515625" style="74" customWidth="1"/>
    <col min="17" max="17" width="51.85546875" style="74" customWidth="1"/>
    <col min="18" max="18" width="35.5703125" style="74" hidden="1" customWidth="1"/>
    <col min="19" max="19" width="35.140625" style="74" hidden="1" customWidth="1"/>
    <col min="20" max="20" width="33.85546875" style="74" hidden="1" customWidth="1"/>
    <col min="21" max="21" width="38.140625" style="74" hidden="1" customWidth="1"/>
    <col min="22" max="22" width="36.7109375" style="74" hidden="1" customWidth="1"/>
    <col min="23" max="16384" width="9.140625" style="74"/>
  </cols>
  <sheetData>
    <row r="1" spans="1:22" ht="44.25" customHeight="1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48" customHeight="1">
      <c r="A2" s="72"/>
      <c r="B2" s="72" t="s">
        <v>959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30" customHeight="1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61.5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36" customHeight="1">
      <c r="A5" s="72"/>
      <c r="B5" s="702" t="s">
        <v>88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</row>
    <row r="6" spans="1:22" ht="12" customHeight="1" thickBo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50" customFormat="1" ht="60" customHeight="1">
      <c r="A7" s="717" t="s">
        <v>5</v>
      </c>
      <c r="B7" s="779" t="s">
        <v>24</v>
      </c>
      <c r="C7" s="779" t="s">
        <v>8</v>
      </c>
      <c r="D7" s="779" t="s">
        <v>25</v>
      </c>
      <c r="E7" s="779"/>
      <c r="F7" s="779"/>
      <c r="G7" s="779"/>
      <c r="H7" s="779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779" t="s">
        <v>26</v>
      </c>
      <c r="T7" s="779" t="s">
        <v>27</v>
      </c>
      <c r="U7" s="752" t="s">
        <v>28</v>
      </c>
      <c r="V7" s="758" t="s">
        <v>0</v>
      </c>
    </row>
    <row r="8" spans="1:22" s="150" customFormat="1" ht="12.75" customHeight="1">
      <c r="A8" s="718"/>
      <c r="B8" s="780"/>
      <c r="C8" s="780"/>
      <c r="D8" s="780" t="s">
        <v>29</v>
      </c>
      <c r="E8" s="986"/>
      <c r="F8" s="986"/>
      <c r="G8" s="986"/>
      <c r="H8" s="986"/>
      <c r="I8" s="761" t="s">
        <v>30</v>
      </c>
      <c r="J8" s="762"/>
      <c r="K8" s="762"/>
      <c r="L8" s="762"/>
      <c r="M8" s="762"/>
      <c r="N8" s="762" t="s">
        <v>31</v>
      </c>
      <c r="O8" s="762"/>
      <c r="P8" s="762"/>
      <c r="Q8" s="762"/>
      <c r="R8" s="763"/>
      <c r="S8" s="780"/>
      <c r="T8" s="780"/>
      <c r="U8" s="982"/>
      <c r="V8" s="984"/>
    </row>
    <row r="9" spans="1:22" s="150" customFormat="1" ht="71.25" customHeight="1" thickBot="1">
      <c r="A9" s="719"/>
      <c r="B9" s="781"/>
      <c r="C9" s="781"/>
      <c r="D9" s="154" t="s">
        <v>1</v>
      </c>
      <c r="E9" s="154" t="s">
        <v>2</v>
      </c>
      <c r="F9" s="154" t="s">
        <v>3</v>
      </c>
      <c r="G9" s="154" t="s">
        <v>4</v>
      </c>
      <c r="H9" s="154" t="s">
        <v>32</v>
      </c>
      <c r="I9" s="154" t="s">
        <v>1</v>
      </c>
      <c r="J9" s="154" t="s">
        <v>2</v>
      </c>
      <c r="K9" s="154" t="s">
        <v>3</v>
      </c>
      <c r="L9" s="154" t="s">
        <v>4</v>
      </c>
      <c r="M9" s="154" t="s">
        <v>32</v>
      </c>
      <c r="N9" s="154" t="s">
        <v>1</v>
      </c>
      <c r="O9" s="154" t="s">
        <v>2</v>
      </c>
      <c r="P9" s="154" t="s">
        <v>3</v>
      </c>
      <c r="Q9" s="154" t="s">
        <v>4</v>
      </c>
      <c r="R9" s="154" t="s">
        <v>32</v>
      </c>
      <c r="S9" s="781"/>
      <c r="T9" s="781"/>
      <c r="U9" s="983"/>
      <c r="V9" s="985"/>
    </row>
    <row r="10" spans="1:22" s="150" customFormat="1" ht="34.5" customHeight="1" thickBot="1">
      <c r="A10" s="19">
        <v>1</v>
      </c>
      <c r="B10" s="99">
        <v>2</v>
      </c>
      <c r="C10" s="98">
        <v>3</v>
      </c>
      <c r="D10" s="99">
        <v>4</v>
      </c>
      <c r="E10" s="98">
        <v>5</v>
      </c>
      <c r="F10" s="99">
        <v>6</v>
      </c>
      <c r="G10" s="98">
        <v>7</v>
      </c>
      <c r="H10" s="99">
        <v>8</v>
      </c>
      <c r="I10" s="98">
        <v>9</v>
      </c>
      <c r="J10" s="99">
        <v>10</v>
      </c>
      <c r="K10" s="98">
        <v>11</v>
      </c>
      <c r="L10" s="99">
        <v>12</v>
      </c>
      <c r="M10" s="98">
        <v>13</v>
      </c>
      <c r="N10" s="99">
        <v>14</v>
      </c>
      <c r="O10" s="98">
        <v>15</v>
      </c>
      <c r="P10" s="99">
        <v>16</v>
      </c>
      <c r="Q10" s="98">
        <v>17</v>
      </c>
      <c r="R10" s="99">
        <v>18</v>
      </c>
      <c r="S10" s="98">
        <v>19</v>
      </c>
      <c r="T10" s="99">
        <v>20</v>
      </c>
      <c r="U10" s="98">
        <v>21</v>
      </c>
      <c r="V10" s="99">
        <v>22</v>
      </c>
    </row>
    <row r="11" spans="1:22" s="150" customFormat="1" ht="15.75" customHeight="1">
      <c r="A11" s="735">
        <v>1</v>
      </c>
      <c r="B11" s="687" t="s">
        <v>9</v>
      </c>
      <c r="C11" s="688"/>
      <c r="D11" s="688"/>
      <c r="E11" s="688"/>
      <c r="F11" s="688"/>
      <c r="G11" s="689"/>
      <c r="H11" s="10">
        <f>SUM(H13:H29)</f>
        <v>-116</v>
      </c>
      <c r="I11" s="790" t="s">
        <v>9</v>
      </c>
      <c r="J11" s="790"/>
      <c r="K11" s="790"/>
      <c r="L11" s="790"/>
      <c r="M11" s="10">
        <f>SUM(M13:M29)</f>
        <v>-4.0600000000000023</v>
      </c>
      <c r="N11" s="790" t="s">
        <v>9</v>
      </c>
      <c r="O11" s="790"/>
      <c r="P11" s="790"/>
      <c r="Q11" s="790"/>
      <c r="R11" s="10">
        <f>SUM(R27:R29)</f>
        <v>2849.91</v>
      </c>
      <c r="S11" s="10">
        <f>SUM(R11,M11,H11)</f>
        <v>2729.85</v>
      </c>
      <c r="T11" s="10"/>
      <c r="U11" s="977"/>
      <c r="V11" s="978"/>
    </row>
    <row r="12" spans="1:22" s="150" customFormat="1" ht="12.75" customHeight="1">
      <c r="A12" s="736"/>
      <c r="B12" s="791" t="s">
        <v>33</v>
      </c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80"/>
    </row>
    <row r="13" spans="1:22" s="498" customFormat="1" ht="123" customHeight="1">
      <c r="A13" s="473" t="s">
        <v>6</v>
      </c>
      <c r="B13" s="493" t="s">
        <v>960</v>
      </c>
      <c r="C13" s="450" t="s">
        <v>961</v>
      </c>
      <c r="D13" s="318" t="s">
        <v>962</v>
      </c>
      <c r="E13" s="318" t="s">
        <v>962</v>
      </c>
      <c r="F13" s="318" t="s">
        <v>52</v>
      </c>
      <c r="G13" s="30" t="s">
        <v>963</v>
      </c>
      <c r="H13" s="30">
        <v>-3.04</v>
      </c>
      <c r="I13" s="30" t="s">
        <v>114</v>
      </c>
      <c r="J13" s="30" t="s">
        <v>114</v>
      </c>
      <c r="K13" s="30" t="s">
        <v>114</v>
      </c>
      <c r="L13" s="30" t="s">
        <v>998</v>
      </c>
      <c r="M13" s="308">
        <v>-3.04</v>
      </c>
      <c r="N13" s="30" t="s">
        <v>964</v>
      </c>
      <c r="O13" s="30" t="s">
        <v>964</v>
      </c>
      <c r="P13" s="30" t="s">
        <v>964</v>
      </c>
      <c r="Q13" s="30" t="s">
        <v>965</v>
      </c>
      <c r="R13" s="494">
        <v>576.25</v>
      </c>
      <c r="S13" s="495">
        <f>H13+M13+R13</f>
        <v>570.16999999999996</v>
      </c>
      <c r="T13" s="496"/>
      <c r="U13" s="296" t="s">
        <v>743</v>
      </c>
      <c r="V13" s="497"/>
    </row>
    <row r="14" spans="1:22" s="498" customFormat="1" ht="90">
      <c r="A14" s="473" t="s">
        <v>7</v>
      </c>
      <c r="B14" s="493" t="s">
        <v>966</v>
      </c>
      <c r="C14" s="450" t="s">
        <v>967</v>
      </c>
      <c r="D14" s="318" t="s">
        <v>962</v>
      </c>
      <c r="E14" s="318" t="s">
        <v>962</v>
      </c>
      <c r="F14" s="318" t="s">
        <v>52</v>
      </c>
      <c r="G14" s="30" t="s">
        <v>963</v>
      </c>
      <c r="H14" s="308">
        <v>-2.08</v>
      </c>
      <c r="I14" s="30" t="s">
        <v>114</v>
      </c>
      <c r="J14" s="30" t="s">
        <v>114</v>
      </c>
      <c r="K14" s="30" t="s">
        <v>114</v>
      </c>
      <c r="L14" s="30" t="s">
        <v>998</v>
      </c>
      <c r="M14" s="308">
        <v>-2.08</v>
      </c>
      <c r="N14" s="30" t="s">
        <v>964</v>
      </c>
      <c r="O14" s="30" t="s">
        <v>964</v>
      </c>
      <c r="P14" s="30" t="s">
        <v>964</v>
      </c>
      <c r="Q14" s="30" t="s">
        <v>965</v>
      </c>
      <c r="R14" s="331">
        <v>427.4</v>
      </c>
      <c r="S14" s="307">
        <f t="shared" ref="S14:S29" si="0">H14+M14+R14</f>
        <v>423.23999999999995</v>
      </c>
      <c r="T14" s="496"/>
      <c r="U14" s="296" t="s">
        <v>743</v>
      </c>
      <c r="V14" s="497"/>
    </row>
    <row r="15" spans="1:22" s="498" customFormat="1" ht="90">
      <c r="A15" s="473" t="s">
        <v>13</v>
      </c>
      <c r="B15" s="493" t="s">
        <v>968</v>
      </c>
      <c r="C15" s="418">
        <v>213</v>
      </c>
      <c r="D15" s="318" t="s">
        <v>962</v>
      </c>
      <c r="E15" s="318" t="s">
        <v>962</v>
      </c>
      <c r="F15" s="318" t="s">
        <v>52</v>
      </c>
      <c r="G15" s="30" t="s">
        <v>963</v>
      </c>
      <c r="H15" s="308">
        <v>-1.28</v>
      </c>
      <c r="I15" s="30" t="s">
        <v>114</v>
      </c>
      <c r="J15" s="30" t="s">
        <v>114</v>
      </c>
      <c r="K15" s="30" t="s">
        <v>114</v>
      </c>
      <c r="L15" s="30" t="s">
        <v>998</v>
      </c>
      <c r="M15" s="308">
        <v>-1.28</v>
      </c>
      <c r="N15" s="30" t="s">
        <v>964</v>
      </c>
      <c r="O15" s="30" t="s">
        <v>964</v>
      </c>
      <c r="P15" s="30" t="s">
        <v>964</v>
      </c>
      <c r="Q15" s="30" t="s">
        <v>965</v>
      </c>
      <c r="R15" s="331">
        <v>291.7</v>
      </c>
      <c r="S15" s="307">
        <f t="shared" si="0"/>
        <v>289.14</v>
      </c>
      <c r="T15" s="496"/>
      <c r="U15" s="296" t="s">
        <v>743</v>
      </c>
      <c r="V15" s="497"/>
    </row>
    <row r="16" spans="1:22" s="498" customFormat="1" ht="90">
      <c r="A16" s="473" t="s">
        <v>14</v>
      </c>
      <c r="B16" s="493" t="s">
        <v>969</v>
      </c>
      <c r="C16" s="418">
        <v>214</v>
      </c>
      <c r="D16" s="318" t="s">
        <v>962</v>
      </c>
      <c r="E16" s="318" t="s">
        <v>962</v>
      </c>
      <c r="F16" s="318" t="s">
        <v>52</v>
      </c>
      <c r="G16" s="30" t="s">
        <v>963</v>
      </c>
      <c r="H16" s="308">
        <v>-1.56</v>
      </c>
      <c r="I16" s="30" t="s">
        <v>114</v>
      </c>
      <c r="J16" s="30" t="s">
        <v>114</v>
      </c>
      <c r="K16" s="30" t="s">
        <v>114</v>
      </c>
      <c r="L16" s="30" t="s">
        <v>998</v>
      </c>
      <c r="M16" s="308">
        <v>-1.56</v>
      </c>
      <c r="N16" s="30" t="s">
        <v>964</v>
      </c>
      <c r="O16" s="30" t="s">
        <v>964</v>
      </c>
      <c r="P16" s="30" t="s">
        <v>964</v>
      </c>
      <c r="Q16" s="30" t="s">
        <v>965</v>
      </c>
      <c r="R16" s="331">
        <v>241.5</v>
      </c>
      <c r="S16" s="307">
        <f t="shared" si="0"/>
        <v>238.38</v>
      </c>
      <c r="T16" s="496"/>
      <c r="U16" s="296" t="s">
        <v>743</v>
      </c>
      <c r="V16" s="497"/>
    </row>
    <row r="17" spans="1:22" s="498" customFormat="1" ht="90">
      <c r="A17" s="473" t="s">
        <v>15</v>
      </c>
      <c r="B17" s="493" t="s">
        <v>970</v>
      </c>
      <c r="C17" s="418">
        <v>99</v>
      </c>
      <c r="D17" s="318" t="s">
        <v>962</v>
      </c>
      <c r="E17" s="318" t="s">
        <v>962</v>
      </c>
      <c r="F17" s="318" t="s">
        <v>52</v>
      </c>
      <c r="G17" s="30" t="s">
        <v>963</v>
      </c>
      <c r="H17" s="308">
        <v>-1.1599999999999999</v>
      </c>
      <c r="I17" s="30" t="s">
        <v>114</v>
      </c>
      <c r="J17" s="30" t="s">
        <v>114</v>
      </c>
      <c r="K17" s="30" t="s">
        <v>114</v>
      </c>
      <c r="L17" s="30" t="s">
        <v>998</v>
      </c>
      <c r="M17" s="308">
        <v>-1.1599999999999999</v>
      </c>
      <c r="N17" s="30" t="s">
        <v>964</v>
      </c>
      <c r="O17" s="30" t="s">
        <v>964</v>
      </c>
      <c r="P17" s="30" t="s">
        <v>964</v>
      </c>
      <c r="Q17" s="30" t="s">
        <v>965</v>
      </c>
      <c r="R17" s="331">
        <v>224.2</v>
      </c>
      <c r="S17" s="307">
        <f t="shared" si="0"/>
        <v>221.88</v>
      </c>
      <c r="T17" s="496"/>
      <c r="U17" s="296" t="s">
        <v>743</v>
      </c>
      <c r="V17" s="497"/>
    </row>
    <row r="18" spans="1:22" s="498" customFormat="1" ht="90">
      <c r="A18" s="473" t="s">
        <v>146</v>
      </c>
      <c r="B18" s="493" t="s">
        <v>971</v>
      </c>
      <c r="C18" s="418">
        <v>211</v>
      </c>
      <c r="D18" s="318" t="s">
        <v>962</v>
      </c>
      <c r="E18" s="318" t="s">
        <v>962</v>
      </c>
      <c r="F18" s="318" t="s">
        <v>52</v>
      </c>
      <c r="G18" s="30" t="s">
        <v>963</v>
      </c>
      <c r="H18" s="308">
        <v>-4.6399999999999997</v>
      </c>
      <c r="I18" s="30" t="s">
        <v>114</v>
      </c>
      <c r="J18" s="30" t="s">
        <v>114</v>
      </c>
      <c r="K18" s="30" t="s">
        <v>114</v>
      </c>
      <c r="L18" s="30" t="s">
        <v>998</v>
      </c>
      <c r="M18" s="308">
        <v>-4.6399999999999997</v>
      </c>
      <c r="N18" s="30" t="s">
        <v>964</v>
      </c>
      <c r="O18" s="30" t="s">
        <v>964</v>
      </c>
      <c r="P18" s="30" t="s">
        <v>964</v>
      </c>
      <c r="Q18" s="30" t="s">
        <v>965</v>
      </c>
      <c r="R18" s="331">
        <v>438.2</v>
      </c>
      <c r="S18" s="307">
        <f t="shared" si="0"/>
        <v>428.92</v>
      </c>
      <c r="T18" s="496"/>
      <c r="U18" s="296" t="s">
        <v>743</v>
      </c>
      <c r="V18" s="497"/>
    </row>
    <row r="19" spans="1:22" s="498" customFormat="1" ht="90">
      <c r="A19" s="473" t="s">
        <v>147</v>
      </c>
      <c r="B19" s="493" t="s">
        <v>972</v>
      </c>
      <c r="C19" s="418">
        <v>208</v>
      </c>
      <c r="D19" s="318" t="s">
        <v>962</v>
      </c>
      <c r="E19" s="318" t="s">
        <v>962</v>
      </c>
      <c r="F19" s="318" t="s">
        <v>52</v>
      </c>
      <c r="G19" s="30" t="s">
        <v>963</v>
      </c>
      <c r="H19" s="308">
        <v>-0.28000000000000003</v>
      </c>
      <c r="I19" s="30" t="s">
        <v>114</v>
      </c>
      <c r="J19" s="30" t="s">
        <v>114</v>
      </c>
      <c r="K19" s="30" t="s">
        <v>114</v>
      </c>
      <c r="L19" s="30" t="s">
        <v>998</v>
      </c>
      <c r="M19" s="308">
        <v>-0.28000000000000003</v>
      </c>
      <c r="N19" s="30" t="s">
        <v>964</v>
      </c>
      <c r="O19" s="30" t="s">
        <v>964</v>
      </c>
      <c r="P19" s="30" t="s">
        <v>964</v>
      </c>
      <c r="Q19" s="30" t="s">
        <v>965</v>
      </c>
      <c r="R19" s="331">
        <v>149.5</v>
      </c>
      <c r="S19" s="307">
        <f t="shared" si="0"/>
        <v>148.94</v>
      </c>
      <c r="T19" s="496"/>
      <c r="U19" s="296" t="s">
        <v>743</v>
      </c>
      <c r="V19" s="497"/>
    </row>
    <row r="20" spans="1:22" s="498" customFormat="1" ht="90">
      <c r="A20" s="473" t="s">
        <v>148</v>
      </c>
      <c r="B20" s="493" t="s">
        <v>973</v>
      </c>
      <c r="C20" s="418">
        <v>191</v>
      </c>
      <c r="D20" s="318" t="s">
        <v>962</v>
      </c>
      <c r="E20" s="318" t="s">
        <v>962</v>
      </c>
      <c r="F20" s="318" t="s">
        <v>52</v>
      </c>
      <c r="G20" s="30" t="s">
        <v>963</v>
      </c>
      <c r="H20" s="308">
        <v>-0.68</v>
      </c>
      <c r="I20" s="30" t="s">
        <v>114</v>
      </c>
      <c r="J20" s="30" t="s">
        <v>114</v>
      </c>
      <c r="K20" s="30" t="s">
        <v>114</v>
      </c>
      <c r="L20" s="30" t="s">
        <v>998</v>
      </c>
      <c r="M20" s="308">
        <v>-0.68</v>
      </c>
      <c r="N20" s="30" t="s">
        <v>964</v>
      </c>
      <c r="O20" s="30" t="s">
        <v>964</v>
      </c>
      <c r="P20" s="30" t="s">
        <v>964</v>
      </c>
      <c r="Q20" s="30" t="s">
        <v>965</v>
      </c>
      <c r="R20" s="331">
        <v>478.7</v>
      </c>
      <c r="S20" s="307">
        <f t="shared" si="0"/>
        <v>477.34</v>
      </c>
      <c r="T20" s="496"/>
      <c r="U20" s="296" t="s">
        <v>743</v>
      </c>
      <c r="V20" s="497"/>
    </row>
    <row r="21" spans="1:22" s="498" customFormat="1" ht="90">
      <c r="A21" s="473" t="s">
        <v>149</v>
      </c>
      <c r="B21" s="499" t="s">
        <v>974</v>
      </c>
      <c r="C21" s="418" t="s">
        <v>975</v>
      </c>
      <c r="D21" s="318" t="s">
        <v>962</v>
      </c>
      <c r="E21" s="318" t="s">
        <v>962</v>
      </c>
      <c r="F21" s="318" t="s">
        <v>52</v>
      </c>
      <c r="G21" s="30" t="s">
        <v>963</v>
      </c>
      <c r="H21" s="308">
        <v>26.68</v>
      </c>
      <c r="I21" s="30" t="s">
        <v>114</v>
      </c>
      <c r="J21" s="30" t="s">
        <v>114</v>
      </c>
      <c r="K21" s="30" t="s">
        <v>114</v>
      </c>
      <c r="L21" s="30" t="s">
        <v>998</v>
      </c>
      <c r="M21" s="308">
        <v>37.68</v>
      </c>
      <c r="N21" s="30" t="s">
        <v>964</v>
      </c>
      <c r="O21" s="30" t="s">
        <v>964</v>
      </c>
      <c r="P21" s="30" t="s">
        <v>964</v>
      </c>
      <c r="Q21" s="30" t="s">
        <v>965</v>
      </c>
      <c r="R21" s="331">
        <v>58.45</v>
      </c>
      <c r="S21" s="307">
        <f t="shared" si="0"/>
        <v>122.81</v>
      </c>
      <c r="T21" s="496"/>
      <c r="U21" s="296" t="s">
        <v>743</v>
      </c>
      <c r="V21" s="497"/>
    </row>
    <row r="22" spans="1:22" s="498" customFormat="1" ht="151.5" customHeight="1">
      <c r="A22" s="473" t="s">
        <v>150</v>
      </c>
      <c r="B22" s="499" t="s">
        <v>976</v>
      </c>
      <c r="C22" s="418">
        <v>98</v>
      </c>
      <c r="D22" s="500" t="s">
        <v>411</v>
      </c>
      <c r="E22" s="501" t="s">
        <v>111</v>
      </c>
      <c r="F22" s="501" t="s">
        <v>212</v>
      </c>
      <c r="G22" s="30" t="s">
        <v>411</v>
      </c>
      <c r="H22" s="308">
        <v>-37.22</v>
      </c>
      <c r="I22" s="30" t="s">
        <v>977</v>
      </c>
      <c r="J22" s="30" t="s">
        <v>964</v>
      </c>
      <c r="K22" s="30" t="s">
        <v>964</v>
      </c>
      <c r="L22" s="30" t="s">
        <v>998</v>
      </c>
      <c r="M22" s="308">
        <v>-26.12</v>
      </c>
      <c r="N22" s="30" t="s">
        <v>964</v>
      </c>
      <c r="O22" s="30" t="s">
        <v>964</v>
      </c>
      <c r="P22" s="30" t="s">
        <v>964</v>
      </c>
      <c r="Q22" s="30" t="s">
        <v>965</v>
      </c>
      <c r="R22" s="331">
        <v>235.3</v>
      </c>
      <c r="S22" s="307">
        <f t="shared" si="0"/>
        <v>171.96</v>
      </c>
      <c r="T22" s="496"/>
      <c r="U22" s="296" t="s">
        <v>743</v>
      </c>
      <c r="V22" s="497"/>
    </row>
    <row r="23" spans="1:22" s="498" customFormat="1" ht="90">
      <c r="A23" s="473" t="s">
        <v>151</v>
      </c>
      <c r="B23" s="499" t="s">
        <v>978</v>
      </c>
      <c r="C23" s="418">
        <v>188</v>
      </c>
      <c r="D23" s="500" t="s">
        <v>411</v>
      </c>
      <c r="E23" s="501" t="s">
        <v>111</v>
      </c>
      <c r="F23" s="501" t="s">
        <v>212</v>
      </c>
      <c r="G23" s="30" t="s">
        <v>411</v>
      </c>
      <c r="H23" s="308">
        <v>-95.4</v>
      </c>
      <c r="I23" s="30" t="s">
        <v>977</v>
      </c>
      <c r="J23" s="30" t="s">
        <v>964</v>
      </c>
      <c r="K23" s="30" t="s">
        <v>964</v>
      </c>
      <c r="L23" s="30" t="s">
        <v>998</v>
      </c>
      <c r="M23" s="308">
        <v>-17.3</v>
      </c>
      <c r="N23" s="30" t="s">
        <v>964</v>
      </c>
      <c r="O23" s="30" t="s">
        <v>964</v>
      </c>
      <c r="P23" s="30" t="s">
        <v>964</v>
      </c>
      <c r="Q23" s="30" t="s">
        <v>965</v>
      </c>
      <c r="R23" s="331">
        <v>-40.42</v>
      </c>
      <c r="S23" s="307">
        <f t="shared" si="0"/>
        <v>-153.12</v>
      </c>
      <c r="T23" s="496"/>
      <c r="U23" s="296" t="s">
        <v>743</v>
      </c>
      <c r="V23" s="497"/>
    </row>
    <row r="24" spans="1:22" s="498" customFormat="1" ht="90">
      <c r="A24" s="473" t="s">
        <v>262</v>
      </c>
      <c r="B24" s="499" t="s">
        <v>979</v>
      </c>
      <c r="C24" s="418">
        <v>221</v>
      </c>
      <c r="D24" s="502" t="s">
        <v>411</v>
      </c>
      <c r="E24" s="460" t="s">
        <v>111</v>
      </c>
      <c r="F24" s="460" t="s">
        <v>485</v>
      </c>
      <c r="G24" s="30" t="s">
        <v>411</v>
      </c>
      <c r="H24" s="308">
        <v>-33.659999999999997</v>
      </c>
      <c r="I24" s="30" t="s">
        <v>977</v>
      </c>
      <c r="J24" s="30" t="s">
        <v>964</v>
      </c>
      <c r="K24" s="30" t="s">
        <v>964</v>
      </c>
      <c r="L24" s="30" t="s">
        <v>998</v>
      </c>
      <c r="M24" s="308">
        <v>-22.56</v>
      </c>
      <c r="N24" s="30" t="s">
        <v>964</v>
      </c>
      <c r="O24" s="30" t="s">
        <v>964</v>
      </c>
      <c r="P24" s="30" t="s">
        <v>964</v>
      </c>
      <c r="Q24" s="30" t="s">
        <v>965</v>
      </c>
      <c r="R24" s="331">
        <v>72.930000000000007</v>
      </c>
      <c r="S24" s="307">
        <f t="shared" si="0"/>
        <v>16.710000000000008</v>
      </c>
      <c r="T24" s="496"/>
      <c r="U24" s="296" t="s">
        <v>743</v>
      </c>
      <c r="V24" s="497"/>
    </row>
    <row r="25" spans="1:22" s="498" customFormat="1" ht="90">
      <c r="A25" s="473" t="s">
        <v>263</v>
      </c>
      <c r="B25" s="493" t="s">
        <v>980</v>
      </c>
      <c r="C25" s="416" t="s">
        <v>981</v>
      </c>
      <c r="D25" s="307" t="s">
        <v>521</v>
      </c>
      <c r="E25" s="318" t="s">
        <v>982</v>
      </c>
      <c r="F25" s="318" t="s">
        <v>983</v>
      </c>
      <c r="G25" s="30" t="s">
        <v>411</v>
      </c>
      <c r="H25" s="308">
        <v>-29.86</v>
      </c>
      <c r="I25" s="30" t="s">
        <v>977</v>
      </c>
      <c r="J25" s="30" t="s">
        <v>964</v>
      </c>
      <c r="K25" s="30" t="s">
        <v>964</v>
      </c>
      <c r="L25" s="30" t="s">
        <v>998</v>
      </c>
      <c r="M25" s="331">
        <v>-18.760000000000002</v>
      </c>
      <c r="N25" s="30" t="s">
        <v>964</v>
      </c>
      <c r="O25" s="30" t="s">
        <v>964</v>
      </c>
      <c r="P25" s="30" t="s">
        <v>964</v>
      </c>
      <c r="Q25" s="30" t="s">
        <v>965</v>
      </c>
      <c r="R25" s="307">
        <v>-350.35</v>
      </c>
      <c r="S25" s="307">
        <f t="shared" si="0"/>
        <v>-398.97</v>
      </c>
      <c r="T25" s="496"/>
      <c r="U25" s="296" t="s">
        <v>743</v>
      </c>
      <c r="V25" s="497"/>
    </row>
    <row r="26" spans="1:22" s="442" customFormat="1" ht="110.25">
      <c r="A26" s="439" t="s">
        <v>266</v>
      </c>
      <c r="B26" s="346" t="s">
        <v>984</v>
      </c>
      <c r="C26" s="503" t="s">
        <v>985</v>
      </c>
      <c r="D26" s="504" t="s">
        <v>521</v>
      </c>
      <c r="E26" s="310" t="s">
        <v>982</v>
      </c>
      <c r="F26" s="310" t="s">
        <v>983</v>
      </c>
      <c r="G26" s="347" t="s">
        <v>411</v>
      </c>
      <c r="H26" s="441">
        <v>-5.34</v>
      </c>
      <c r="I26" s="347" t="s">
        <v>977</v>
      </c>
      <c r="J26" s="347" t="s">
        <v>964</v>
      </c>
      <c r="K26" s="347" t="s">
        <v>1115</v>
      </c>
      <c r="L26" s="347" t="s">
        <v>1116</v>
      </c>
      <c r="M26" s="309">
        <v>0</v>
      </c>
      <c r="N26" s="441" t="s">
        <v>1117</v>
      </c>
      <c r="O26" s="347" t="s">
        <v>964</v>
      </c>
      <c r="P26" s="347" t="s">
        <v>964</v>
      </c>
      <c r="Q26" s="552" t="s">
        <v>965</v>
      </c>
      <c r="R26" s="504">
        <v>548.04</v>
      </c>
      <c r="S26" s="458">
        <f t="shared" si="0"/>
        <v>542.69999999999993</v>
      </c>
      <c r="T26" s="505"/>
      <c r="U26" s="294" t="s">
        <v>986</v>
      </c>
      <c r="V26" s="506"/>
    </row>
    <row r="27" spans="1:22" s="498" customFormat="1" ht="90">
      <c r="A27" s="473" t="s">
        <v>267</v>
      </c>
      <c r="B27" s="296" t="s">
        <v>987</v>
      </c>
      <c r="C27" s="296">
        <v>3033</v>
      </c>
      <c r="D27" s="318" t="s">
        <v>988</v>
      </c>
      <c r="E27" s="318" t="s">
        <v>988</v>
      </c>
      <c r="F27" s="30" t="s">
        <v>989</v>
      </c>
      <c r="G27" s="30" t="s">
        <v>990</v>
      </c>
      <c r="H27" s="308">
        <v>-6.94</v>
      </c>
      <c r="I27" s="30" t="s">
        <v>964</v>
      </c>
      <c r="J27" s="30" t="s">
        <v>964</v>
      </c>
      <c r="K27" s="30" t="s">
        <v>964</v>
      </c>
      <c r="L27" s="30" t="s">
        <v>998</v>
      </c>
      <c r="M27" s="474">
        <v>-2.44</v>
      </c>
      <c r="N27" s="30" t="s">
        <v>964</v>
      </c>
      <c r="O27" s="30" t="s">
        <v>964</v>
      </c>
      <c r="P27" s="30" t="s">
        <v>964</v>
      </c>
      <c r="Q27" s="30" t="s">
        <v>965</v>
      </c>
      <c r="R27" s="474">
        <v>818.67</v>
      </c>
      <c r="S27" s="474">
        <f t="shared" si="0"/>
        <v>809.29</v>
      </c>
      <c r="T27" s="421"/>
      <c r="U27" s="296" t="s">
        <v>743</v>
      </c>
      <c r="V27" s="507"/>
    </row>
    <row r="28" spans="1:22" s="498" customFormat="1" ht="90">
      <c r="A28" s="296" t="s">
        <v>275</v>
      </c>
      <c r="B28" s="296" t="s">
        <v>991</v>
      </c>
      <c r="C28" s="296">
        <v>3812</v>
      </c>
      <c r="D28" s="318" t="s">
        <v>988</v>
      </c>
      <c r="E28" s="318" t="s">
        <v>988</v>
      </c>
      <c r="F28" s="30" t="s">
        <v>114</v>
      </c>
      <c r="G28" s="30" t="s">
        <v>990</v>
      </c>
      <c r="H28" s="308">
        <v>-6.44</v>
      </c>
      <c r="I28" s="30" t="s">
        <v>964</v>
      </c>
      <c r="J28" s="30" t="s">
        <v>964</v>
      </c>
      <c r="K28" s="30" t="s">
        <v>964</v>
      </c>
      <c r="L28" s="30" t="s">
        <v>998</v>
      </c>
      <c r="M28" s="474">
        <v>-6.44</v>
      </c>
      <c r="N28" s="30" t="s">
        <v>964</v>
      </c>
      <c r="O28" s="30" t="s">
        <v>964</v>
      </c>
      <c r="P28" s="30" t="s">
        <v>964</v>
      </c>
      <c r="Q28" s="30" t="s">
        <v>965</v>
      </c>
      <c r="R28" s="474">
        <v>1202.8399999999999</v>
      </c>
      <c r="S28" s="474">
        <f t="shared" si="0"/>
        <v>1189.9599999999998</v>
      </c>
      <c r="T28" s="421"/>
      <c r="U28" s="296" t="s">
        <v>743</v>
      </c>
      <c r="V28" s="507"/>
    </row>
    <row r="29" spans="1:22" s="498" customFormat="1" ht="90">
      <c r="A29" s="296" t="s">
        <v>506</v>
      </c>
      <c r="B29" s="493" t="s">
        <v>992</v>
      </c>
      <c r="C29" s="296">
        <v>100</v>
      </c>
      <c r="D29" s="307" t="s">
        <v>521</v>
      </c>
      <c r="E29" s="318" t="s">
        <v>982</v>
      </c>
      <c r="F29" s="318" t="s">
        <v>983</v>
      </c>
      <c r="G29" s="30" t="s">
        <v>993</v>
      </c>
      <c r="H29" s="308">
        <v>86.9</v>
      </c>
      <c r="I29" s="30" t="s">
        <v>977</v>
      </c>
      <c r="J29" s="30" t="s">
        <v>964</v>
      </c>
      <c r="K29" s="30" t="s">
        <v>964</v>
      </c>
      <c r="L29" s="30" t="s">
        <v>998</v>
      </c>
      <c r="M29" s="474">
        <v>66.599999999999994</v>
      </c>
      <c r="N29" s="30" t="s">
        <v>964</v>
      </c>
      <c r="O29" s="30" t="s">
        <v>964</v>
      </c>
      <c r="P29" s="30" t="s">
        <v>964</v>
      </c>
      <c r="Q29" s="30" t="s">
        <v>965</v>
      </c>
      <c r="R29" s="474">
        <v>828.4</v>
      </c>
      <c r="S29" s="474">
        <f t="shared" si="0"/>
        <v>981.9</v>
      </c>
      <c r="T29" s="421"/>
      <c r="U29" s="296" t="s">
        <v>743</v>
      </c>
      <c r="V29" s="507"/>
    </row>
    <row r="30" spans="1:22" s="150" customFormat="1" ht="15.75" customHeight="1">
      <c r="A30" s="976">
        <v>2</v>
      </c>
      <c r="B30" s="972" t="s">
        <v>10</v>
      </c>
      <c r="C30" s="972"/>
      <c r="D30" s="972"/>
      <c r="E30" s="972"/>
      <c r="F30" s="972"/>
      <c r="G30" s="972"/>
      <c r="H30" s="508">
        <f>SUM(H32:H34)</f>
        <v>0</v>
      </c>
      <c r="I30" s="972" t="s">
        <v>10</v>
      </c>
      <c r="J30" s="972"/>
      <c r="K30" s="972"/>
      <c r="L30" s="972"/>
      <c r="M30" s="508">
        <f>SUM(M32:M34)</f>
        <v>0</v>
      </c>
      <c r="N30" s="972" t="s">
        <v>10</v>
      </c>
      <c r="O30" s="972"/>
      <c r="P30" s="972"/>
      <c r="Q30" s="972"/>
      <c r="R30" s="508">
        <f>SUM(R32:R34)</f>
        <v>0</v>
      </c>
      <c r="S30" s="508">
        <f>SUM(R30,M30,H30)</f>
        <v>0</v>
      </c>
      <c r="T30" s="508"/>
      <c r="U30" s="973"/>
      <c r="V30" s="974"/>
    </row>
    <row r="31" spans="1:22" s="150" customFormat="1" ht="15.75">
      <c r="A31" s="971"/>
      <c r="B31" s="972" t="s">
        <v>34</v>
      </c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</row>
    <row r="32" spans="1:22" s="150" customFormat="1" ht="15.75">
      <c r="A32" s="509" t="s">
        <v>127</v>
      </c>
      <c r="B32" s="477"/>
      <c r="C32" s="478"/>
      <c r="D32" s="454" t="s">
        <v>132</v>
      </c>
      <c r="E32" s="454" t="s">
        <v>132</v>
      </c>
      <c r="F32" s="454" t="s">
        <v>132</v>
      </c>
      <c r="G32" s="454" t="s">
        <v>132</v>
      </c>
      <c r="H32" s="455"/>
      <c r="I32" s="454" t="s">
        <v>132</v>
      </c>
      <c r="J32" s="454" t="s">
        <v>132</v>
      </c>
      <c r="K32" s="454" t="s">
        <v>132</v>
      </c>
      <c r="L32" s="454" t="s">
        <v>132</v>
      </c>
      <c r="M32" s="455"/>
      <c r="N32" s="454" t="s">
        <v>132</v>
      </c>
      <c r="O32" s="454" t="s">
        <v>132</v>
      </c>
      <c r="P32" s="454" t="s">
        <v>132</v>
      </c>
      <c r="Q32" s="454" t="s">
        <v>132</v>
      </c>
      <c r="R32" s="455"/>
      <c r="S32" s="455"/>
      <c r="T32" s="510"/>
      <c r="U32" s="511"/>
      <c r="V32" s="477"/>
    </row>
    <row r="33" spans="1:22" s="150" customFormat="1" ht="15.75">
      <c r="A33" s="509" t="s">
        <v>128</v>
      </c>
      <c r="B33" s="512"/>
      <c r="C33" s="513"/>
      <c r="D33" s="454" t="s">
        <v>132</v>
      </c>
      <c r="E33" s="454" t="s">
        <v>132</v>
      </c>
      <c r="F33" s="454" t="s">
        <v>132</v>
      </c>
      <c r="G33" s="454" t="s">
        <v>132</v>
      </c>
      <c r="H33" s="455"/>
      <c r="I33" s="454" t="s">
        <v>132</v>
      </c>
      <c r="J33" s="454" t="s">
        <v>132</v>
      </c>
      <c r="K33" s="454" t="s">
        <v>132</v>
      </c>
      <c r="L33" s="454" t="s">
        <v>132</v>
      </c>
      <c r="M33" s="455"/>
      <c r="N33" s="454" t="s">
        <v>132</v>
      </c>
      <c r="O33" s="454" t="s">
        <v>132</v>
      </c>
      <c r="P33" s="454" t="s">
        <v>132</v>
      </c>
      <c r="Q33" s="454" t="s">
        <v>132</v>
      </c>
      <c r="R33" s="455"/>
      <c r="S33" s="455"/>
      <c r="T33" s="514"/>
      <c r="U33" s="515"/>
      <c r="V33" s="516"/>
    </row>
    <row r="34" spans="1:22" s="150" customFormat="1" ht="15.75">
      <c r="A34" s="463" t="s">
        <v>126</v>
      </c>
      <c r="B34" s="517"/>
      <c r="C34" s="517"/>
      <c r="D34" s="454" t="s">
        <v>132</v>
      </c>
      <c r="E34" s="454" t="s">
        <v>132</v>
      </c>
      <c r="F34" s="454" t="s">
        <v>132</v>
      </c>
      <c r="G34" s="454" t="s">
        <v>132</v>
      </c>
      <c r="H34" s="455"/>
      <c r="I34" s="454" t="s">
        <v>132</v>
      </c>
      <c r="J34" s="454" t="s">
        <v>132</v>
      </c>
      <c r="K34" s="454" t="s">
        <v>132</v>
      </c>
      <c r="L34" s="454" t="s">
        <v>132</v>
      </c>
      <c r="M34" s="455"/>
      <c r="N34" s="454" t="s">
        <v>132</v>
      </c>
      <c r="O34" s="454" t="s">
        <v>132</v>
      </c>
      <c r="P34" s="454" t="s">
        <v>132</v>
      </c>
      <c r="Q34" s="454" t="s">
        <v>132</v>
      </c>
      <c r="R34" s="455"/>
      <c r="S34" s="455"/>
      <c r="T34" s="510"/>
      <c r="U34" s="517"/>
      <c r="V34" s="517"/>
    </row>
    <row r="35" spans="1:22" s="150" customFormat="1" ht="15.75" customHeight="1">
      <c r="A35" s="970">
        <v>3</v>
      </c>
      <c r="B35" s="972" t="s">
        <v>11</v>
      </c>
      <c r="C35" s="972"/>
      <c r="D35" s="972"/>
      <c r="E35" s="972"/>
      <c r="F35" s="972"/>
      <c r="G35" s="972"/>
      <c r="H35" s="508">
        <f>SUM(H37:H39)</f>
        <v>0</v>
      </c>
      <c r="I35" s="972" t="s">
        <v>11</v>
      </c>
      <c r="J35" s="972"/>
      <c r="K35" s="972"/>
      <c r="L35" s="972"/>
      <c r="M35" s="508">
        <f>SUM(M37:M39)</f>
        <v>0</v>
      </c>
      <c r="N35" s="972" t="s">
        <v>11</v>
      </c>
      <c r="O35" s="972"/>
      <c r="P35" s="972"/>
      <c r="Q35" s="972"/>
      <c r="R35" s="508">
        <f>SUM(R37:R39)</f>
        <v>0</v>
      </c>
      <c r="S35" s="508">
        <f>SUM(R35,M35,H35)</f>
        <v>0</v>
      </c>
      <c r="T35" s="508"/>
      <c r="U35" s="973"/>
      <c r="V35" s="974"/>
    </row>
    <row r="36" spans="1:22" s="150" customFormat="1" ht="15.75" customHeight="1">
      <c r="A36" s="971"/>
      <c r="B36" s="972" t="s">
        <v>35</v>
      </c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</row>
    <row r="37" spans="1:22" s="150" customFormat="1" ht="15.75">
      <c r="A37" s="509" t="s">
        <v>129</v>
      </c>
      <c r="B37" s="517"/>
      <c r="C37" s="517"/>
      <c r="D37" s="454" t="s">
        <v>132</v>
      </c>
      <c r="E37" s="454" t="s">
        <v>132</v>
      </c>
      <c r="F37" s="454" t="s">
        <v>132</v>
      </c>
      <c r="G37" s="454" t="s">
        <v>132</v>
      </c>
      <c r="H37" s="455"/>
      <c r="I37" s="454" t="s">
        <v>132</v>
      </c>
      <c r="J37" s="454" t="s">
        <v>132</v>
      </c>
      <c r="K37" s="454" t="s">
        <v>132</v>
      </c>
      <c r="L37" s="454" t="s">
        <v>132</v>
      </c>
      <c r="M37" s="455"/>
      <c r="N37" s="454" t="s">
        <v>132</v>
      </c>
      <c r="O37" s="454" t="s">
        <v>132</v>
      </c>
      <c r="P37" s="454" t="s">
        <v>132</v>
      </c>
      <c r="Q37" s="454" t="s">
        <v>132</v>
      </c>
      <c r="R37" s="455"/>
      <c r="S37" s="455"/>
      <c r="T37" s="510"/>
      <c r="U37" s="517"/>
      <c r="V37" s="517"/>
    </row>
    <row r="38" spans="1:22" s="150" customFormat="1" ht="15.75">
      <c r="A38" s="509" t="s">
        <v>130</v>
      </c>
      <c r="B38" s="517"/>
      <c r="C38" s="517"/>
      <c r="D38" s="454" t="s">
        <v>132</v>
      </c>
      <c r="E38" s="454" t="s">
        <v>132</v>
      </c>
      <c r="F38" s="454" t="s">
        <v>132</v>
      </c>
      <c r="G38" s="454" t="s">
        <v>132</v>
      </c>
      <c r="H38" s="455"/>
      <c r="I38" s="454" t="s">
        <v>132</v>
      </c>
      <c r="J38" s="454" t="s">
        <v>132</v>
      </c>
      <c r="K38" s="454" t="s">
        <v>132</v>
      </c>
      <c r="L38" s="454" t="s">
        <v>132</v>
      </c>
      <c r="M38" s="455"/>
      <c r="N38" s="454" t="s">
        <v>132</v>
      </c>
      <c r="O38" s="454" t="s">
        <v>132</v>
      </c>
      <c r="P38" s="454" t="s">
        <v>132</v>
      </c>
      <c r="Q38" s="454" t="s">
        <v>132</v>
      </c>
      <c r="R38" s="455"/>
      <c r="S38" s="455"/>
      <c r="T38" s="510"/>
      <c r="U38" s="517"/>
      <c r="V38" s="517"/>
    </row>
    <row r="39" spans="1:22" s="150" customFormat="1" ht="16.5" thickBot="1">
      <c r="A39" s="463" t="s">
        <v>126</v>
      </c>
      <c r="B39" s="517"/>
      <c r="C39" s="517"/>
      <c r="D39" s="454" t="s">
        <v>132</v>
      </c>
      <c r="E39" s="454" t="s">
        <v>132</v>
      </c>
      <c r="F39" s="454" t="s">
        <v>132</v>
      </c>
      <c r="G39" s="454" t="s">
        <v>132</v>
      </c>
      <c r="H39" s="455"/>
      <c r="I39" s="454" t="s">
        <v>132</v>
      </c>
      <c r="J39" s="454" t="s">
        <v>132</v>
      </c>
      <c r="K39" s="454" t="s">
        <v>132</v>
      </c>
      <c r="L39" s="454" t="s">
        <v>132</v>
      </c>
      <c r="M39" s="455"/>
      <c r="N39" s="454" t="s">
        <v>132</v>
      </c>
      <c r="O39" s="454" t="s">
        <v>132</v>
      </c>
      <c r="P39" s="454" t="s">
        <v>132</v>
      </c>
      <c r="Q39" s="454" t="s">
        <v>132</v>
      </c>
      <c r="R39" s="455"/>
      <c r="S39" s="455"/>
      <c r="T39" s="510"/>
      <c r="U39" s="517"/>
      <c r="V39" s="517"/>
    </row>
    <row r="40" spans="1:22" ht="18" customHeight="1">
      <c r="A40" s="685">
        <v>4</v>
      </c>
      <c r="B40" s="687" t="s">
        <v>81</v>
      </c>
      <c r="C40" s="688"/>
      <c r="D40" s="688"/>
      <c r="E40" s="688"/>
      <c r="F40" s="688"/>
      <c r="G40" s="689"/>
      <c r="H40" s="10">
        <f>SUM(H42:H44)</f>
        <v>0</v>
      </c>
      <c r="I40" s="690" t="s">
        <v>81</v>
      </c>
      <c r="J40" s="691"/>
      <c r="K40" s="691"/>
      <c r="L40" s="692"/>
      <c r="M40" s="10">
        <f>SUM(M42:M44)</f>
        <v>0</v>
      </c>
      <c r="N40" s="690" t="s">
        <v>81</v>
      </c>
      <c r="O40" s="691"/>
      <c r="P40" s="691"/>
      <c r="Q40" s="692"/>
      <c r="R40" s="10">
        <f>SUM(R42:R44)</f>
        <v>0</v>
      </c>
      <c r="S40" s="10">
        <f>SUM(R40,M40,H40)</f>
        <v>0</v>
      </c>
      <c r="T40" s="13"/>
      <c r="U40" s="693"/>
      <c r="V40" s="694"/>
    </row>
    <row r="41" spans="1:22" ht="17.25" customHeight="1" thickBot="1">
      <c r="A41" s="686"/>
      <c r="B41" s="695" t="s">
        <v>82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7"/>
    </row>
    <row r="42" spans="1:22" ht="39.75" customHeight="1" thickBot="1">
      <c r="A42" s="117" t="s">
        <v>131</v>
      </c>
      <c r="B42" s="130"/>
      <c r="C42" s="130"/>
      <c r="D42" s="11" t="s">
        <v>132</v>
      </c>
      <c r="E42" s="11" t="s">
        <v>132</v>
      </c>
      <c r="F42" s="11" t="s">
        <v>132</v>
      </c>
      <c r="G42" s="11" t="s">
        <v>132</v>
      </c>
      <c r="H42" s="12"/>
      <c r="I42" s="11" t="s">
        <v>132</v>
      </c>
      <c r="J42" s="11" t="s">
        <v>132</v>
      </c>
      <c r="K42" s="11" t="s">
        <v>132</v>
      </c>
      <c r="L42" s="11" t="s">
        <v>132</v>
      </c>
      <c r="M42" s="12"/>
      <c r="N42" s="11" t="s">
        <v>132</v>
      </c>
      <c r="O42" s="11" t="s">
        <v>132</v>
      </c>
      <c r="P42" s="11" t="s">
        <v>132</v>
      </c>
      <c r="Q42" s="11" t="s">
        <v>132</v>
      </c>
      <c r="R42" s="12"/>
      <c r="S42" s="139">
        <f t="shared" ref="S42:S44" si="1">SUM(R42,M42,H42)</f>
        <v>0</v>
      </c>
      <c r="T42" s="131"/>
      <c r="U42" s="130"/>
      <c r="V42" s="132"/>
    </row>
    <row r="43" spans="1:22" ht="34.5" customHeight="1" thickBot="1">
      <c r="A43" s="117" t="s">
        <v>133</v>
      </c>
      <c r="B43" s="130"/>
      <c r="C43" s="130"/>
      <c r="D43" s="11" t="s">
        <v>132</v>
      </c>
      <c r="E43" s="11" t="s">
        <v>132</v>
      </c>
      <c r="F43" s="11" t="s">
        <v>132</v>
      </c>
      <c r="G43" s="11" t="s">
        <v>132</v>
      </c>
      <c r="H43" s="12"/>
      <c r="I43" s="11" t="s">
        <v>132</v>
      </c>
      <c r="J43" s="11" t="s">
        <v>132</v>
      </c>
      <c r="K43" s="11" t="s">
        <v>132</v>
      </c>
      <c r="L43" s="11" t="s">
        <v>132</v>
      </c>
      <c r="M43" s="12"/>
      <c r="N43" s="11" t="s">
        <v>132</v>
      </c>
      <c r="O43" s="11" t="s">
        <v>132</v>
      </c>
      <c r="P43" s="11" t="s">
        <v>132</v>
      </c>
      <c r="Q43" s="11" t="s">
        <v>132</v>
      </c>
      <c r="R43" s="12"/>
      <c r="S43" s="139">
        <f t="shared" si="1"/>
        <v>0</v>
      </c>
      <c r="T43" s="131"/>
      <c r="U43" s="130"/>
      <c r="V43" s="132"/>
    </row>
    <row r="44" spans="1:22" ht="35.25" customHeight="1" thickBot="1">
      <c r="A44" s="107" t="s">
        <v>126</v>
      </c>
      <c r="B44" s="135"/>
      <c r="C44" s="135"/>
      <c r="D44" s="11" t="s">
        <v>132</v>
      </c>
      <c r="E44" s="11" t="s">
        <v>132</v>
      </c>
      <c r="F44" s="11" t="s">
        <v>132</v>
      </c>
      <c r="G44" s="11" t="s">
        <v>132</v>
      </c>
      <c r="H44" s="136"/>
      <c r="I44" s="11" t="s">
        <v>132</v>
      </c>
      <c r="J44" s="11" t="s">
        <v>132</v>
      </c>
      <c r="K44" s="11" t="s">
        <v>132</v>
      </c>
      <c r="L44" s="11" t="s">
        <v>132</v>
      </c>
      <c r="M44" s="136"/>
      <c r="N44" s="11" t="s">
        <v>132</v>
      </c>
      <c r="O44" s="11" t="s">
        <v>132</v>
      </c>
      <c r="P44" s="11" t="s">
        <v>132</v>
      </c>
      <c r="Q44" s="11" t="s">
        <v>132</v>
      </c>
      <c r="R44" s="136"/>
      <c r="S44" s="139">
        <f t="shared" si="1"/>
        <v>0</v>
      </c>
      <c r="T44" s="137"/>
      <c r="U44" s="135"/>
      <c r="V44" s="138"/>
    </row>
    <row r="45" spans="1:22" ht="18.75" customHeight="1">
      <c r="A45" s="71" t="s">
        <v>83</v>
      </c>
      <c r="B45" s="3" t="s">
        <v>36</v>
      </c>
      <c r="C45" s="4"/>
      <c r="D45" s="14"/>
      <c r="E45" s="14"/>
      <c r="F45" s="14"/>
      <c r="G45" s="14"/>
      <c r="H45" s="15"/>
      <c r="I45" s="14"/>
      <c r="J45" s="14"/>
      <c r="K45" s="14"/>
      <c r="L45" s="14"/>
      <c r="M45" s="15"/>
      <c r="N45" s="14"/>
      <c r="O45" s="14"/>
      <c r="P45" s="14"/>
      <c r="Q45" s="14"/>
      <c r="R45" s="15"/>
      <c r="S45" s="15"/>
      <c r="T45" s="16"/>
      <c r="U45" s="4"/>
      <c r="V45" s="4"/>
    </row>
    <row r="46" spans="1:22" ht="9" customHeight="1">
      <c r="A46" s="71"/>
      <c r="B46" s="3"/>
      <c r="C46" s="4"/>
      <c r="D46" s="14"/>
      <c r="E46" s="14"/>
      <c r="F46" s="14"/>
      <c r="G46" s="14"/>
      <c r="H46" s="15"/>
      <c r="I46" s="14"/>
      <c r="J46" s="14"/>
      <c r="K46" s="14"/>
      <c r="L46" s="14"/>
      <c r="M46" s="15"/>
      <c r="N46" s="14"/>
      <c r="O46" s="14"/>
      <c r="P46" s="14"/>
      <c r="Q46" s="14"/>
      <c r="R46" s="15"/>
      <c r="S46" s="15"/>
      <c r="T46" s="16"/>
      <c r="U46" s="4"/>
      <c r="V46" s="4"/>
    </row>
    <row r="47" spans="1:22" ht="17.25" customHeight="1">
      <c r="A47" s="9"/>
      <c r="B47" s="80" t="s">
        <v>84</v>
      </c>
      <c r="C47" s="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5"/>
      <c r="T47" s="16"/>
      <c r="U47" s="4"/>
      <c r="V47" s="4"/>
    </row>
    <row r="48" spans="1:22" ht="19.5" customHeight="1">
      <c r="A48" s="9"/>
      <c r="B48" s="26" t="s">
        <v>85</v>
      </c>
      <c r="C48" s="4"/>
      <c r="D48" s="14"/>
      <c r="E48" s="14"/>
      <c r="F48" s="14"/>
      <c r="G48" s="14"/>
      <c r="H48" s="15"/>
      <c r="I48" s="14"/>
      <c r="J48" s="14"/>
      <c r="K48" s="14"/>
      <c r="L48" s="14"/>
      <c r="M48" s="15"/>
      <c r="N48" s="14"/>
      <c r="O48" s="14"/>
      <c r="P48" s="14"/>
      <c r="Q48" s="14"/>
      <c r="R48" s="15"/>
      <c r="S48" s="15"/>
      <c r="T48" s="16"/>
      <c r="U48" s="4"/>
      <c r="V48" s="4"/>
    </row>
    <row r="49" spans="1:36" ht="12.75" customHeight="1">
      <c r="A49" s="9"/>
      <c r="B49" s="26"/>
      <c r="C49" s="4"/>
      <c r="D49" s="14"/>
      <c r="E49" s="14"/>
      <c r="F49" s="14"/>
      <c r="G49" s="14"/>
      <c r="H49" s="15"/>
      <c r="I49" s="14"/>
      <c r="J49" s="14"/>
      <c r="K49" s="14"/>
      <c r="L49" s="14"/>
      <c r="M49" s="15"/>
      <c r="N49" s="14"/>
      <c r="O49" s="14"/>
      <c r="P49" s="14"/>
      <c r="Q49" s="14"/>
      <c r="R49" s="15"/>
      <c r="S49" s="15"/>
      <c r="T49" s="16"/>
      <c r="U49" s="4"/>
      <c r="V49" s="4"/>
    </row>
    <row r="50" spans="1:36" ht="14.25" customHeight="1">
      <c r="A50" s="9"/>
      <c r="B50" s="4"/>
      <c r="C50" s="4"/>
      <c r="D50" s="14"/>
      <c r="E50" s="14"/>
      <c r="F50" s="14"/>
      <c r="G50" s="14"/>
      <c r="H50" s="15"/>
      <c r="I50" s="14"/>
      <c r="J50" s="14"/>
      <c r="K50" s="14"/>
      <c r="L50" s="14"/>
      <c r="M50" s="15"/>
      <c r="N50" s="14"/>
      <c r="O50" s="14"/>
      <c r="P50" s="14"/>
      <c r="Q50" s="14"/>
      <c r="R50" s="15"/>
      <c r="S50" s="15"/>
      <c r="T50" s="16"/>
      <c r="U50" s="4"/>
      <c r="V50" s="4"/>
    </row>
    <row r="51" spans="1:36" ht="15.75">
      <c r="A51" s="146" t="s">
        <v>994</v>
      </c>
      <c r="B51" s="298"/>
      <c r="C51" s="298"/>
      <c r="D51" s="298"/>
      <c r="E51" s="298"/>
      <c r="F51" s="298"/>
      <c r="G51" s="298"/>
      <c r="H51" s="29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</row>
    <row r="52" spans="1:36" ht="15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62"/>
      <c r="X52" s="162"/>
      <c r="Y52" s="162"/>
      <c r="Z52" s="162"/>
      <c r="AA52" s="162"/>
      <c r="AB52" s="133"/>
      <c r="AC52" s="133"/>
      <c r="AD52" s="133"/>
      <c r="AE52" s="133"/>
      <c r="AF52" s="133"/>
      <c r="AG52" s="133"/>
      <c r="AH52" s="133"/>
      <c r="AI52" s="133"/>
      <c r="AJ52" s="133"/>
    </row>
    <row r="53" spans="1:36" ht="15.75">
      <c r="A53" s="237" t="s">
        <v>38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62"/>
      <c r="X53" s="162"/>
      <c r="Y53" s="162"/>
      <c r="Z53" s="162"/>
      <c r="AA53" s="162"/>
      <c r="AB53" s="133"/>
      <c r="AC53" s="133"/>
      <c r="AD53" s="133"/>
      <c r="AE53" s="133"/>
      <c r="AF53" s="133"/>
      <c r="AG53" s="133"/>
      <c r="AH53" s="133"/>
      <c r="AI53" s="133"/>
      <c r="AJ53" s="133"/>
    </row>
    <row r="54" spans="1:36" ht="15.75">
      <c r="A54" s="162" t="s">
        <v>995</v>
      </c>
      <c r="B54" s="134"/>
      <c r="C54" s="134"/>
      <c r="D54" s="134"/>
      <c r="E54" s="134"/>
      <c r="F54" s="134"/>
      <c r="G54" s="134"/>
      <c r="H54" s="134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34"/>
      <c r="AB54" s="134"/>
      <c r="AC54" s="134"/>
      <c r="AD54" s="134"/>
      <c r="AE54" s="134"/>
      <c r="AF54" s="134"/>
      <c r="AG54" s="134"/>
      <c r="AH54" s="134"/>
      <c r="AI54" s="134"/>
      <c r="AJ54" s="133"/>
    </row>
    <row r="55" spans="1:36" ht="15.75">
      <c r="A55" s="162" t="s">
        <v>996</v>
      </c>
      <c r="B55" s="134"/>
      <c r="C55" s="134"/>
      <c r="D55" s="134"/>
      <c r="E55" s="134"/>
      <c r="F55" s="134"/>
      <c r="G55" s="134"/>
      <c r="H55" s="134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34"/>
      <c r="AB55" s="134"/>
      <c r="AC55" s="134"/>
      <c r="AD55" s="134"/>
      <c r="AE55" s="134"/>
      <c r="AF55" s="134"/>
      <c r="AG55" s="134"/>
      <c r="AH55" s="134"/>
      <c r="AI55" s="134"/>
      <c r="AJ55" s="133"/>
    </row>
    <row r="56" spans="1:36" ht="15.75">
      <c r="A56" s="162" t="s">
        <v>997</v>
      </c>
      <c r="B56" s="134"/>
      <c r="C56" s="134"/>
      <c r="D56" s="134"/>
      <c r="E56" s="134"/>
      <c r="F56" s="134"/>
      <c r="G56" s="134"/>
      <c r="H56" s="134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34"/>
      <c r="AB56" s="134"/>
      <c r="AC56" s="134"/>
      <c r="AD56" s="134"/>
      <c r="AE56" s="134"/>
      <c r="AF56" s="134"/>
      <c r="AG56" s="134"/>
      <c r="AH56" s="134"/>
      <c r="AI56" s="134"/>
      <c r="AJ56" s="133"/>
    </row>
    <row r="57" spans="1:36" ht="15.75">
      <c r="A57" s="150"/>
      <c r="B57" s="150"/>
      <c r="C57" s="150"/>
      <c r="D57" s="150"/>
      <c r="E57" s="150"/>
      <c r="F57" s="150"/>
      <c r="G57" s="150"/>
      <c r="H57" s="15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63"/>
      <c r="X57" s="163"/>
      <c r="Y57" s="163"/>
      <c r="Z57" s="163"/>
      <c r="AA57" s="163"/>
      <c r="AB57" s="3"/>
      <c r="AC57" s="3"/>
      <c r="AD57" s="3"/>
      <c r="AE57" s="3"/>
      <c r="AF57" s="3"/>
      <c r="AG57" s="3"/>
      <c r="AH57" s="3"/>
      <c r="AI57" s="3"/>
      <c r="AJ57" s="3"/>
    </row>
  </sheetData>
  <mergeCells count="38">
    <mergeCell ref="A1:V1"/>
    <mergeCell ref="B4:V4"/>
    <mergeCell ref="B5:V5"/>
    <mergeCell ref="A7:A9"/>
    <mergeCell ref="B7:B9"/>
    <mergeCell ref="C7:C9"/>
    <mergeCell ref="D7:R7"/>
    <mergeCell ref="S7:S9"/>
    <mergeCell ref="T7:T9"/>
    <mergeCell ref="U7:U9"/>
    <mergeCell ref="V7:V9"/>
    <mergeCell ref="D8:H8"/>
    <mergeCell ref="I8:M8"/>
    <mergeCell ref="N8:R8"/>
    <mergeCell ref="A11:A12"/>
    <mergeCell ref="B11:G11"/>
    <mergeCell ref="I11:L11"/>
    <mergeCell ref="N11:Q11"/>
    <mergeCell ref="U11:V11"/>
    <mergeCell ref="B12:V12"/>
    <mergeCell ref="A30:A31"/>
    <mergeCell ref="B30:G30"/>
    <mergeCell ref="I30:L30"/>
    <mergeCell ref="N30:Q30"/>
    <mergeCell ref="U30:V30"/>
    <mergeCell ref="B31:V31"/>
    <mergeCell ref="A35:A36"/>
    <mergeCell ref="B35:G35"/>
    <mergeCell ref="I35:L35"/>
    <mergeCell ref="N35:Q35"/>
    <mergeCell ref="U35:V35"/>
    <mergeCell ref="B36:V36"/>
    <mergeCell ref="A40:A41"/>
    <mergeCell ref="B40:G40"/>
    <mergeCell ref="I40:L40"/>
    <mergeCell ref="N40:Q40"/>
    <mergeCell ref="U40:V40"/>
    <mergeCell ref="B41:V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W59"/>
  <sheetViews>
    <sheetView zoomScale="90" zoomScaleNormal="90" workbookViewId="0">
      <selection sqref="A1:V1"/>
    </sheetView>
  </sheetViews>
  <sheetFormatPr defaultRowHeight="12.75"/>
  <cols>
    <col min="1" max="1" width="6.140625" style="74" customWidth="1"/>
    <col min="2" max="2" width="21.140625" style="74" customWidth="1"/>
    <col min="3" max="3" width="21.7109375" style="74" customWidth="1"/>
    <col min="4" max="4" width="28.140625" style="74" hidden="1" customWidth="1"/>
    <col min="5" max="5" width="30.140625" style="74" hidden="1" customWidth="1"/>
    <col min="6" max="6" width="28.5703125" style="74" hidden="1" customWidth="1"/>
    <col min="7" max="7" width="37.140625" style="74" hidden="1" customWidth="1"/>
    <col min="8" max="8" width="23.42578125" style="74" hidden="1" customWidth="1"/>
    <col min="9" max="9" width="32.7109375" style="74" hidden="1" customWidth="1"/>
    <col min="10" max="10" width="30" style="74" hidden="1" customWidth="1"/>
    <col min="11" max="11" width="29.28515625" style="74" hidden="1" customWidth="1"/>
    <col min="12" max="12" width="33" style="74" hidden="1" customWidth="1"/>
    <col min="13" max="13" width="21.7109375" style="74" hidden="1" customWidth="1"/>
    <col min="14" max="14" width="32.42578125" style="74" customWidth="1"/>
    <col min="15" max="15" width="39.28515625" style="74" customWidth="1"/>
    <col min="16" max="16" width="34.140625" style="74" customWidth="1"/>
    <col min="17" max="17" width="40.5703125" style="74" customWidth="1"/>
    <col min="18" max="18" width="21.42578125" style="74" hidden="1" customWidth="1"/>
    <col min="19" max="19" width="25.7109375" style="74" hidden="1" customWidth="1"/>
    <col min="20" max="20" width="34.5703125" style="74" hidden="1" customWidth="1"/>
    <col min="21" max="21" width="54.140625" style="74" hidden="1" customWidth="1"/>
    <col min="22" max="22" width="12" style="74" hidden="1" customWidth="1"/>
    <col min="23" max="23" width="0.140625" style="74" customWidth="1"/>
    <col min="24" max="16384" width="9.140625" style="74"/>
  </cols>
  <sheetData>
    <row r="1" spans="1:22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63" customHeight="1">
      <c r="A2" s="72"/>
      <c r="B2" s="72" t="s">
        <v>357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54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11.25" customHeight="1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8.75" customHeight="1">
      <c r="A6" s="72"/>
      <c r="B6" s="702" t="s">
        <v>88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 ht="13.5" thickBo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22" ht="40.5" hidden="1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22" ht="15.75">
      <c r="A9" s="776" t="s">
        <v>5</v>
      </c>
      <c r="B9" s="779" t="s">
        <v>24</v>
      </c>
      <c r="C9" s="779" t="s">
        <v>8</v>
      </c>
      <c r="D9" s="779" t="s">
        <v>25</v>
      </c>
      <c r="E9" s="779"/>
      <c r="F9" s="779"/>
      <c r="G9" s="779"/>
      <c r="H9" s="779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79" t="s">
        <v>26</v>
      </c>
      <c r="T9" s="779" t="s">
        <v>27</v>
      </c>
      <c r="U9" s="752" t="s">
        <v>28</v>
      </c>
      <c r="V9" s="758" t="s">
        <v>0</v>
      </c>
    </row>
    <row r="10" spans="1:22">
      <c r="A10" s="777"/>
      <c r="B10" s="780"/>
      <c r="C10" s="780"/>
      <c r="D10" s="780" t="s">
        <v>29</v>
      </c>
      <c r="E10" s="786"/>
      <c r="F10" s="786"/>
      <c r="G10" s="786"/>
      <c r="H10" s="786"/>
      <c r="I10" s="780" t="s">
        <v>30</v>
      </c>
      <c r="J10" s="786"/>
      <c r="K10" s="786"/>
      <c r="L10" s="786"/>
      <c r="M10" s="786"/>
      <c r="N10" s="761" t="s">
        <v>31</v>
      </c>
      <c r="O10" s="787"/>
      <c r="P10" s="787"/>
      <c r="Q10" s="787"/>
      <c r="R10" s="788"/>
      <c r="S10" s="780"/>
      <c r="T10" s="780"/>
      <c r="U10" s="782"/>
      <c r="V10" s="784"/>
    </row>
    <row r="11" spans="1:22" ht="99.75" customHeight="1" thickBot="1">
      <c r="A11" s="778"/>
      <c r="B11" s="781"/>
      <c r="C11" s="723"/>
      <c r="D11" s="154" t="s">
        <v>1</v>
      </c>
      <c r="E11" s="154" t="s">
        <v>2</v>
      </c>
      <c r="F11" s="154" t="s">
        <v>3</v>
      </c>
      <c r="G11" s="154" t="s">
        <v>4</v>
      </c>
      <c r="H11" s="154" t="s">
        <v>358</v>
      </c>
      <c r="I11" s="154" t="s">
        <v>1</v>
      </c>
      <c r="J11" s="154" t="s">
        <v>2</v>
      </c>
      <c r="K11" s="154" t="s">
        <v>3</v>
      </c>
      <c r="L11" s="154" t="s">
        <v>4</v>
      </c>
      <c r="M11" s="154" t="s">
        <v>1062</v>
      </c>
      <c r="N11" s="154" t="s">
        <v>1</v>
      </c>
      <c r="O11" s="154" t="s">
        <v>2</v>
      </c>
      <c r="P11" s="154" t="s">
        <v>3</v>
      </c>
      <c r="Q11" s="154" t="s">
        <v>4</v>
      </c>
      <c r="R11" s="154" t="s">
        <v>32</v>
      </c>
      <c r="S11" s="723"/>
      <c r="T11" s="723"/>
      <c r="U11" s="783"/>
      <c r="V11" s="785"/>
    </row>
    <row r="12" spans="1:22" ht="16.5" thickBot="1">
      <c r="A12" s="301">
        <v>1</v>
      </c>
      <c r="B12" s="955" t="s">
        <v>359</v>
      </c>
      <c r="C12" s="1046"/>
      <c r="D12" s="1046"/>
      <c r="E12" s="1046"/>
      <c r="F12" s="1046"/>
      <c r="G12" s="1046"/>
      <c r="H12" s="1047"/>
      <c r="I12" s="1046"/>
      <c r="J12" s="1046"/>
      <c r="K12" s="1046"/>
      <c r="L12" s="1046"/>
      <c r="M12" s="1046"/>
      <c r="N12" s="1046"/>
      <c r="O12" s="1048"/>
    </row>
    <row r="13" spans="1:22" ht="36.75" customHeight="1">
      <c r="A13" s="1050" t="s">
        <v>9</v>
      </c>
      <c r="B13" s="1051"/>
      <c r="C13" s="1051"/>
      <c r="D13" s="1051"/>
      <c r="E13" s="1051"/>
      <c r="F13" s="1051"/>
      <c r="G13" s="1051"/>
      <c r="H13" s="302">
        <f>SUM(H14:H29)</f>
        <v>-10986.5</v>
      </c>
      <c r="I13" s="966"/>
      <c r="J13" s="1051"/>
      <c r="K13" s="1051"/>
      <c r="L13" s="1052"/>
      <c r="M13" s="302">
        <f>SUM(M14:M29)</f>
        <v>-10532.499999999998</v>
      </c>
      <c r="N13" s="794"/>
      <c r="O13" s="1038"/>
      <c r="P13" s="1039"/>
      <c r="Q13" s="1040"/>
      <c r="R13" s="302">
        <f>SUM(R14:R29)</f>
        <v>301495.5</v>
      </c>
      <c r="S13" s="302">
        <f>SUM(S14:S29)</f>
        <v>278497.60000000003</v>
      </c>
      <c r="T13" s="302">
        <f>SUM(T14:T26)</f>
        <v>0</v>
      </c>
      <c r="U13" s="303"/>
      <c r="V13" s="303"/>
    </row>
    <row r="14" spans="1:22" s="106" customFormat="1" ht="146.25" customHeight="1">
      <c r="A14" s="304" t="s">
        <v>6</v>
      </c>
      <c r="B14" s="305" t="s">
        <v>360</v>
      </c>
      <c r="C14" s="306" t="s">
        <v>361</v>
      </c>
      <c r="D14" s="307" t="s">
        <v>50</v>
      </c>
      <c r="E14" s="307" t="s">
        <v>50</v>
      </c>
      <c r="F14" s="307" t="s">
        <v>50</v>
      </c>
      <c r="G14" s="308" t="s">
        <v>362</v>
      </c>
      <c r="H14" s="495">
        <v>-58</v>
      </c>
      <c r="I14" s="30" t="s">
        <v>363</v>
      </c>
      <c r="J14" s="30" t="s">
        <v>364</v>
      </c>
      <c r="K14" s="30" t="s">
        <v>365</v>
      </c>
      <c r="L14" s="30" t="s">
        <v>1080</v>
      </c>
      <c r="M14" s="580">
        <v>-36</v>
      </c>
      <c r="N14" s="30" t="s">
        <v>1063</v>
      </c>
      <c r="O14" s="30" t="s">
        <v>367</v>
      </c>
      <c r="P14" s="30" t="s">
        <v>368</v>
      </c>
      <c r="Q14" s="30" t="s">
        <v>369</v>
      </c>
      <c r="R14" s="318">
        <v>-23525.3</v>
      </c>
      <c r="S14" s="311">
        <f>H14+M14+R14</f>
        <v>-23619.3</v>
      </c>
      <c r="T14" s="296">
        <v>0</v>
      </c>
      <c r="U14" s="296" t="s">
        <v>370</v>
      </c>
      <c r="V14" s="296"/>
    </row>
    <row r="15" spans="1:22" s="106" customFormat="1" ht="84.75" customHeight="1">
      <c r="A15" s="304" t="s">
        <v>7</v>
      </c>
      <c r="B15" s="296" t="s">
        <v>371</v>
      </c>
      <c r="C15" s="296" t="s">
        <v>372</v>
      </c>
      <c r="D15" s="1041" t="s">
        <v>373</v>
      </c>
      <c r="E15" s="1044" t="s">
        <v>373</v>
      </c>
      <c r="F15" s="1041" t="s">
        <v>373</v>
      </c>
      <c r="G15" s="1041" t="s">
        <v>374</v>
      </c>
      <c r="H15" s="1041">
        <v>-1396.3</v>
      </c>
      <c r="I15" s="898" t="s">
        <v>375</v>
      </c>
      <c r="J15" s="898" t="s">
        <v>111</v>
      </c>
      <c r="K15" s="898" t="s">
        <v>376</v>
      </c>
      <c r="L15" s="1043" t="s">
        <v>1064</v>
      </c>
      <c r="M15" s="1045">
        <v>-1300.4000000000001</v>
      </c>
      <c r="N15" s="898" t="s">
        <v>1065</v>
      </c>
      <c r="O15" s="898" t="s">
        <v>1066</v>
      </c>
      <c r="P15" s="898" t="s">
        <v>368</v>
      </c>
      <c r="Q15" s="898" t="s">
        <v>369</v>
      </c>
      <c r="R15" s="1041">
        <v>13170</v>
      </c>
      <c r="S15" s="1042">
        <v>9501.1</v>
      </c>
      <c r="T15" s="1028">
        <v>0</v>
      </c>
      <c r="U15" s="1028" t="s">
        <v>1079</v>
      </c>
      <c r="V15" s="1028"/>
    </row>
    <row r="16" spans="1:22" s="106" customFormat="1" ht="103.5" customHeight="1">
      <c r="A16" s="304" t="s">
        <v>13</v>
      </c>
      <c r="B16" s="296" t="s">
        <v>377</v>
      </c>
      <c r="C16" s="312" t="s">
        <v>378</v>
      </c>
      <c r="D16" s="1049"/>
      <c r="E16" s="1044"/>
      <c r="F16" s="1049"/>
      <c r="G16" s="1002"/>
      <c r="H16" s="1011"/>
      <c r="I16" s="1011"/>
      <c r="J16" s="1011"/>
      <c r="K16" s="1011"/>
      <c r="L16" s="1044"/>
      <c r="M16" s="1026"/>
      <c r="N16" s="1011"/>
      <c r="O16" s="1011"/>
      <c r="P16" s="1011"/>
      <c r="Q16" s="1011"/>
      <c r="R16" s="1011"/>
      <c r="S16" s="1011"/>
      <c r="T16" s="1029"/>
      <c r="U16" s="1029"/>
      <c r="V16" s="1029"/>
    </row>
    <row r="17" spans="1:23" s="106" customFormat="1" ht="219" customHeight="1">
      <c r="A17" s="313" t="s">
        <v>14</v>
      </c>
      <c r="B17" s="314" t="s">
        <v>379</v>
      </c>
      <c r="C17" s="315" t="s">
        <v>380</v>
      </c>
      <c r="D17" s="316" t="s">
        <v>381</v>
      </c>
      <c r="E17" s="317" t="s">
        <v>373</v>
      </c>
      <c r="F17" s="318" t="s">
        <v>382</v>
      </c>
      <c r="G17" s="30" t="s">
        <v>383</v>
      </c>
      <c r="H17" s="311">
        <v>-1989.9</v>
      </c>
      <c r="I17" s="30" t="s">
        <v>384</v>
      </c>
      <c r="J17" s="30" t="s">
        <v>111</v>
      </c>
      <c r="K17" s="30" t="s">
        <v>385</v>
      </c>
      <c r="L17" s="30" t="s">
        <v>1067</v>
      </c>
      <c r="M17" s="308">
        <v>-2513.6999999999998</v>
      </c>
      <c r="N17" s="30" t="s">
        <v>1066</v>
      </c>
      <c r="O17" s="30" t="s">
        <v>367</v>
      </c>
      <c r="P17" s="30" t="s">
        <v>368</v>
      </c>
      <c r="Q17" s="30" t="s">
        <v>369</v>
      </c>
      <c r="R17" s="581">
        <v>28295</v>
      </c>
      <c r="S17" s="311">
        <f t="shared" ref="S17:S24" si="0">H17+M17+R17</f>
        <v>23791.4</v>
      </c>
      <c r="T17" s="319">
        <v>0</v>
      </c>
      <c r="U17" s="320" t="s">
        <v>386</v>
      </c>
      <c r="V17" s="320" t="s">
        <v>387</v>
      </c>
    </row>
    <row r="18" spans="1:23" s="106" customFormat="1" ht="190.5" customHeight="1">
      <c r="A18" s="321" t="s">
        <v>15</v>
      </c>
      <c r="B18" s="296" t="s">
        <v>388</v>
      </c>
      <c r="C18" s="296" t="s">
        <v>389</v>
      </c>
      <c r="D18" s="317" t="s">
        <v>390</v>
      </c>
      <c r="E18" s="322" t="s">
        <v>391</v>
      </c>
      <c r="F18" s="316" t="s">
        <v>392</v>
      </c>
      <c r="G18" s="322" t="s">
        <v>393</v>
      </c>
      <c r="H18" s="582">
        <v>-2479.6</v>
      </c>
      <c r="I18" s="30" t="s">
        <v>394</v>
      </c>
      <c r="J18" s="30" t="s">
        <v>365</v>
      </c>
      <c r="K18" s="30" t="s">
        <v>366</v>
      </c>
      <c r="L18" s="30" t="s">
        <v>1068</v>
      </c>
      <c r="M18" s="308">
        <v>-2136.1999999999998</v>
      </c>
      <c r="N18" s="30" t="s">
        <v>1069</v>
      </c>
      <c r="O18" s="30" t="s">
        <v>367</v>
      </c>
      <c r="P18" s="30" t="s">
        <v>368</v>
      </c>
      <c r="Q18" s="30" t="s">
        <v>369</v>
      </c>
      <c r="R18" s="582">
        <v>144841</v>
      </c>
      <c r="S18" s="311">
        <f t="shared" si="0"/>
        <v>140225.20000000001</v>
      </c>
      <c r="T18" s="323">
        <v>0</v>
      </c>
      <c r="U18" s="323" t="s">
        <v>395</v>
      </c>
      <c r="V18" s="323"/>
    </row>
    <row r="19" spans="1:23" s="106" customFormat="1" ht="171.75" customHeight="1">
      <c r="A19" s="324" t="s">
        <v>146</v>
      </c>
      <c r="B19" s="305" t="s">
        <v>396</v>
      </c>
      <c r="C19" s="306" t="s">
        <v>397</v>
      </c>
      <c r="D19" s="317" t="s">
        <v>390</v>
      </c>
      <c r="E19" s="322" t="s">
        <v>391</v>
      </c>
      <c r="F19" s="316" t="s">
        <v>392</v>
      </c>
      <c r="G19" s="322" t="s">
        <v>393</v>
      </c>
      <c r="H19" s="582">
        <v>3427.3</v>
      </c>
      <c r="I19" s="30" t="s">
        <v>394</v>
      </c>
      <c r="J19" s="30" t="s">
        <v>365</v>
      </c>
      <c r="K19" s="30" t="s">
        <v>366</v>
      </c>
      <c r="L19" s="30" t="s">
        <v>1081</v>
      </c>
      <c r="M19" s="582">
        <v>3534.1</v>
      </c>
      <c r="N19" s="30" t="s">
        <v>1066</v>
      </c>
      <c r="O19" s="30" t="s">
        <v>367</v>
      </c>
      <c r="P19" s="30" t="s">
        <v>368</v>
      </c>
      <c r="Q19" s="30" t="s">
        <v>369</v>
      </c>
      <c r="R19" s="308">
        <v>206086.7</v>
      </c>
      <c r="S19" s="311">
        <f t="shared" si="0"/>
        <v>213048.1</v>
      </c>
      <c r="T19" s="325">
        <v>0</v>
      </c>
      <c r="U19" s="323" t="s">
        <v>395</v>
      </c>
      <c r="V19" s="325"/>
    </row>
    <row r="20" spans="1:23" s="106" customFormat="1" ht="204.75" customHeight="1">
      <c r="A20" s="326" t="s">
        <v>147</v>
      </c>
      <c r="B20" s="327" t="s">
        <v>398</v>
      </c>
      <c r="C20" s="328" t="s">
        <v>399</v>
      </c>
      <c r="D20" s="30" t="s">
        <v>400</v>
      </c>
      <c r="E20" s="30" t="s">
        <v>373</v>
      </c>
      <c r="F20" s="30" t="s">
        <v>111</v>
      </c>
      <c r="G20" s="322" t="s">
        <v>393</v>
      </c>
      <c r="H20" s="311">
        <v>-257.7</v>
      </c>
      <c r="I20" s="30" t="s">
        <v>394</v>
      </c>
      <c r="J20" s="30" t="s">
        <v>365</v>
      </c>
      <c r="K20" s="30" t="s">
        <v>366</v>
      </c>
      <c r="L20" s="30" t="s">
        <v>1081</v>
      </c>
      <c r="M20" s="308">
        <v>-244.9</v>
      </c>
      <c r="N20" s="30" t="s">
        <v>1066</v>
      </c>
      <c r="O20" s="30" t="s">
        <v>367</v>
      </c>
      <c r="P20" s="30" t="s">
        <v>368</v>
      </c>
      <c r="Q20" s="30" t="s">
        <v>369</v>
      </c>
      <c r="R20" s="583">
        <v>873.4</v>
      </c>
      <c r="S20" s="311">
        <f t="shared" si="0"/>
        <v>370.79999999999995</v>
      </c>
      <c r="T20" s="329">
        <v>0</v>
      </c>
      <c r="U20" s="329" t="s">
        <v>401</v>
      </c>
      <c r="V20" s="329"/>
    </row>
    <row r="21" spans="1:23" s="106" customFormat="1" ht="153.75" customHeight="1">
      <c r="A21" s="326" t="s">
        <v>148</v>
      </c>
      <c r="B21" s="330" t="s">
        <v>402</v>
      </c>
      <c r="C21" s="315">
        <v>413000004000</v>
      </c>
      <c r="D21" s="30" t="s">
        <v>400</v>
      </c>
      <c r="E21" s="30" t="s">
        <v>373</v>
      </c>
      <c r="F21" s="30" t="s">
        <v>111</v>
      </c>
      <c r="G21" s="322" t="s">
        <v>393</v>
      </c>
      <c r="H21" s="311">
        <v>15.7</v>
      </c>
      <c r="I21" s="30" t="s">
        <v>394</v>
      </c>
      <c r="J21" s="30" t="s">
        <v>365</v>
      </c>
      <c r="K21" s="30" t="s">
        <v>366</v>
      </c>
      <c r="L21" s="30" t="s">
        <v>1070</v>
      </c>
      <c r="M21" s="583">
        <v>17.5</v>
      </c>
      <c r="N21" s="30" t="s">
        <v>1066</v>
      </c>
      <c r="O21" s="30" t="s">
        <v>367</v>
      </c>
      <c r="P21" s="30" t="s">
        <v>368</v>
      </c>
      <c r="Q21" s="30" t="s">
        <v>369</v>
      </c>
      <c r="R21" s="307">
        <v>786.2</v>
      </c>
      <c r="S21" s="311">
        <f t="shared" si="0"/>
        <v>819.40000000000009</v>
      </c>
      <c r="T21" s="331">
        <v>0</v>
      </c>
      <c r="U21" s="1028" t="s">
        <v>403</v>
      </c>
      <c r="V21" s="331"/>
    </row>
    <row r="22" spans="1:23" s="106" customFormat="1" ht="132.75" customHeight="1">
      <c r="A22" s="326" t="s">
        <v>149</v>
      </c>
      <c r="B22" s="330" t="s">
        <v>404</v>
      </c>
      <c r="C22" s="315">
        <v>413000001000</v>
      </c>
      <c r="D22" s="30" t="s">
        <v>400</v>
      </c>
      <c r="E22" s="30" t="s">
        <v>373</v>
      </c>
      <c r="F22" s="30" t="s">
        <v>111</v>
      </c>
      <c r="G22" s="322" t="s">
        <v>393</v>
      </c>
      <c r="H22" s="311">
        <v>-28.4</v>
      </c>
      <c r="I22" s="30" t="s">
        <v>394</v>
      </c>
      <c r="J22" s="30" t="s">
        <v>365</v>
      </c>
      <c r="K22" s="30" t="s">
        <v>366</v>
      </c>
      <c r="L22" s="30" t="s">
        <v>1081</v>
      </c>
      <c r="M22" s="583">
        <v>-23</v>
      </c>
      <c r="N22" s="30" t="s">
        <v>1071</v>
      </c>
      <c r="O22" s="30" t="s">
        <v>367</v>
      </c>
      <c r="P22" s="30" t="s">
        <v>368</v>
      </c>
      <c r="Q22" s="30" t="s">
        <v>369</v>
      </c>
      <c r="R22" s="307">
        <v>575.29999999999995</v>
      </c>
      <c r="S22" s="311">
        <f t="shared" si="0"/>
        <v>523.9</v>
      </c>
      <c r="T22" s="331">
        <v>0</v>
      </c>
      <c r="U22" s="1030"/>
      <c r="V22" s="331"/>
    </row>
    <row r="23" spans="1:23" s="106" customFormat="1" ht="140.25" customHeight="1">
      <c r="A23" s="332" t="s">
        <v>150</v>
      </c>
      <c r="B23" s="330" t="s">
        <v>405</v>
      </c>
      <c r="C23" s="315">
        <v>413000002000</v>
      </c>
      <c r="D23" s="30" t="s">
        <v>400</v>
      </c>
      <c r="E23" s="30" t="s">
        <v>373</v>
      </c>
      <c r="F23" s="30" t="s">
        <v>111</v>
      </c>
      <c r="G23" s="322" t="s">
        <v>393</v>
      </c>
      <c r="H23" s="311">
        <v>-26.3</v>
      </c>
      <c r="I23" s="30" t="s">
        <v>394</v>
      </c>
      <c r="J23" s="30" t="s">
        <v>365</v>
      </c>
      <c r="K23" s="30" t="s">
        <v>366</v>
      </c>
      <c r="L23" s="30" t="s">
        <v>1081</v>
      </c>
      <c r="M23" s="583">
        <v>-20.8</v>
      </c>
      <c r="N23" s="30" t="s">
        <v>1066</v>
      </c>
      <c r="O23" s="30" t="s">
        <v>367</v>
      </c>
      <c r="P23" s="30" t="s">
        <v>368</v>
      </c>
      <c r="Q23" s="30" t="s">
        <v>369</v>
      </c>
      <c r="R23" s="307">
        <v>629.4</v>
      </c>
      <c r="S23" s="311">
        <f t="shared" si="0"/>
        <v>582.29999999999995</v>
      </c>
      <c r="T23" s="331">
        <v>0</v>
      </c>
      <c r="U23" s="1031"/>
      <c r="V23" s="331"/>
    </row>
    <row r="24" spans="1:23" s="106" customFormat="1" ht="146.25" customHeight="1">
      <c r="A24" s="332" t="s">
        <v>151</v>
      </c>
      <c r="B24" s="499" t="s">
        <v>1072</v>
      </c>
      <c r="C24" s="315"/>
      <c r="D24" s="30" t="s">
        <v>400</v>
      </c>
      <c r="E24" s="30" t="s">
        <v>373</v>
      </c>
      <c r="F24" s="30" t="s">
        <v>111</v>
      </c>
      <c r="G24" s="322" t="s">
        <v>393</v>
      </c>
      <c r="H24" s="580">
        <v>-4178.3</v>
      </c>
      <c r="I24" s="30" t="s">
        <v>394</v>
      </c>
      <c r="J24" s="30" t="s">
        <v>365</v>
      </c>
      <c r="K24" s="30" t="s">
        <v>366</v>
      </c>
      <c r="L24" s="30" t="s">
        <v>1073</v>
      </c>
      <c r="M24" s="583">
        <v>-3824.2</v>
      </c>
      <c r="N24" s="30" t="s">
        <v>1074</v>
      </c>
      <c r="O24" s="30" t="s">
        <v>1075</v>
      </c>
      <c r="P24" s="30" t="s">
        <v>1075</v>
      </c>
      <c r="Q24" s="30" t="s">
        <v>1075</v>
      </c>
      <c r="R24" s="307">
        <v>-25418.5</v>
      </c>
      <c r="S24" s="311">
        <f t="shared" si="0"/>
        <v>-33421</v>
      </c>
      <c r="T24" s="331">
        <v>0</v>
      </c>
      <c r="U24" s="1028" t="s">
        <v>406</v>
      </c>
      <c r="V24" s="331"/>
    </row>
    <row r="25" spans="1:23" s="106" customFormat="1" ht="141" customHeight="1">
      <c r="A25" s="326" t="s">
        <v>262</v>
      </c>
      <c r="B25" s="499" t="s">
        <v>1076</v>
      </c>
      <c r="C25" s="315"/>
      <c r="D25" s="30" t="s">
        <v>400</v>
      </c>
      <c r="E25" s="30" t="s">
        <v>373</v>
      </c>
      <c r="F25" s="30" t="s">
        <v>111</v>
      </c>
      <c r="G25" s="322" t="s">
        <v>393</v>
      </c>
      <c r="H25" s="580">
        <v>-201.9</v>
      </c>
      <c r="I25" s="30" t="s">
        <v>394</v>
      </c>
      <c r="J25" s="30" t="s">
        <v>365</v>
      </c>
      <c r="K25" s="30" t="s">
        <v>366</v>
      </c>
      <c r="L25" s="30" t="s">
        <v>1073</v>
      </c>
      <c r="M25" s="583">
        <v>-325.89999999999998</v>
      </c>
      <c r="N25" s="30" t="s">
        <v>1074</v>
      </c>
      <c r="O25" s="30" t="s">
        <v>1075</v>
      </c>
      <c r="P25" s="30" t="s">
        <v>1075</v>
      </c>
      <c r="Q25" s="30" t="s">
        <v>1075</v>
      </c>
      <c r="R25" s="307">
        <v>-71.400000000000006</v>
      </c>
      <c r="S25" s="311">
        <v>-813.5</v>
      </c>
      <c r="T25" s="331">
        <v>0</v>
      </c>
      <c r="U25" s="1032"/>
      <c r="V25" s="331"/>
    </row>
    <row r="26" spans="1:23" s="106" customFormat="1" ht="161.25" customHeight="1">
      <c r="A26" s="326" t="s">
        <v>263</v>
      </c>
      <c r="B26" s="499" t="s">
        <v>1077</v>
      </c>
      <c r="C26" s="315"/>
      <c r="D26" s="30" t="s">
        <v>400</v>
      </c>
      <c r="E26" s="30" t="s">
        <v>373</v>
      </c>
      <c r="F26" s="30" t="s">
        <v>111</v>
      </c>
      <c r="G26" s="322" t="s">
        <v>393</v>
      </c>
      <c r="H26" s="580">
        <v>-4521.5</v>
      </c>
      <c r="I26" s="30" t="s">
        <v>394</v>
      </c>
      <c r="J26" s="30" t="s">
        <v>365</v>
      </c>
      <c r="K26" s="30" t="s">
        <v>366</v>
      </c>
      <c r="L26" s="30" t="s">
        <v>1073</v>
      </c>
      <c r="M26" s="583">
        <v>-4359.2</v>
      </c>
      <c r="N26" s="30" t="s">
        <v>1074</v>
      </c>
      <c r="O26" s="30" t="s">
        <v>1075</v>
      </c>
      <c r="P26" s="30" t="s">
        <v>1075</v>
      </c>
      <c r="Q26" s="30" t="s">
        <v>1075</v>
      </c>
      <c r="R26" s="307">
        <v>-31793.5</v>
      </c>
      <c r="S26" s="311">
        <v>-40966.6</v>
      </c>
      <c r="T26" s="331">
        <v>0</v>
      </c>
      <c r="U26" s="1033"/>
      <c r="V26" s="331"/>
    </row>
    <row r="27" spans="1:23" s="106" customFormat="1" ht="132.75" customHeight="1">
      <c r="A27" s="333" t="s">
        <v>266</v>
      </c>
      <c r="B27" s="101" t="s">
        <v>407</v>
      </c>
      <c r="C27" s="102" t="s">
        <v>408</v>
      </c>
      <c r="D27" s="30" t="s">
        <v>400</v>
      </c>
      <c r="E27" s="30" t="s">
        <v>373</v>
      </c>
      <c r="F27" s="30" t="s">
        <v>111</v>
      </c>
      <c r="G27" s="322" t="s">
        <v>393</v>
      </c>
      <c r="H27" s="311">
        <v>719.5</v>
      </c>
      <c r="I27" s="30" t="s">
        <v>394</v>
      </c>
      <c r="J27" s="30" t="s">
        <v>365</v>
      </c>
      <c r="K27" s="30" t="s">
        <v>366</v>
      </c>
      <c r="L27" s="30" t="s">
        <v>1081</v>
      </c>
      <c r="M27" s="308">
        <v>719.5</v>
      </c>
      <c r="N27" s="30" t="s">
        <v>1066</v>
      </c>
      <c r="O27" s="30" t="s">
        <v>367</v>
      </c>
      <c r="P27" s="30" t="s">
        <v>368</v>
      </c>
      <c r="Q27" s="30" t="s">
        <v>369</v>
      </c>
      <c r="R27" s="307">
        <v>-15708.9</v>
      </c>
      <c r="S27" s="495">
        <f t="shared" ref="S27:S29" si="1">H27+M27+R27</f>
        <v>-14269.9</v>
      </c>
      <c r="T27" s="331">
        <v>0</v>
      </c>
      <c r="U27" s="329" t="s">
        <v>401</v>
      </c>
      <c r="V27" s="308" t="s">
        <v>12</v>
      </c>
      <c r="W27" s="308" t="s">
        <v>12</v>
      </c>
    </row>
    <row r="28" spans="1:23" s="35" customFormat="1" ht="132" customHeight="1">
      <c r="A28" s="333" t="s">
        <v>267</v>
      </c>
      <c r="B28" s="296" t="s">
        <v>409</v>
      </c>
      <c r="C28" s="334" t="s">
        <v>410</v>
      </c>
      <c r="D28" s="30" t="s">
        <v>12</v>
      </c>
      <c r="E28" s="30" t="s">
        <v>12</v>
      </c>
      <c r="F28" s="30" t="s">
        <v>12</v>
      </c>
      <c r="G28" s="322" t="s">
        <v>411</v>
      </c>
      <c r="H28" s="341">
        <v>26.9</v>
      </c>
      <c r="I28" s="30" t="s">
        <v>394</v>
      </c>
      <c r="J28" s="30" t="s">
        <v>365</v>
      </c>
      <c r="K28" s="30" t="s">
        <v>366</v>
      </c>
      <c r="L28" s="30" t="s">
        <v>1081</v>
      </c>
      <c r="M28" s="584">
        <v>13.5</v>
      </c>
      <c r="N28" s="30" t="s">
        <v>1066</v>
      </c>
      <c r="O28" s="30" t="s">
        <v>367</v>
      </c>
      <c r="P28" s="30" t="s">
        <v>368</v>
      </c>
      <c r="Q28" s="30" t="s">
        <v>369</v>
      </c>
      <c r="R28" s="307">
        <v>1372.6</v>
      </c>
      <c r="S28" s="495">
        <f t="shared" si="1"/>
        <v>1413</v>
      </c>
      <c r="T28" s="331">
        <v>0</v>
      </c>
      <c r="U28" s="329" t="s">
        <v>401</v>
      </c>
      <c r="V28" s="308" t="s">
        <v>12</v>
      </c>
      <c r="W28" s="308" t="s">
        <v>12</v>
      </c>
    </row>
    <row r="29" spans="1:23" s="35" customFormat="1" ht="150" customHeight="1">
      <c r="A29" s="335" t="s">
        <v>275</v>
      </c>
      <c r="B29" s="296" t="s">
        <v>412</v>
      </c>
      <c r="C29" s="334" t="s">
        <v>413</v>
      </c>
      <c r="D29" s="30" t="s">
        <v>12</v>
      </c>
      <c r="E29" s="30" t="s">
        <v>12</v>
      </c>
      <c r="F29" s="30" t="s">
        <v>12</v>
      </c>
      <c r="G29" s="318" t="s">
        <v>411</v>
      </c>
      <c r="H29" s="341">
        <v>-38</v>
      </c>
      <c r="I29" s="30" t="s">
        <v>394</v>
      </c>
      <c r="J29" s="30" t="s">
        <v>365</v>
      </c>
      <c r="K29" s="30" t="s">
        <v>366</v>
      </c>
      <c r="L29" s="30" t="s">
        <v>1081</v>
      </c>
      <c r="M29" s="585">
        <v>-32.799999999999997</v>
      </c>
      <c r="N29" s="30" t="s">
        <v>1066</v>
      </c>
      <c r="O29" s="30" t="s">
        <v>367</v>
      </c>
      <c r="P29" s="30" t="s">
        <v>368</v>
      </c>
      <c r="Q29" s="30" t="s">
        <v>369</v>
      </c>
      <c r="R29" s="307">
        <v>1383.5</v>
      </c>
      <c r="S29" s="495">
        <f t="shared" si="1"/>
        <v>1312.7</v>
      </c>
      <c r="T29" s="331">
        <v>0</v>
      </c>
      <c r="U29" s="329" t="s">
        <v>401</v>
      </c>
      <c r="V29" s="308" t="s">
        <v>12</v>
      </c>
      <c r="W29" s="308" t="s">
        <v>12</v>
      </c>
    </row>
    <row r="30" spans="1:23" ht="45.75" customHeight="1">
      <c r="A30" s="1034" t="s">
        <v>414</v>
      </c>
      <c r="B30" s="1035"/>
      <c r="C30" s="1035"/>
      <c r="D30" s="1035"/>
      <c r="E30" s="1035"/>
      <c r="F30" s="1035"/>
      <c r="G30" s="1035"/>
      <c r="H30" s="336">
        <f>SUM(H32:H32)</f>
        <v>0</v>
      </c>
      <c r="I30" s="1036"/>
      <c r="J30" s="1035"/>
      <c r="K30" s="1035"/>
      <c r="L30" s="1037"/>
      <c r="M30" s="336">
        <f>SUM(M32:M32)</f>
        <v>0</v>
      </c>
      <c r="N30" s="794"/>
      <c r="O30" s="1038"/>
      <c r="P30" s="1039"/>
      <c r="Q30" s="1040"/>
      <c r="R30" s="336">
        <f>SUM(R32:R32)</f>
        <v>0</v>
      </c>
      <c r="S30" s="336">
        <f>SUM(S32:S32)</f>
        <v>0</v>
      </c>
      <c r="T30" s="336">
        <f>SUM(T32:T32)</f>
        <v>0</v>
      </c>
      <c r="U30" s="337"/>
      <c r="V30" s="337"/>
    </row>
    <row r="31" spans="1:23" ht="15.75" customHeight="1">
      <c r="A31" s="117">
        <v>2</v>
      </c>
      <c r="B31" s="963" t="s">
        <v>415</v>
      </c>
      <c r="C31" s="1012"/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3"/>
      <c r="P31" s="130"/>
      <c r="Q31" s="303"/>
      <c r="R31" s="303"/>
      <c r="S31" s="303"/>
      <c r="T31" s="303"/>
      <c r="U31" s="303"/>
      <c r="V31" s="303"/>
    </row>
    <row r="32" spans="1:23" ht="15.75" customHeight="1" thickBot="1">
      <c r="A32" s="117"/>
      <c r="B32" s="338"/>
      <c r="C32" s="339"/>
      <c r="D32" s="340"/>
      <c r="E32" s="119"/>
      <c r="F32" s="119"/>
      <c r="G32" s="119"/>
      <c r="H32" s="341"/>
      <c r="I32" s="119"/>
      <c r="J32" s="119"/>
      <c r="K32" s="119"/>
      <c r="L32" s="119"/>
      <c r="M32" s="342"/>
      <c r="N32" s="126"/>
      <c r="O32" s="126"/>
      <c r="P32" s="126"/>
      <c r="Q32" s="126"/>
      <c r="R32" s="343"/>
      <c r="S32" s="344"/>
      <c r="T32" s="343"/>
      <c r="U32" s="345"/>
      <c r="V32" s="343"/>
    </row>
    <row r="33" spans="1:22" s="35" customFormat="1" ht="45" customHeight="1">
      <c r="A33" s="1014" t="s">
        <v>416</v>
      </c>
      <c r="B33" s="1015"/>
      <c r="C33" s="1015"/>
      <c r="D33" s="1015"/>
      <c r="E33" s="1015"/>
      <c r="F33" s="1015"/>
      <c r="G33" s="1015"/>
      <c r="H33" s="674">
        <f>H35+H36+H37</f>
        <v>-24.2</v>
      </c>
      <c r="I33" s="929"/>
      <c r="J33" s="1015"/>
      <c r="K33" s="1015"/>
      <c r="L33" s="1016"/>
      <c r="M33" s="674">
        <f>M35+M36+M37</f>
        <v>-19.100000000000001</v>
      </c>
      <c r="N33" s="941"/>
      <c r="O33" s="1017"/>
      <c r="P33" s="1018"/>
      <c r="Q33" s="1019"/>
      <c r="R33" s="674">
        <f>R35+R36+R37</f>
        <v>-110.9</v>
      </c>
      <c r="S33" s="674">
        <f t="shared" ref="S33:T33" si="2">S35+S36+S37</f>
        <v>-145</v>
      </c>
      <c r="T33" s="674">
        <f t="shared" si="2"/>
        <v>0</v>
      </c>
      <c r="U33" s="675"/>
      <c r="V33" s="675"/>
    </row>
    <row r="34" spans="1:22" s="35" customFormat="1" ht="36" customHeight="1">
      <c r="A34" s="621">
        <v>3</v>
      </c>
      <c r="B34" s="1020" t="s">
        <v>417</v>
      </c>
      <c r="C34" s="1021"/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2"/>
      <c r="P34" s="676"/>
      <c r="Q34" s="677"/>
      <c r="R34" s="675"/>
      <c r="S34" s="675"/>
      <c r="T34" s="675"/>
      <c r="U34" s="675"/>
      <c r="V34" s="675"/>
    </row>
    <row r="35" spans="1:22" s="35" customFormat="1" ht="120">
      <c r="A35" s="333" t="s">
        <v>129</v>
      </c>
      <c r="B35" s="493" t="s">
        <v>418</v>
      </c>
      <c r="C35" s="331" t="s">
        <v>419</v>
      </c>
      <c r="D35" s="614" t="s">
        <v>400</v>
      </c>
      <c r="E35" s="614" t="s">
        <v>373</v>
      </c>
      <c r="F35" s="614" t="s">
        <v>111</v>
      </c>
      <c r="G35" s="618" t="s">
        <v>12</v>
      </c>
      <c r="H35" s="1023">
        <v>-15</v>
      </c>
      <c r="I35" s="619" t="s">
        <v>12</v>
      </c>
      <c r="J35" s="893" t="s">
        <v>394</v>
      </c>
      <c r="K35" s="893" t="s">
        <v>420</v>
      </c>
      <c r="L35" s="893" t="s">
        <v>421</v>
      </c>
      <c r="M35" s="1025">
        <v>-9.9</v>
      </c>
      <c r="N35" s="893" t="s">
        <v>422</v>
      </c>
      <c r="O35" s="893" t="s">
        <v>423</v>
      </c>
      <c r="P35" s="893"/>
      <c r="Q35" s="893"/>
      <c r="R35" s="1010">
        <v>-64.3</v>
      </c>
      <c r="S35" s="1010">
        <f>H35+M35+R35</f>
        <v>-89.199999999999989</v>
      </c>
      <c r="T35" s="348">
        <v>0</v>
      </c>
      <c r="U35" s="348"/>
      <c r="V35" s="348"/>
    </row>
    <row r="36" spans="1:22" s="35" customFormat="1" ht="78.75">
      <c r="A36" s="333" t="s">
        <v>130</v>
      </c>
      <c r="B36" s="493" t="s">
        <v>424</v>
      </c>
      <c r="C36" s="331" t="s">
        <v>425</v>
      </c>
      <c r="D36" s="614"/>
      <c r="E36" s="614"/>
      <c r="F36" s="614"/>
      <c r="G36" s="618" t="s">
        <v>12</v>
      </c>
      <c r="H36" s="1011"/>
      <c r="I36" s="619" t="s">
        <v>12</v>
      </c>
      <c r="J36" s="1011"/>
      <c r="K36" s="1024"/>
      <c r="L36" s="1024"/>
      <c r="M36" s="1026"/>
      <c r="N36" s="1027"/>
      <c r="O36" s="1027"/>
      <c r="P36" s="1027"/>
      <c r="Q36" s="1027"/>
      <c r="R36" s="1011"/>
      <c r="S36" s="1011"/>
      <c r="T36" s="348">
        <v>0</v>
      </c>
      <c r="U36" s="348"/>
      <c r="V36" s="348"/>
    </row>
    <row r="37" spans="1:22" s="35" customFormat="1" ht="136.5" customHeight="1">
      <c r="A37" s="333" t="s">
        <v>426</v>
      </c>
      <c r="B37" s="678" t="s">
        <v>427</v>
      </c>
      <c r="C37" s="679" t="s">
        <v>428</v>
      </c>
      <c r="D37" s="614" t="s">
        <v>400</v>
      </c>
      <c r="E37" s="614" t="s">
        <v>373</v>
      </c>
      <c r="F37" s="614" t="s">
        <v>111</v>
      </c>
      <c r="G37" s="619" t="s">
        <v>12</v>
      </c>
      <c r="H37" s="341">
        <v>-9.1999999999999993</v>
      </c>
      <c r="I37" s="619" t="s">
        <v>12</v>
      </c>
      <c r="J37" s="614" t="s">
        <v>394</v>
      </c>
      <c r="K37" s="34" t="s">
        <v>420</v>
      </c>
      <c r="L37" s="34" t="s">
        <v>421</v>
      </c>
      <c r="M37" s="680">
        <v>-9.1999999999999993</v>
      </c>
      <c r="N37" s="1011"/>
      <c r="O37" s="1011"/>
      <c r="P37" s="1011"/>
      <c r="Q37" s="1011"/>
      <c r="R37" s="348">
        <v>-46.6</v>
      </c>
      <c r="S37" s="348">
        <v>-55.8</v>
      </c>
      <c r="T37" s="348">
        <v>0</v>
      </c>
      <c r="U37" s="348"/>
      <c r="V37" s="348"/>
    </row>
    <row r="38" spans="1:22" s="35" customFormat="1" ht="34.5" customHeight="1" thickBot="1">
      <c r="A38" s="349"/>
      <c r="B38" s="350"/>
      <c r="C38" s="351"/>
      <c r="D38" s="352"/>
      <c r="E38" s="353"/>
      <c r="F38" s="354"/>
      <c r="G38" s="353"/>
      <c r="H38" s="355"/>
      <c r="I38" s="356"/>
      <c r="J38" s="357"/>
      <c r="K38" s="357"/>
      <c r="L38" s="358"/>
      <c r="M38" s="359"/>
      <c r="N38" s="357"/>
      <c r="O38" s="355"/>
      <c r="P38" s="355"/>
      <c r="Q38" s="355"/>
      <c r="R38" s="360"/>
      <c r="S38" s="360"/>
      <c r="T38" s="360"/>
      <c r="U38" s="360"/>
      <c r="V38" s="360"/>
    </row>
    <row r="39" spans="1:22" s="35" customFormat="1" ht="16.5" hidden="1" thickBot="1">
      <c r="A39" s="349"/>
      <c r="B39" s="350"/>
      <c r="C39" s="351"/>
      <c r="D39" s="352"/>
      <c r="E39" s="353"/>
      <c r="F39" s="354"/>
      <c r="G39" s="353"/>
      <c r="H39" s="355"/>
      <c r="I39" s="356"/>
      <c r="J39" s="357"/>
      <c r="K39" s="357"/>
      <c r="L39" s="358"/>
      <c r="M39" s="359"/>
      <c r="N39" s="357"/>
      <c r="O39" s="355"/>
      <c r="P39" s="355"/>
      <c r="Q39" s="355"/>
      <c r="R39" s="360"/>
      <c r="S39" s="360"/>
      <c r="T39" s="360"/>
      <c r="U39" s="360"/>
      <c r="V39" s="360"/>
    </row>
    <row r="40" spans="1:22" s="35" customFormat="1" ht="16.5" hidden="1" thickBot="1">
      <c r="A40" s="349"/>
      <c r="B40" s="350"/>
      <c r="C40" s="351"/>
      <c r="D40" s="352"/>
      <c r="E40" s="353"/>
      <c r="F40" s="354"/>
      <c r="G40" s="353"/>
      <c r="H40" s="355"/>
      <c r="I40" s="356"/>
      <c r="J40" s="357"/>
      <c r="K40" s="357"/>
      <c r="L40" s="358"/>
      <c r="M40" s="359"/>
      <c r="N40" s="357"/>
      <c r="O40" s="355"/>
      <c r="P40" s="355"/>
      <c r="Q40" s="355"/>
      <c r="R40" s="360"/>
      <c r="S40" s="360"/>
      <c r="T40" s="360"/>
      <c r="U40" s="360"/>
      <c r="V40" s="360"/>
    </row>
    <row r="41" spans="1:22" s="35" customFormat="1" ht="18" customHeight="1">
      <c r="A41" s="927">
        <v>4</v>
      </c>
      <c r="B41" s="929" t="s">
        <v>81</v>
      </c>
      <c r="C41" s="930"/>
      <c r="D41" s="930"/>
      <c r="E41" s="930"/>
      <c r="F41" s="930"/>
      <c r="G41" s="931"/>
      <c r="H41" s="10">
        <f>SUM(H43:H45)</f>
        <v>-75.2</v>
      </c>
      <c r="I41" s="929" t="s">
        <v>81</v>
      </c>
      <c r="J41" s="930"/>
      <c r="K41" s="930"/>
      <c r="L41" s="931"/>
      <c r="M41" s="10">
        <f>SUM(M43:M45)</f>
        <v>-75.2</v>
      </c>
      <c r="N41" s="929" t="s">
        <v>81</v>
      </c>
      <c r="O41" s="930"/>
      <c r="P41" s="930"/>
      <c r="Q41" s="931"/>
      <c r="R41" s="10">
        <f>SUM(R43:R45)</f>
        <v>-165.7</v>
      </c>
      <c r="S41" s="10">
        <f>SUM(R41,M41,H41)</f>
        <v>-316.09999999999997</v>
      </c>
      <c r="T41" s="13"/>
      <c r="U41" s="935"/>
      <c r="V41" s="936"/>
    </row>
    <row r="42" spans="1:22" s="35" customFormat="1" ht="17.25" customHeight="1" thickBot="1">
      <c r="A42" s="1006"/>
      <c r="B42" s="1007" t="s">
        <v>82</v>
      </c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8"/>
      <c r="R42" s="1008"/>
      <c r="S42" s="1008"/>
      <c r="T42" s="1008"/>
      <c r="U42" s="1008"/>
      <c r="V42" s="1009"/>
    </row>
    <row r="43" spans="1:22" s="35" customFormat="1" ht="72" customHeight="1">
      <c r="A43" s="681" t="s">
        <v>131</v>
      </c>
      <c r="B43" s="361" t="s">
        <v>429</v>
      </c>
      <c r="C43" s="362" t="s">
        <v>430</v>
      </c>
      <c r="D43" s="993" t="s">
        <v>12</v>
      </c>
      <c r="E43" s="995" t="s">
        <v>431</v>
      </c>
      <c r="F43" s="997" t="s">
        <v>432</v>
      </c>
      <c r="G43" s="995" t="s">
        <v>433</v>
      </c>
      <c r="H43" s="999">
        <v>-75.2</v>
      </c>
      <c r="I43" s="1001" t="s">
        <v>434</v>
      </c>
      <c r="J43" s="989" t="s">
        <v>435</v>
      </c>
      <c r="K43" s="989" t="s">
        <v>435</v>
      </c>
      <c r="L43" s="1001" t="s">
        <v>1078</v>
      </c>
      <c r="M43" s="1003">
        <v>-75.2</v>
      </c>
      <c r="N43" s="995" t="s">
        <v>436</v>
      </c>
      <c r="O43" s="989" t="s">
        <v>437</v>
      </c>
      <c r="P43" s="989" t="s">
        <v>437</v>
      </c>
      <c r="Q43" s="615" t="s">
        <v>438</v>
      </c>
      <c r="R43" s="991">
        <v>-165.7</v>
      </c>
      <c r="S43" s="991">
        <f>H43+M43+R43</f>
        <v>-316.10000000000002</v>
      </c>
      <c r="T43" s="991">
        <v>0</v>
      </c>
      <c r="U43" s="991" t="s">
        <v>439</v>
      </c>
      <c r="V43" s="987"/>
    </row>
    <row r="44" spans="1:22" s="35" customFormat="1" ht="77.25" customHeight="1" thickBot="1">
      <c r="A44" s="100" t="s">
        <v>133</v>
      </c>
      <c r="B44" s="363" t="s">
        <v>440</v>
      </c>
      <c r="C44" s="364" t="s">
        <v>441</v>
      </c>
      <c r="D44" s="994"/>
      <c r="E44" s="996"/>
      <c r="F44" s="998"/>
      <c r="G44" s="996"/>
      <c r="H44" s="1000"/>
      <c r="I44" s="1002"/>
      <c r="J44" s="990"/>
      <c r="K44" s="990"/>
      <c r="L44" s="1002"/>
      <c r="M44" s="1004"/>
      <c r="N44" s="1005"/>
      <c r="O44" s="990"/>
      <c r="P44" s="990"/>
      <c r="Q44" s="616"/>
      <c r="R44" s="992"/>
      <c r="S44" s="992"/>
      <c r="T44" s="992"/>
      <c r="U44" s="992"/>
      <c r="V44" s="988"/>
    </row>
    <row r="45" spans="1:22" s="35" customFormat="1" ht="48" customHeight="1" thickBot="1">
      <c r="A45" s="651" t="s">
        <v>126</v>
      </c>
      <c r="B45" s="652"/>
      <c r="C45" s="652"/>
      <c r="D45" s="682" t="s">
        <v>132</v>
      </c>
      <c r="E45" s="682" t="s">
        <v>132</v>
      </c>
      <c r="F45" s="682" t="s">
        <v>132</v>
      </c>
      <c r="G45" s="682" t="s">
        <v>132</v>
      </c>
      <c r="H45" s="654"/>
      <c r="I45" s="682" t="s">
        <v>132</v>
      </c>
      <c r="J45" s="682" t="s">
        <v>132</v>
      </c>
      <c r="K45" s="682" t="s">
        <v>132</v>
      </c>
      <c r="L45" s="682" t="s">
        <v>132</v>
      </c>
      <c r="M45" s="654"/>
      <c r="N45" s="682" t="s">
        <v>132</v>
      </c>
      <c r="O45" s="682" t="s">
        <v>132</v>
      </c>
      <c r="P45" s="682" t="s">
        <v>132</v>
      </c>
      <c r="Q45" s="682" t="s">
        <v>132</v>
      </c>
      <c r="R45" s="654"/>
      <c r="S45" s="365">
        <f>SUM(R45,M45,H45)</f>
        <v>0</v>
      </c>
      <c r="T45" s="655"/>
      <c r="U45" s="652"/>
      <c r="V45" s="656"/>
    </row>
    <row r="46" spans="1:22" ht="18.75" customHeight="1">
      <c r="A46" s="71" t="s">
        <v>83</v>
      </c>
      <c r="B46" s="3" t="s">
        <v>36</v>
      </c>
      <c r="C46" s="4"/>
      <c r="D46" s="14"/>
      <c r="E46" s="14"/>
      <c r="F46" s="14"/>
      <c r="G46" s="14"/>
      <c r="H46" s="15"/>
      <c r="I46" s="14"/>
      <c r="J46" s="14"/>
      <c r="K46" s="14"/>
      <c r="L46" s="14"/>
      <c r="M46" s="15"/>
      <c r="N46" s="14"/>
      <c r="O46" s="14"/>
      <c r="P46" s="14"/>
      <c r="Q46" s="14"/>
      <c r="R46" s="15"/>
      <c r="S46" s="15"/>
      <c r="T46" s="16"/>
      <c r="U46" s="4"/>
      <c r="V46" s="4"/>
    </row>
    <row r="47" spans="1:22" ht="9" customHeight="1">
      <c r="A47" s="71"/>
      <c r="B47" s="3"/>
      <c r="C47" s="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5"/>
      <c r="T47" s="16"/>
      <c r="U47" s="4"/>
      <c r="V47" s="4"/>
    </row>
    <row r="48" spans="1:22" ht="17.25" customHeight="1">
      <c r="A48" s="9"/>
      <c r="B48" s="80" t="s">
        <v>84</v>
      </c>
      <c r="C48" s="4"/>
      <c r="D48" s="14"/>
      <c r="E48" s="14"/>
      <c r="F48" s="14"/>
      <c r="G48" s="14"/>
      <c r="H48" s="15"/>
      <c r="I48" s="14"/>
      <c r="J48" s="14"/>
      <c r="K48" s="14"/>
      <c r="L48" s="14"/>
      <c r="M48" s="15"/>
      <c r="N48" s="14"/>
      <c r="O48" s="14"/>
      <c r="P48" s="14"/>
      <c r="Q48" s="14"/>
      <c r="R48" s="15"/>
      <c r="S48" s="15"/>
      <c r="T48" s="16"/>
      <c r="U48" s="4"/>
      <c r="V48" s="4"/>
    </row>
    <row r="49" spans="1:22" ht="19.5" customHeight="1">
      <c r="A49" s="9"/>
      <c r="B49" s="26" t="s">
        <v>85</v>
      </c>
      <c r="C49" s="4"/>
      <c r="D49" s="14"/>
      <c r="E49" s="14"/>
      <c r="F49" s="14"/>
      <c r="G49" s="14"/>
      <c r="H49" s="15"/>
      <c r="I49" s="14"/>
      <c r="J49" s="14"/>
      <c r="K49" s="14"/>
      <c r="L49" s="14"/>
      <c r="M49" s="15"/>
      <c r="N49" s="14"/>
      <c r="O49" s="14"/>
      <c r="P49" s="14"/>
      <c r="Q49" s="14"/>
      <c r="R49" s="15"/>
      <c r="S49" s="15"/>
      <c r="T49" s="16"/>
      <c r="U49" s="4"/>
      <c r="V49" s="4"/>
    </row>
    <row r="50" spans="1:22" ht="12.75" customHeight="1">
      <c r="A50" s="9"/>
      <c r="B50" s="26"/>
      <c r="C50" s="4"/>
      <c r="D50" s="14"/>
      <c r="E50" s="14"/>
      <c r="F50" s="14"/>
      <c r="G50" s="14"/>
      <c r="H50" s="15"/>
      <c r="I50" s="14"/>
      <c r="J50" s="14"/>
      <c r="K50" s="14"/>
      <c r="L50" s="14"/>
      <c r="M50" s="15"/>
      <c r="N50" s="14"/>
      <c r="O50" s="14"/>
      <c r="P50" s="14"/>
      <c r="Q50" s="14"/>
      <c r="R50" s="15"/>
      <c r="S50" s="15"/>
      <c r="T50" s="16"/>
      <c r="U50" s="4"/>
      <c r="V50" s="4"/>
    </row>
    <row r="51" spans="1:22">
      <c r="A51" s="366" t="s">
        <v>442</v>
      </c>
      <c r="B51" s="128"/>
      <c r="C51" s="128"/>
      <c r="D51" s="128"/>
      <c r="E51" s="128" t="s">
        <v>443</v>
      </c>
      <c r="F51" s="128"/>
      <c r="G51" s="128" t="s">
        <v>444</v>
      </c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</row>
    <row r="52" spans="1:22" ht="15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62"/>
      <c r="Q52" s="162"/>
      <c r="R52" s="162"/>
      <c r="S52" s="162"/>
      <c r="T52" s="162"/>
      <c r="U52" s="133"/>
      <c r="V52" s="133"/>
    </row>
    <row r="53" spans="1:22" ht="15.75">
      <c r="A53" s="2" t="s">
        <v>38</v>
      </c>
      <c r="B53" s="133"/>
      <c r="C53" s="133" t="s">
        <v>445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62"/>
      <c r="Q53" s="162"/>
      <c r="R53" s="162"/>
      <c r="S53" s="162"/>
      <c r="T53" s="162"/>
      <c r="U53" s="133"/>
      <c r="V53" s="133"/>
    </row>
    <row r="54" spans="1:22" ht="15.75">
      <c r="A54" s="5" t="s">
        <v>37</v>
      </c>
      <c r="B54" s="140"/>
      <c r="C54" s="133" t="s">
        <v>446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34"/>
      <c r="U54" s="134"/>
      <c r="V54" s="134"/>
    </row>
    <row r="55" spans="1:22" ht="15.75">
      <c r="A55" s="5" t="s">
        <v>447</v>
      </c>
      <c r="B55" s="140"/>
      <c r="C55" s="367" t="s">
        <v>448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34"/>
      <c r="U55" s="134"/>
      <c r="V55" s="134"/>
    </row>
    <row r="56" spans="1:22" ht="15.75">
      <c r="A56" s="5" t="s">
        <v>449</v>
      </c>
      <c r="B56" s="140"/>
      <c r="C56" s="140" t="s">
        <v>450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34"/>
      <c r="U56" s="134"/>
      <c r="V56" s="134"/>
    </row>
    <row r="57" spans="1:2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63"/>
      <c r="Q57" s="163"/>
      <c r="R57" s="163"/>
      <c r="S57" s="163"/>
      <c r="T57" s="163"/>
      <c r="U57" s="3"/>
      <c r="V57" s="3"/>
    </row>
    <row r="58" spans="1:22">
      <c r="P58" s="4"/>
      <c r="Q58" s="4"/>
      <c r="R58" s="4"/>
      <c r="S58" s="4"/>
      <c r="T58" s="4"/>
    </row>
    <row r="59" spans="1:22">
      <c r="P59" s="4"/>
      <c r="Q59" s="4"/>
      <c r="R59" s="4"/>
      <c r="S59" s="4"/>
      <c r="T59" s="4"/>
    </row>
  </sheetData>
  <mergeCells count="82">
    <mergeCell ref="A1:V1"/>
    <mergeCell ref="B4:V4"/>
    <mergeCell ref="B6:V6"/>
    <mergeCell ref="A9:A11"/>
    <mergeCell ref="B9:B11"/>
    <mergeCell ref="C9:C11"/>
    <mergeCell ref="D9:R9"/>
    <mergeCell ref="S9:S11"/>
    <mergeCell ref="T9:T11"/>
    <mergeCell ref="U9:U11"/>
    <mergeCell ref="V9:V11"/>
    <mergeCell ref="D10:H10"/>
    <mergeCell ref="I10:M10"/>
    <mergeCell ref="N10:R10"/>
    <mergeCell ref="B12:O12"/>
    <mergeCell ref="N15:N16"/>
    <mergeCell ref="O15:O16"/>
    <mergeCell ref="D15:D16"/>
    <mergeCell ref="E15:E16"/>
    <mergeCell ref="F15:F16"/>
    <mergeCell ref="G15:G16"/>
    <mergeCell ref="H15:H16"/>
    <mergeCell ref="I15:I16"/>
    <mergeCell ref="A13:G13"/>
    <mergeCell ref="I13:L13"/>
    <mergeCell ref="N13:Q13"/>
    <mergeCell ref="V15:V16"/>
    <mergeCell ref="U21:U23"/>
    <mergeCell ref="U24:U26"/>
    <mergeCell ref="A30:G30"/>
    <mergeCell ref="I30:L30"/>
    <mergeCell ref="N30:Q30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S35:S36"/>
    <mergeCell ref="B31:O31"/>
    <mergeCell ref="A33:G33"/>
    <mergeCell ref="I33:L33"/>
    <mergeCell ref="N33:Q33"/>
    <mergeCell ref="B34:O34"/>
    <mergeCell ref="H35:H36"/>
    <mergeCell ref="J35:J36"/>
    <mergeCell ref="K35:K36"/>
    <mergeCell ref="L35:L36"/>
    <mergeCell ref="M35:M36"/>
    <mergeCell ref="N35:N37"/>
    <mergeCell ref="O35:O37"/>
    <mergeCell ref="P35:P37"/>
    <mergeCell ref="Q35:Q37"/>
    <mergeCell ref="R35:R36"/>
    <mergeCell ref="A41:A42"/>
    <mergeCell ref="B41:G41"/>
    <mergeCell ref="I41:L41"/>
    <mergeCell ref="N41:Q41"/>
    <mergeCell ref="U41:V41"/>
    <mergeCell ref="B42:V42"/>
    <mergeCell ref="O43:O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V43:V44"/>
    <mergeCell ref="P43:P44"/>
    <mergeCell ref="R43:R44"/>
    <mergeCell ref="S43:S44"/>
    <mergeCell ref="T43:T44"/>
    <mergeCell ref="U43:U44"/>
  </mergeCells>
  <hyperlinks>
    <hyperlink ref="C55" r:id="rId1"/>
  </hyperlinks>
  <pageMargins left="0.7" right="0.7" top="0.75" bottom="0.75" header="0.3" footer="0.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6"/>
  <sheetViews>
    <sheetView zoomScale="70" zoomScaleNormal="70" workbookViewId="0">
      <selection activeCell="A2" sqref="A2:V2"/>
    </sheetView>
  </sheetViews>
  <sheetFormatPr defaultRowHeight="12.75"/>
  <cols>
    <col min="1" max="1" width="5.42578125" style="74" customWidth="1"/>
    <col min="2" max="2" width="18.42578125" style="74" customWidth="1"/>
    <col min="3" max="3" width="18" style="74" customWidth="1"/>
    <col min="4" max="4" width="28.5703125" style="74" hidden="1" customWidth="1"/>
    <col min="5" max="5" width="31.140625" style="74" hidden="1" customWidth="1"/>
    <col min="6" max="6" width="29.42578125" style="74" hidden="1" customWidth="1"/>
    <col min="7" max="7" width="25" style="74" hidden="1" customWidth="1"/>
    <col min="8" max="8" width="17.42578125" style="74" hidden="1" customWidth="1"/>
    <col min="9" max="9" width="27.5703125" style="74" customWidth="1"/>
    <col min="10" max="10" width="29.5703125" style="74" customWidth="1"/>
    <col min="11" max="11" width="31.85546875" style="74" customWidth="1"/>
    <col min="12" max="12" width="40.140625" style="74" customWidth="1"/>
    <col min="13" max="13" width="16.140625" style="74" hidden="1" customWidth="1"/>
    <col min="14" max="14" width="15.7109375" style="74" hidden="1" customWidth="1"/>
    <col min="15" max="15" width="15.5703125" style="74" hidden="1" customWidth="1"/>
    <col min="16" max="16" width="15.28515625" style="74" hidden="1" customWidth="1"/>
    <col min="17" max="17" width="4.28515625" style="74" hidden="1" customWidth="1"/>
    <col min="18" max="18" width="16.42578125" style="74" hidden="1" customWidth="1"/>
    <col min="19" max="19" width="16" style="74" hidden="1" customWidth="1"/>
    <col min="20" max="20" width="15.140625" style="74" hidden="1" customWidth="1"/>
    <col min="21" max="21" width="31" style="74" hidden="1" customWidth="1"/>
    <col min="22" max="22" width="30.85546875" style="74" hidden="1" customWidth="1"/>
    <col min="23" max="16384" width="9.140625" style="74"/>
  </cols>
  <sheetData>
    <row r="1" spans="1:22">
      <c r="A1" s="1053"/>
      <c r="B1" s="1053"/>
      <c r="C1" s="1053"/>
      <c r="D1" s="1053"/>
    </row>
    <row r="2" spans="1:22">
      <c r="A2" s="698" t="s">
        <v>1143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</row>
    <row r="3" spans="1:22" s="153" customFormat="1" ht="18.75">
      <c r="A3" s="72"/>
      <c r="B3" s="72" t="s">
        <v>1054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22" ht="18.75">
      <c r="A4" s="72"/>
      <c r="B4" s="24" t="s">
        <v>86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22" ht="32.25" customHeight="1">
      <c r="A5" s="72"/>
      <c r="B5" s="700" t="s">
        <v>87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</row>
    <row r="6" spans="1:22" ht="18.75">
      <c r="A6" s="72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22" ht="18.75">
      <c r="A7" s="72"/>
      <c r="B7" s="702" t="s">
        <v>88</v>
      </c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</row>
    <row r="8" spans="1:22" ht="18.75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19.5" thickBo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776" t="s">
        <v>5</v>
      </c>
      <c r="B10" s="779" t="s">
        <v>24</v>
      </c>
      <c r="C10" s="779" t="s">
        <v>8</v>
      </c>
      <c r="D10" s="779" t="s">
        <v>25</v>
      </c>
      <c r="E10" s="779"/>
      <c r="F10" s="779"/>
      <c r="G10" s="779"/>
      <c r="H10" s="779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79" t="s">
        <v>26</v>
      </c>
      <c r="T10" s="779" t="s">
        <v>27</v>
      </c>
      <c r="U10" s="752" t="s">
        <v>28</v>
      </c>
      <c r="V10" s="758" t="s">
        <v>0</v>
      </c>
    </row>
    <row r="11" spans="1:22">
      <c r="A11" s="777"/>
      <c r="B11" s="780"/>
      <c r="C11" s="780"/>
      <c r="D11" s="780" t="s">
        <v>30</v>
      </c>
      <c r="E11" s="786"/>
      <c r="F11" s="786"/>
      <c r="G11" s="786"/>
      <c r="H11" s="786"/>
      <c r="I11" s="780" t="s">
        <v>31</v>
      </c>
      <c r="J11" s="786"/>
      <c r="K11" s="786"/>
      <c r="L11" s="786"/>
      <c r="M11" s="786"/>
      <c r="N11" s="761" t="s">
        <v>325</v>
      </c>
      <c r="O11" s="787"/>
      <c r="P11" s="787"/>
      <c r="Q11" s="787"/>
      <c r="R11" s="788"/>
      <c r="S11" s="780"/>
      <c r="T11" s="780"/>
      <c r="U11" s="782"/>
      <c r="V11" s="784"/>
    </row>
    <row r="12" spans="1:22" ht="79.5" thickBot="1">
      <c r="A12" s="778"/>
      <c r="B12" s="781"/>
      <c r="C12" s="723"/>
      <c r="D12" s="154" t="s">
        <v>1</v>
      </c>
      <c r="E12" s="154" t="s">
        <v>2</v>
      </c>
      <c r="F12" s="154" t="s">
        <v>3</v>
      </c>
      <c r="G12" s="154" t="s">
        <v>4</v>
      </c>
      <c r="H12" s="154" t="s">
        <v>32</v>
      </c>
      <c r="I12" s="154" t="s">
        <v>1</v>
      </c>
      <c r="J12" s="154" t="s">
        <v>2</v>
      </c>
      <c r="K12" s="154" t="s">
        <v>3</v>
      </c>
      <c r="L12" s="154" t="s">
        <v>4</v>
      </c>
      <c r="M12" s="154" t="s">
        <v>32</v>
      </c>
      <c r="N12" s="154" t="s">
        <v>1</v>
      </c>
      <c r="O12" s="154" t="s">
        <v>2</v>
      </c>
      <c r="P12" s="154" t="s">
        <v>3</v>
      </c>
      <c r="Q12" s="154" t="s">
        <v>4</v>
      </c>
      <c r="R12" s="154" t="s">
        <v>32</v>
      </c>
      <c r="S12" s="723"/>
      <c r="T12" s="723"/>
      <c r="U12" s="783"/>
      <c r="V12" s="785"/>
    </row>
    <row r="13" spans="1:22" s="155" customFormat="1" ht="16.5" thickBot="1">
      <c r="A13" s="98">
        <v>1</v>
      </c>
      <c r="B13" s="99">
        <v>2</v>
      </c>
      <c r="C13" s="98">
        <v>3</v>
      </c>
      <c r="D13" s="99">
        <v>4</v>
      </c>
      <c r="E13" s="98">
        <v>5</v>
      </c>
      <c r="F13" s="99">
        <v>6</v>
      </c>
      <c r="G13" s="98">
        <v>7</v>
      </c>
      <c r="H13" s="99">
        <v>8</v>
      </c>
      <c r="I13" s="98">
        <v>9</v>
      </c>
      <c r="J13" s="99">
        <v>10</v>
      </c>
      <c r="K13" s="98">
        <v>11</v>
      </c>
      <c r="L13" s="99">
        <v>12</v>
      </c>
      <c r="M13" s="98">
        <v>13</v>
      </c>
      <c r="N13" s="99">
        <v>14</v>
      </c>
      <c r="O13" s="98">
        <v>15</v>
      </c>
      <c r="P13" s="99">
        <v>16</v>
      </c>
      <c r="Q13" s="98">
        <v>17</v>
      </c>
      <c r="R13" s="99">
        <v>18</v>
      </c>
      <c r="S13" s="98">
        <v>19</v>
      </c>
      <c r="T13" s="99">
        <v>20</v>
      </c>
      <c r="U13" s="98">
        <v>21</v>
      </c>
      <c r="V13" s="99">
        <v>22</v>
      </c>
    </row>
    <row r="14" spans="1:22" ht="38.25" customHeight="1">
      <c r="A14" s="685">
        <v>1</v>
      </c>
      <c r="B14" s="687" t="s">
        <v>9</v>
      </c>
      <c r="C14" s="688"/>
      <c r="D14" s="688"/>
      <c r="E14" s="688"/>
      <c r="F14" s="688"/>
      <c r="G14" s="689"/>
      <c r="H14" s="10">
        <f>SUM(H16:H20)</f>
        <v>4857.7655235300499</v>
      </c>
      <c r="I14" s="790" t="s">
        <v>9</v>
      </c>
      <c r="J14" s="790"/>
      <c r="K14" s="790"/>
      <c r="L14" s="790"/>
      <c r="M14" s="10">
        <f>SUM(M16:M20)</f>
        <v>2003.1364341256728</v>
      </c>
      <c r="N14" s="790" t="s">
        <v>9</v>
      </c>
      <c r="O14" s="790"/>
      <c r="P14" s="790"/>
      <c r="Q14" s="790"/>
      <c r="R14" s="10">
        <f>SUM(R16:R20)</f>
        <v>859.88619146238511</v>
      </c>
      <c r="S14" s="10">
        <f>SUM(R14,M14,H14)</f>
        <v>7720.7881491181079</v>
      </c>
      <c r="T14" s="10"/>
      <c r="U14" s="765"/>
      <c r="V14" s="694"/>
    </row>
    <row r="15" spans="1:22" ht="24.75" customHeight="1">
      <c r="A15" s="789"/>
      <c r="B15" s="791" t="s">
        <v>33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3"/>
    </row>
    <row r="16" spans="1:22" ht="110.25" hidden="1">
      <c r="A16" s="117" t="s">
        <v>6</v>
      </c>
      <c r="B16" s="224" t="s">
        <v>329</v>
      </c>
      <c r="C16" s="225" t="s">
        <v>330</v>
      </c>
      <c r="D16" s="533" t="s">
        <v>326</v>
      </c>
      <c r="E16" s="533" t="s">
        <v>327</v>
      </c>
      <c r="F16" s="533" t="s">
        <v>328</v>
      </c>
      <c r="G16" s="533" t="s">
        <v>1045</v>
      </c>
      <c r="H16" s="537">
        <f>[4]Расчет_1.3.!I25</f>
        <v>1120.8105610229645</v>
      </c>
      <c r="I16" s="533" t="s">
        <v>12</v>
      </c>
      <c r="J16" s="533" t="s">
        <v>12</v>
      </c>
      <c r="K16" s="533" t="s">
        <v>12</v>
      </c>
      <c r="L16" s="533" t="s">
        <v>12</v>
      </c>
      <c r="M16" s="538">
        <f>[4]Расчет_1.3.!N25</f>
        <v>212.8719379540708</v>
      </c>
      <c r="N16" s="539"/>
      <c r="O16" s="539"/>
      <c r="P16" s="539"/>
      <c r="Q16" s="539"/>
      <c r="R16" s="540">
        <f>[4]Расчет_1.3.!S25</f>
        <v>210.27193795407078</v>
      </c>
      <c r="S16" s="534">
        <f t="shared" ref="S16:S23" si="0">H16+M16+R16</f>
        <v>1543.9544369311061</v>
      </c>
      <c r="T16" s="535"/>
      <c r="U16" s="536"/>
      <c r="V16" s="447"/>
    </row>
    <row r="17" spans="1:22" ht="110.25" hidden="1">
      <c r="A17" s="117" t="s">
        <v>7</v>
      </c>
      <c r="B17" s="224" t="s">
        <v>331</v>
      </c>
      <c r="C17" s="225" t="s">
        <v>332</v>
      </c>
      <c r="D17" s="533" t="s">
        <v>326</v>
      </c>
      <c r="E17" s="533" t="s">
        <v>327</v>
      </c>
      <c r="F17" s="533" t="s">
        <v>328</v>
      </c>
      <c r="G17" s="533" t="s">
        <v>1045</v>
      </c>
      <c r="H17" s="537">
        <f>[4]Расчет_1.4.!I26</f>
        <v>1282.6177463894139</v>
      </c>
      <c r="I17" s="533" t="s">
        <v>12</v>
      </c>
      <c r="J17" s="533" t="s">
        <v>12</v>
      </c>
      <c r="K17" s="533" t="s">
        <v>12</v>
      </c>
      <c r="L17" s="533" t="s">
        <v>12</v>
      </c>
      <c r="M17" s="538">
        <f>[4]Расчет_1.4.!N26</f>
        <v>163.52642722117199</v>
      </c>
      <c r="N17" s="539"/>
      <c r="O17" s="539"/>
      <c r="P17" s="539"/>
      <c r="Q17" s="539"/>
      <c r="R17" s="540">
        <f>[4]Расчет_1.4.!S26</f>
        <v>161.64442722117198</v>
      </c>
      <c r="S17" s="534">
        <f t="shared" si="0"/>
        <v>1607.788600831758</v>
      </c>
      <c r="T17" s="535"/>
      <c r="U17" s="536"/>
      <c r="V17" s="447"/>
    </row>
    <row r="18" spans="1:22" ht="110.25" hidden="1">
      <c r="A18" s="117" t="s">
        <v>13</v>
      </c>
      <c r="B18" s="224" t="s">
        <v>333</v>
      </c>
      <c r="C18" s="225" t="s">
        <v>334</v>
      </c>
      <c r="D18" s="533" t="s">
        <v>326</v>
      </c>
      <c r="E18" s="533" t="s">
        <v>327</v>
      </c>
      <c r="F18" s="533" t="s">
        <v>328</v>
      </c>
      <c r="G18" s="533" t="s">
        <v>1045</v>
      </c>
      <c r="H18" s="537">
        <f>[4]Расчет_1.6.!I26</f>
        <v>1362.8562694876659</v>
      </c>
      <c r="I18" s="533" t="s">
        <v>12</v>
      </c>
      <c r="J18" s="533" t="s">
        <v>12</v>
      </c>
      <c r="K18" s="533" t="s">
        <v>12</v>
      </c>
      <c r="L18" s="533" t="s">
        <v>12</v>
      </c>
      <c r="M18" s="538">
        <f>[4]Расчет_1.6.!N26</f>
        <v>164.75158102466801</v>
      </c>
      <c r="N18" s="539"/>
      <c r="O18" s="539"/>
      <c r="P18" s="539"/>
      <c r="Q18" s="539"/>
      <c r="R18" s="540">
        <f>[4]Расчет_1.6.!S26</f>
        <v>162.85158102466801</v>
      </c>
      <c r="S18" s="534">
        <f t="shared" si="0"/>
        <v>1690.4594315370018</v>
      </c>
      <c r="T18" s="535"/>
      <c r="U18" s="536"/>
      <c r="V18" s="447"/>
    </row>
    <row r="19" spans="1:22" ht="110.25" hidden="1">
      <c r="A19" s="117" t="s">
        <v>14</v>
      </c>
      <c r="B19" s="224" t="s">
        <v>335</v>
      </c>
      <c r="C19" s="225" t="s">
        <v>336</v>
      </c>
      <c r="D19" s="533" t="s">
        <v>326</v>
      </c>
      <c r="E19" s="533" t="s">
        <v>327</v>
      </c>
      <c r="F19" s="533" t="s">
        <v>328</v>
      </c>
      <c r="G19" s="533" t="s">
        <v>1045</v>
      </c>
      <c r="H19" s="537">
        <f>[4]Расчет_1.7.!I26</f>
        <v>1260.7481954442344</v>
      </c>
      <c r="I19" s="533" t="s">
        <v>12</v>
      </c>
      <c r="J19" s="533" t="s">
        <v>12</v>
      </c>
      <c r="K19" s="533" t="s">
        <v>12</v>
      </c>
      <c r="L19" s="533" t="s">
        <v>12</v>
      </c>
      <c r="M19" s="538">
        <f>[4]Расчет_1.7.!N26</f>
        <v>164.50990911153119</v>
      </c>
      <c r="N19" s="539"/>
      <c r="O19" s="539"/>
      <c r="P19" s="539"/>
      <c r="Q19" s="539"/>
      <c r="R19" s="540">
        <f>[4]Расчет_1.7.!S26</f>
        <v>162.61690911153121</v>
      </c>
      <c r="S19" s="534">
        <f t="shared" si="0"/>
        <v>1587.8750136672968</v>
      </c>
      <c r="T19" s="535"/>
      <c r="U19" s="536"/>
      <c r="V19" s="447" t="s">
        <v>1061</v>
      </c>
    </row>
    <row r="20" spans="1:22" ht="144" customHeight="1">
      <c r="A20" s="117" t="s">
        <v>15</v>
      </c>
      <c r="B20" s="292" t="s">
        <v>337</v>
      </c>
      <c r="C20" s="293" t="s">
        <v>338</v>
      </c>
      <c r="D20" s="533" t="s">
        <v>326</v>
      </c>
      <c r="E20" s="533" t="s">
        <v>327</v>
      </c>
      <c r="F20" s="533" t="s">
        <v>328</v>
      </c>
      <c r="G20" s="533" t="s">
        <v>1046</v>
      </c>
      <c r="H20" s="541">
        <f>[4]Расчет_1.9.!I26</f>
        <v>-169.26724881422922</v>
      </c>
      <c r="I20" s="533" t="s">
        <v>1060</v>
      </c>
      <c r="J20" s="533" t="s">
        <v>327</v>
      </c>
      <c r="K20" s="533" t="s">
        <v>328</v>
      </c>
      <c r="L20" s="533" t="s">
        <v>1045</v>
      </c>
      <c r="M20" s="542">
        <f>[4]Расчет_1.9.!N26</f>
        <v>1297.4765788142308</v>
      </c>
      <c r="N20" s="539"/>
      <c r="O20" s="539"/>
      <c r="P20" s="539"/>
      <c r="Q20" s="539"/>
      <c r="R20" s="543">
        <f>[4]Расчет_1.9.!S26</f>
        <v>162.50133615094319</v>
      </c>
      <c r="S20" s="544">
        <f t="shared" si="0"/>
        <v>1290.7106661509447</v>
      </c>
      <c r="T20" s="545"/>
      <c r="U20" s="536"/>
      <c r="V20" s="447"/>
    </row>
    <row r="21" spans="1:22" ht="110.25" hidden="1">
      <c r="A21" s="117" t="s">
        <v>146</v>
      </c>
      <c r="B21" s="294" t="s">
        <v>343</v>
      </c>
      <c r="C21" s="295" t="s">
        <v>344</v>
      </c>
      <c r="D21" s="308" t="s">
        <v>345</v>
      </c>
      <c r="E21" s="308" t="s">
        <v>346</v>
      </c>
      <c r="F21" s="308" t="s">
        <v>347</v>
      </c>
      <c r="G21" s="308" t="s">
        <v>342</v>
      </c>
      <c r="H21" s="546">
        <f>[4]Расчет_1.11.!I22</f>
        <v>454.1</v>
      </c>
      <c r="I21" s="448"/>
      <c r="J21" s="448"/>
      <c r="K21" s="448"/>
      <c r="L21" s="448"/>
      <c r="M21" s="547">
        <f>[4]Расчет_1.11.!N22</f>
        <v>3.9</v>
      </c>
      <c r="N21" s="448"/>
      <c r="O21" s="448"/>
      <c r="P21" s="448"/>
      <c r="Q21" s="448"/>
      <c r="R21" s="548">
        <f>[4]Расчет_1.11.!S22</f>
        <v>3.9</v>
      </c>
      <c r="S21" s="534">
        <f t="shared" si="0"/>
        <v>461.9</v>
      </c>
      <c r="T21" s="535"/>
      <c r="U21" s="448" t="s">
        <v>1047</v>
      </c>
      <c r="V21" s="448"/>
    </row>
    <row r="22" spans="1:22" ht="110.25" hidden="1">
      <c r="A22" s="117" t="s">
        <v>147</v>
      </c>
      <c r="B22" s="296" t="s">
        <v>348</v>
      </c>
      <c r="C22" s="295" t="s">
        <v>349</v>
      </c>
      <c r="D22" s="308" t="s">
        <v>339</v>
      </c>
      <c r="E22" s="308" t="s">
        <v>340</v>
      </c>
      <c r="F22" s="308" t="s">
        <v>341</v>
      </c>
      <c r="G22" s="308" t="s">
        <v>342</v>
      </c>
      <c r="H22" s="546">
        <f>[4]Расчет_1.12.!I23</f>
        <v>328.54223999999999</v>
      </c>
      <c r="I22" s="448"/>
      <c r="J22" s="448"/>
      <c r="K22" s="448"/>
      <c r="L22" s="448"/>
      <c r="M22" s="547">
        <f>[4]Расчет_1.12.!N23</f>
        <v>76.357759999999999</v>
      </c>
      <c r="N22" s="448"/>
      <c r="O22" s="448"/>
      <c r="P22" s="448"/>
      <c r="Q22" s="448"/>
      <c r="R22" s="548">
        <f>[4]Расчет_1.12.!S23</f>
        <v>76.357759999999999</v>
      </c>
      <c r="S22" s="534">
        <f t="shared" si="0"/>
        <v>481.25775999999996</v>
      </c>
      <c r="T22" s="535"/>
      <c r="U22" s="448" t="s">
        <v>1047</v>
      </c>
      <c r="V22" s="448"/>
    </row>
    <row r="23" spans="1:22" ht="79.5" thickBot="1">
      <c r="A23" s="117" t="s">
        <v>148</v>
      </c>
      <c r="B23" s="296" t="s">
        <v>1048</v>
      </c>
      <c r="C23" s="295" t="s">
        <v>1049</v>
      </c>
      <c r="D23" s="308" t="s">
        <v>12</v>
      </c>
      <c r="E23" s="308" t="s">
        <v>12</v>
      </c>
      <c r="F23" s="308" t="s">
        <v>12</v>
      </c>
      <c r="G23" s="308" t="s">
        <v>1050</v>
      </c>
      <c r="H23" s="546">
        <f>[4]Расчет_1.13.!I24</f>
        <v>-271.61924999999997</v>
      </c>
      <c r="I23" s="308" t="s">
        <v>1051</v>
      </c>
      <c r="J23" s="308" t="s">
        <v>1052</v>
      </c>
      <c r="K23" s="308" t="s">
        <v>341</v>
      </c>
      <c r="L23" s="308" t="s">
        <v>342</v>
      </c>
      <c r="M23" s="547">
        <f>[4]Расчет_1.13.!N24</f>
        <v>797.26775999999995</v>
      </c>
      <c r="N23" s="448"/>
      <c r="O23" s="448"/>
      <c r="P23" s="448"/>
      <c r="Q23" s="448"/>
      <c r="R23" s="548">
        <f>[4]Расчет_1.13.!S24</f>
        <v>31.134919999999997</v>
      </c>
      <c r="S23" s="534">
        <f t="shared" si="0"/>
        <v>556.78342999999995</v>
      </c>
      <c r="T23" s="535"/>
      <c r="U23" s="448" t="s">
        <v>1047</v>
      </c>
      <c r="V23" s="448"/>
    </row>
    <row r="24" spans="1:22" ht="15.75">
      <c r="A24" s="769">
        <v>2</v>
      </c>
      <c r="B24" s="690" t="s">
        <v>10</v>
      </c>
      <c r="C24" s="691"/>
      <c r="D24" s="691"/>
      <c r="E24" s="691"/>
      <c r="F24" s="691"/>
      <c r="G24" s="692"/>
      <c r="H24" s="115">
        <f>SUM(H26:H28)</f>
        <v>0</v>
      </c>
      <c r="I24" s="690" t="s">
        <v>10</v>
      </c>
      <c r="J24" s="691"/>
      <c r="K24" s="691"/>
      <c r="L24" s="692"/>
      <c r="M24" s="115">
        <f>SUM(M26:M28)</f>
        <v>0</v>
      </c>
      <c r="N24" s="690" t="s">
        <v>10</v>
      </c>
      <c r="O24" s="691"/>
      <c r="P24" s="691"/>
      <c r="Q24" s="692"/>
      <c r="R24" s="115">
        <f>SUM(R26:R28)</f>
        <v>0</v>
      </c>
      <c r="S24" s="115">
        <f>SUM(R24,M24,H24)</f>
        <v>0</v>
      </c>
      <c r="T24" s="116"/>
      <c r="U24" s="794"/>
      <c r="V24" s="795"/>
    </row>
    <row r="25" spans="1:22" ht="13.5" thickBot="1">
      <c r="A25" s="686"/>
      <c r="B25" s="695" t="s">
        <v>34</v>
      </c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7"/>
    </row>
    <row r="26" spans="1:22" ht="180" hidden="1">
      <c r="A26" s="117" t="s">
        <v>127</v>
      </c>
      <c r="B26" s="118"/>
      <c r="C26" s="119"/>
      <c r="D26" s="11" t="s">
        <v>132</v>
      </c>
      <c r="E26" s="11" t="s">
        <v>132</v>
      </c>
      <c r="F26" s="11" t="s">
        <v>132</v>
      </c>
      <c r="G26" s="11" t="s">
        <v>132</v>
      </c>
      <c r="H26" s="12"/>
      <c r="I26" s="11" t="s">
        <v>132</v>
      </c>
      <c r="J26" s="11" t="s">
        <v>132</v>
      </c>
      <c r="K26" s="11" t="s">
        <v>132</v>
      </c>
      <c r="L26" s="11" t="s">
        <v>132</v>
      </c>
      <c r="M26" s="12"/>
      <c r="N26" s="11" t="s">
        <v>132</v>
      </c>
      <c r="O26" s="11" t="s">
        <v>132</v>
      </c>
      <c r="P26" s="11" t="s">
        <v>132</v>
      </c>
      <c r="Q26" s="11" t="s">
        <v>132</v>
      </c>
      <c r="R26" s="12"/>
      <c r="S26" s="12"/>
      <c r="T26" s="120"/>
      <c r="U26" s="121"/>
      <c r="V26" s="122"/>
    </row>
    <row r="27" spans="1:22" s="153" customFormat="1" ht="180" hidden="1">
      <c r="A27" s="117" t="s">
        <v>128</v>
      </c>
      <c r="B27" s="123"/>
      <c r="C27" s="124"/>
      <c r="D27" s="11" t="s">
        <v>132</v>
      </c>
      <c r="E27" s="11" t="s">
        <v>132</v>
      </c>
      <c r="F27" s="11" t="s">
        <v>132</v>
      </c>
      <c r="G27" s="11" t="s">
        <v>132</v>
      </c>
      <c r="H27" s="12"/>
      <c r="I27" s="11" t="s">
        <v>132</v>
      </c>
      <c r="J27" s="11" t="s">
        <v>132</v>
      </c>
      <c r="K27" s="11" t="s">
        <v>132</v>
      </c>
      <c r="L27" s="11" t="s">
        <v>132</v>
      </c>
      <c r="M27" s="12"/>
      <c r="N27" s="11" t="s">
        <v>132</v>
      </c>
      <c r="O27" s="11" t="s">
        <v>132</v>
      </c>
      <c r="P27" s="11" t="s">
        <v>132</v>
      </c>
      <c r="Q27" s="11" t="s">
        <v>132</v>
      </c>
      <c r="R27" s="12"/>
      <c r="S27" s="12"/>
      <c r="T27" s="125"/>
      <c r="U27" s="126"/>
      <c r="V27" s="127"/>
    </row>
    <row r="28" spans="1:22" ht="180.75" hidden="1" thickBot="1">
      <c r="A28" s="129" t="s">
        <v>126</v>
      </c>
      <c r="B28" s="130"/>
      <c r="C28" s="130"/>
      <c r="D28" s="11" t="s">
        <v>132</v>
      </c>
      <c r="E28" s="11" t="s">
        <v>132</v>
      </c>
      <c r="F28" s="11" t="s">
        <v>132</v>
      </c>
      <c r="G28" s="11" t="s">
        <v>132</v>
      </c>
      <c r="H28" s="12"/>
      <c r="I28" s="11" t="s">
        <v>132</v>
      </c>
      <c r="J28" s="11" t="s">
        <v>132</v>
      </c>
      <c r="K28" s="11" t="s">
        <v>132</v>
      </c>
      <c r="L28" s="11" t="s">
        <v>132</v>
      </c>
      <c r="M28" s="12"/>
      <c r="N28" s="11" t="s">
        <v>132</v>
      </c>
      <c r="O28" s="11" t="s">
        <v>132</v>
      </c>
      <c r="P28" s="11" t="s">
        <v>132</v>
      </c>
      <c r="Q28" s="11" t="s">
        <v>132</v>
      </c>
      <c r="R28" s="12"/>
      <c r="S28" s="12"/>
      <c r="T28" s="131"/>
      <c r="U28" s="130"/>
      <c r="V28" s="132"/>
    </row>
    <row r="29" spans="1:22" ht="15.75">
      <c r="A29" s="685">
        <v>3</v>
      </c>
      <c r="B29" s="687" t="s">
        <v>11</v>
      </c>
      <c r="C29" s="688"/>
      <c r="D29" s="688"/>
      <c r="E29" s="688"/>
      <c r="F29" s="688"/>
      <c r="G29" s="689"/>
      <c r="H29" s="10">
        <f>SUM(H31:H33)</f>
        <v>0</v>
      </c>
      <c r="I29" s="690" t="s">
        <v>11</v>
      </c>
      <c r="J29" s="691"/>
      <c r="K29" s="691"/>
      <c r="L29" s="692"/>
      <c r="M29" s="10">
        <f>SUM(M31:M33)</f>
        <v>0</v>
      </c>
      <c r="N29" s="690" t="s">
        <v>11</v>
      </c>
      <c r="O29" s="691"/>
      <c r="P29" s="691"/>
      <c r="Q29" s="692"/>
      <c r="R29" s="10">
        <f>SUM(R31:R33)</f>
        <v>0</v>
      </c>
      <c r="S29" s="10">
        <f>SUM(R29,M29,H29)</f>
        <v>0</v>
      </c>
      <c r="T29" s="13"/>
      <c r="U29" s="693"/>
      <c r="V29" s="694"/>
    </row>
    <row r="30" spans="1:22">
      <c r="A30" s="686"/>
      <c r="B30" s="695" t="s">
        <v>35</v>
      </c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7"/>
    </row>
    <row r="31" spans="1:22" ht="180" hidden="1">
      <c r="A31" s="117" t="s">
        <v>129</v>
      </c>
      <c r="B31" s="130"/>
      <c r="C31" s="130"/>
      <c r="D31" s="11" t="s">
        <v>132</v>
      </c>
      <c r="E31" s="11" t="s">
        <v>132</v>
      </c>
      <c r="F31" s="11" t="s">
        <v>132</v>
      </c>
      <c r="G31" s="11" t="s">
        <v>132</v>
      </c>
      <c r="H31" s="12"/>
      <c r="I31" s="11" t="s">
        <v>132</v>
      </c>
      <c r="J31" s="11" t="s">
        <v>132</v>
      </c>
      <c r="K31" s="11" t="s">
        <v>132</v>
      </c>
      <c r="L31" s="11" t="s">
        <v>132</v>
      </c>
      <c r="M31" s="12"/>
      <c r="N31" s="11" t="s">
        <v>132</v>
      </c>
      <c r="O31" s="11" t="s">
        <v>132</v>
      </c>
      <c r="P31" s="11" t="s">
        <v>132</v>
      </c>
      <c r="Q31" s="11" t="s">
        <v>132</v>
      </c>
      <c r="R31" s="12"/>
      <c r="S31" s="12"/>
      <c r="T31" s="131"/>
      <c r="U31" s="130"/>
      <c r="V31" s="132"/>
    </row>
    <row r="32" spans="1:22" ht="180" hidden="1">
      <c r="A32" s="117" t="s">
        <v>130</v>
      </c>
      <c r="B32" s="130"/>
      <c r="C32" s="130"/>
      <c r="D32" s="11" t="s">
        <v>132</v>
      </c>
      <c r="E32" s="11" t="s">
        <v>132</v>
      </c>
      <c r="F32" s="11" t="s">
        <v>132</v>
      </c>
      <c r="G32" s="11" t="s">
        <v>132</v>
      </c>
      <c r="H32" s="12"/>
      <c r="I32" s="11" t="s">
        <v>132</v>
      </c>
      <c r="J32" s="11" t="s">
        <v>132</v>
      </c>
      <c r="K32" s="11" t="s">
        <v>132</v>
      </c>
      <c r="L32" s="11" t="s">
        <v>132</v>
      </c>
      <c r="M32" s="12"/>
      <c r="N32" s="11" t="s">
        <v>132</v>
      </c>
      <c r="O32" s="11" t="s">
        <v>132</v>
      </c>
      <c r="P32" s="11" t="s">
        <v>132</v>
      </c>
      <c r="Q32" s="11" t="s">
        <v>132</v>
      </c>
      <c r="R32" s="12"/>
      <c r="S32" s="12"/>
      <c r="T32" s="131"/>
      <c r="U32" s="130"/>
      <c r="V32" s="132"/>
    </row>
    <row r="33" spans="1:36" ht="180.75" hidden="1" thickBot="1">
      <c r="A33" s="107" t="s">
        <v>126</v>
      </c>
      <c r="B33" s="135"/>
      <c r="C33" s="135"/>
      <c r="D33" s="11" t="s">
        <v>132</v>
      </c>
      <c r="E33" s="11" t="s">
        <v>132</v>
      </c>
      <c r="F33" s="11" t="s">
        <v>132</v>
      </c>
      <c r="G33" s="11" t="s">
        <v>132</v>
      </c>
      <c r="H33" s="136"/>
      <c r="I33" s="11" t="s">
        <v>132</v>
      </c>
      <c r="J33" s="11" t="s">
        <v>132</v>
      </c>
      <c r="K33" s="11" t="s">
        <v>132</v>
      </c>
      <c r="L33" s="11" t="s">
        <v>132</v>
      </c>
      <c r="M33" s="136"/>
      <c r="N33" s="11" t="s">
        <v>132</v>
      </c>
      <c r="O33" s="11" t="s">
        <v>132</v>
      </c>
      <c r="P33" s="11" t="s">
        <v>132</v>
      </c>
      <c r="Q33" s="11" t="s">
        <v>132</v>
      </c>
      <c r="R33" s="136"/>
      <c r="S33" s="136"/>
      <c r="T33" s="137"/>
      <c r="U33" s="135"/>
      <c r="V33" s="138"/>
    </row>
    <row r="34" spans="1:36" ht="15">
      <c r="A34" s="9"/>
      <c r="B34" s="4"/>
      <c r="C34" s="4"/>
      <c r="D34" s="14"/>
      <c r="E34" s="14"/>
      <c r="F34" s="14"/>
      <c r="G34" s="14"/>
      <c r="H34" s="15"/>
      <c r="I34" s="14"/>
      <c r="J34" s="14"/>
      <c r="K34" s="14"/>
      <c r="L34" s="14"/>
      <c r="M34" s="15"/>
      <c r="N34" s="14"/>
      <c r="O34" s="14"/>
      <c r="P34" s="14"/>
      <c r="Q34" s="14"/>
      <c r="R34" s="15"/>
      <c r="S34" s="15"/>
      <c r="T34" s="16"/>
      <c r="U34" s="4"/>
      <c r="V34" s="4"/>
    </row>
    <row r="35" spans="1:36" ht="15">
      <c r="A35" s="71" t="s">
        <v>350</v>
      </c>
      <c r="B35" s="3" t="s">
        <v>351</v>
      </c>
      <c r="C35" s="4"/>
      <c r="D35" s="14"/>
      <c r="E35" s="14"/>
      <c r="F35" s="14"/>
      <c r="G35" s="14"/>
      <c r="H35" s="15"/>
      <c r="I35" s="14"/>
      <c r="J35" s="14"/>
      <c r="K35" s="14"/>
      <c r="L35" s="14"/>
      <c r="M35" s="15"/>
      <c r="N35" s="14"/>
      <c r="O35" s="14"/>
      <c r="P35" s="14"/>
      <c r="Q35" s="14"/>
      <c r="R35" s="15"/>
      <c r="S35" s="15"/>
      <c r="T35" s="16"/>
      <c r="U35" s="4"/>
      <c r="V35" s="4"/>
    </row>
    <row r="36" spans="1:36" ht="15">
      <c r="A36" s="71" t="s">
        <v>352</v>
      </c>
      <c r="B36" s="3" t="s">
        <v>36</v>
      </c>
      <c r="C36" s="4"/>
      <c r="D36" s="14"/>
      <c r="E36" s="14"/>
      <c r="F36" s="14"/>
      <c r="G36" s="14"/>
      <c r="H36" s="15"/>
      <c r="I36" s="14"/>
      <c r="J36" s="14"/>
      <c r="K36" s="14"/>
      <c r="L36" s="14"/>
      <c r="M36" s="15"/>
      <c r="N36" s="14"/>
      <c r="O36" s="14"/>
      <c r="P36" s="14"/>
      <c r="Q36" s="14"/>
      <c r="R36" s="15"/>
      <c r="S36" s="15"/>
      <c r="T36" s="16"/>
      <c r="U36" s="4"/>
      <c r="V36" s="4"/>
    </row>
    <row r="38" spans="1:36" ht="18.75">
      <c r="A38" s="297" t="s">
        <v>1053</v>
      </c>
      <c r="C38" s="298"/>
      <c r="D38" s="298"/>
      <c r="E38" s="298"/>
      <c r="F38" s="298"/>
      <c r="G38" s="298"/>
      <c r="H38" s="29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</row>
    <row r="39" spans="1:36" ht="15.75">
      <c r="A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62"/>
      <c r="X39" s="162"/>
      <c r="Y39" s="162"/>
      <c r="Z39" s="162"/>
      <c r="AA39" s="162"/>
      <c r="AB39" s="133"/>
      <c r="AC39" s="133"/>
      <c r="AD39" s="133"/>
      <c r="AE39" s="133"/>
      <c r="AF39" s="133"/>
      <c r="AG39" s="133"/>
      <c r="AH39" s="133"/>
      <c r="AI39" s="133"/>
      <c r="AJ39" s="133"/>
    </row>
    <row r="40" spans="1:36" ht="15.75">
      <c r="A40" s="299" t="s">
        <v>353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62"/>
      <c r="X40" s="162"/>
      <c r="Y40" s="162"/>
      <c r="Z40" s="162"/>
      <c r="AA40" s="162"/>
      <c r="AB40" s="133"/>
      <c r="AC40" s="133"/>
      <c r="AD40" s="133"/>
      <c r="AE40" s="133"/>
      <c r="AF40" s="133"/>
      <c r="AG40" s="133"/>
      <c r="AH40" s="133"/>
      <c r="AI40" s="133"/>
      <c r="AJ40" s="133"/>
    </row>
    <row r="41" spans="1:36" ht="15.75">
      <c r="A41" s="299" t="s">
        <v>354</v>
      </c>
      <c r="C41" s="134"/>
      <c r="D41" s="134"/>
      <c r="E41" s="134"/>
      <c r="F41" s="134"/>
      <c r="G41" s="134"/>
      <c r="H41" s="134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34"/>
      <c r="AB41" s="134"/>
      <c r="AC41" s="134"/>
      <c r="AD41" s="134"/>
      <c r="AE41" s="134"/>
      <c r="AF41" s="134"/>
      <c r="AG41" s="134"/>
      <c r="AH41" s="134"/>
      <c r="AI41" s="134"/>
      <c r="AJ41" s="133"/>
    </row>
    <row r="42" spans="1:36" ht="15.75">
      <c r="A42" s="299" t="s">
        <v>355</v>
      </c>
      <c r="C42" s="134"/>
      <c r="D42" s="134"/>
      <c r="E42" s="134"/>
      <c r="F42" s="134"/>
      <c r="G42" s="134"/>
      <c r="H42" s="134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34"/>
      <c r="AB42" s="134"/>
      <c r="AC42" s="134"/>
      <c r="AD42" s="134"/>
      <c r="AE42" s="134"/>
      <c r="AF42" s="134"/>
      <c r="AG42" s="134"/>
      <c r="AH42" s="134"/>
      <c r="AI42" s="134"/>
      <c r="AJ42" s="133"/>
    </row>
    <row r="43" spans="1:36" ht="15.75">
      <c r="A43" s="299" t="s">
        <v>356</v>
      </c>
      <c r="C43" s="134"/>
      <c r="D43" s="134"/>
      <c r="E43" s="134"/>
      <c r="F43" s="134"/>
      <c r="G43" s="134"/>
      <c r="H43" s="134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34"/>
      <c r="AB43" s="134"/>
      <c r="AC43" s="134"/>
      <c r="AD43" s="134"/>
      <c r="AE43" s="134"/>
      <c r="AF43" s="134"/>
      <c r="AG43" s="134"/>
      <c r="AH43" s="134"/>
      <c r="AI43" s="134"/>
      <c r="AJ43" s="133"/>
    </row>
    <row r="44" spans="1:36" ht="15.75">
      <c r="A44" s="150"/>
      <c r="B44" s="150"/>
      <c r="C44" s="150"/>
      <c r="D44" s="150"/>
      <c r="E44" s="150"/>
      <c r="F44" s="150"/>
      <c r="G44" s="150"/>
      <c r="H44" s="15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63"/>
      <c r="X44" s="163"/>
      <c r="Y44" s="163"/>
      <c r="Z44" s="163"/>
      <c r="AA44" s="16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5">
      <c r="A45" s="151"/>
      <c r="B45" s="151"/>
      <c r="C45" s="151"/>
      <c r="D45" s="151"/>
      <c r="E45" s="151"/>
      <c r="F45" s="151"/>
      <c r="G45" s="151"/>
      <c r="H45" s="151"/>
      <c r="W45" s="4"/>
      <c r="X45" s="4"/>
      <c r="Y45" s="4"/>
      <c r="Z45" s="4"/>
      <c r="AA45" s="4"/>
    </row>
    <row r="46" spans="1:36">
      <c r="W46" s="4"/>
      <c r="X46" s="4"/>
      <c r="Y46" s="4"/>
      <c r="Z46" s="4"/>
      <c r="AA46" s="4"/>
    </row>
  </sheetData>
  <mergeCells count="33">
    <mergeCell ref="U10:U12"/>
    <mergeCell ref="V10:V12"/>
    <mergeCell ref="D11:H11"/>
    <mergeCell ref="I11:M11"/>
    <mergeCell ref="N11:R11"/>
    <mergeCell ref="D10:R10"/>
    <mergeCell ref="S10:S12"/>
    <mergeCell ref="T10:T12"/>
    <mergeCell ref="U29:V29"/>
    <mergeCell ref="B30:V30"/>
    <mergeCell ref="B15:V15"/>
    <mergeCell ref="A24:A25"/>
    <mergeCell ref="B24:G24"/>
    <mergeCell ref="I24:L24"/>
    <mergeCell ref="N24:Q24"/>
    <mergeCell ref="U24:V24"/>
    <mergeCell ref="B25:V25"/>
    <mergeCell ref="A14:A15"/>
    <mergeCell ref="B14:G14"/>
    <mergeCell ref="I14:L14"/>
    <mergeCell ref="N14:Q14"/>
    <mergeCell ref="U14:V14"/>
    <mergeCell ref="A1:D1"/>
    <mergeCell ref="B5:Q5"/>
    <mergeCell ref="B7:Q7"/>
    <mergeCell ref="A29:A30"/>
    <mergeCell ref="B29:G29"/>
    <mergeCell ref="I29:L29"/>
    <mergeCell ref="N29:Q29"/>
    <mergeCell ref="A10:A12"/>
    <mergeCell ref="B10:B12"/>
    <mergeCell ref="C10:C12"/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8"/>
  <sheetViews>
    <sheetView zoomScale="80" zoomScaleNormal="80" workbookViewId="0">
      <selection sqref="A1:V1"/>
    </sheetView>
  </sheetViews>
  <sheetFormatPr defaultRowHeight="12.75"/>
  <cols>
    <col min="1" max="1" width="7.5703125" style="368" customWidth="1"/>
    <col min="2" max="2" width="16.85546875" style="368" customWidth="1"/>
    <col min="3" max="3" width="14.42578125" style="368" customWidth="1"/>
    <col min="4" max="4" width="16.7109375" style="368" hidden="1" customWidth="1"/>
    <col min="5" max="5" width="23.85546875" style="368" hidden="1" customWidth="1"/>
    <col min="6" max="6" width="29.7109375" style="368" hidden="1" customWidth="1"/>
    <col min="7" max="7" width="29.5703125" style="368" hidden="1" customWidth="1"/>
    <col min="8" max="8" width="17.42578125" style="368" hidden="1" customWidth="1"/>
    <col min="9" max="9" width="25.85546875" style="368" hidden="1" customWidth="1"/>
    <col min="10" max="10" width="30.7109375" style="368" hidden="1" customWidth="1"/>
    <col min="11" max="11" width="32.28515625" style="368" hidden="1" customWidth="1"/>
    <col min="12" max="12" width="27.5703125" style="368" hidden="1" customWidth="1"/>
    <col min="13" max="13" width="14.42578125" style="368" hidden="1" customWidth="1"/>
    <col min="14" max="14" width="49.85546875" style="368" customWidth="1"/>
    <col min="15" max="15" width="43.140625" style="368" customWidth="1"/>
    <col min="16" max="16" width="38.140625" style="368" customWidth="1"/>
    <col min="17" max="17" width="47.85546875" style="368" customWidth="1"/>
    <col min="18" max="18" width="16.42578125" style="368" hidden="1" customWidth="1"/>
    <col min="19" max="19" width="12.7109375" style="368" hidden="1" customWidth="1"/>
    <col min="20" max="20" width="13" style="368" hidden="1" customWidth="1"/>
    <col min="21" max="21" width="13.5703125" style="368" hidden="1" customWidth="1"/>
    <col min="22" max="22" width="12.140625" style="368" hidden="1" customWidth="1"/>
    <col min="23" max="23" width="13.7109375" style="368" hidden="1" customWidth="1"/>
    <col min="24" max="256" width="9.140625" style="368"/>
    <col min="257" max="257" width="7.5703125" style="368" customWidth="1"/>
    <col min="258" max="258" width="16.85546875" style="368" customWidth="1"/>
    <col min="259" max="259" width="14.42578125" style="368" customWidth="1"/>
    <col min="260" max="260" width="16.7109375" style="368" customWidth="1"/>
    <col min="261" max="261" width="23.85546875" style="368" customWidth="1"/>
    <col min="262" max="262" width="29.7109375" style="368" customWidth="1"/>
    <col min="263" max="263" width="29.5703125" style="368" customWidth="1"/>
    <col min="264" max="264" width="17.42578125" style="368" customWidth="1"/>
    <col min="265" max="265" width="25.85546875" style="368" customWidth="1"/>
    <col min="266" max="266" width="30.7109375" style="368" customWidth="1"/>
    <col min="267" max="267" width="26" style="368" customWidth="1"/>
    <col min="268" max="268" width="22.7109375" style="368" customWidth="1"/>
    <col min="269" max="269" width="14.42578125" style="368" customWidth="1"/>
    <col min="270" max="270" width="24" style="368" customWidth="1"/>
    <col min="271" max="271" width="21.28515625" style="368" customWidth="1"/>
    <col min="272" max="272" width="23" style="368" customWidth="1"/>
    <col min="273" max="273" width="15.28515625" style="368" customWidth="1"/>
    <col min="274" max="274" width="16.42578125" style="368" customWidth="1"/>
    <col min="275" max="275" width="12.7109375" style="368" customWidth="1"/>
    <col min="276" max="276" width="13" style="368" customWidth="1"/>
    <col min="277" max="277" width="13.5703125" style="368" customWidth="1"/>
    <col min="278" max="278" width="12.140625" style="368" customWidth="1"/>
    <col min="279" max="279" width="13.7109375" style="368" customWidth="1"/>
    <col min="280" max="512" width="9.140625" style="368"/>
    <col min="513" max="513" width="7.5703125" style="368" customWidth="1"/>
    <col min="514" max="514" width="16.85546875" style="368" customWidth="1"/>
    <col min="515" max="515" width="14.42578125" style="368" customWidth="1"/>
    <col min="516" max="516" width="16.7109375" style="368" customWidth="1"/>
    <col min="517" max="517" width="23.85546875" style="368" customWidth="1"/>
    <col min="518" max="518" width="29.7109375" style="368" customWidth="1"/>
    <col min="519" max="519" width="29.5703125" style="368" customWidth="1"/>
    <col min="520" max="520" width="17.42578125" style="368" customWidth="1"/>
    <col min="521" max="521" width="25.85546875" style="368" customWidth="1"/>
    <col min="522" max="522" width="30.7109375" style="368" customWidth="1"/>
    <col min="523" max="523" width="26" style="368" customWidth="1"/>
    <col min="524" max="524" width="22.7109375" style="368" customWidth="1"/>
    <col min="525" max="525" width="14.42578125" style="368" customWidth="1"/>
    <col min="526" max="526" width="24" style="368" customWidth="1"/>
    <col min="527" max="527" width="21.28515625" style="368" customWidth="1"/>
    <col min="528" max="528" width="23" style="368" customWidth="1"/>
    <col min="529" max="529" width="15.28515625" style="368" customWidth="1"/>
    <col min="530" max="530" width="16.42578125" style="368" customWidth="1"/>
    <col min="531" max="531" width="12.7109375" style="368" customWidth="1"/>
    <col min="532" max="532" width="13" style="368" customWidth="1"/>
    <col min="533" max="533" width="13.5703125" style="368" customWidth="1"/>
    <col min="534" max="534" width="12.140625" style="368" customWidth="1"/>
    <col min="535" max="535" width="13.7109375" style="368" customWidth="1"/>
    <col min="536" max="768" width="9.140625" style="368"/>
    <col min="769" max="769" width="7.5703125" style="368" customWidth="1"/>
    <col min="770" max="770" width="16.85546875" style="368" customWidth="1"/>
    <col min="771" max="771" width="14.42578125" style="368" customWidth="1"/>
    <col min="772" max="772" width="16.7109375" style="368" customWidth="1"/>
    <col min="773" max="773" width="23.85546875" style="368" customWidth="1"/>
    <col min="774" max="774" width="29.7109375" style="368" customWidth="1"/>
    <col min="775" max="775" width="29.5703125" style="368" customWidth="1"/>
    <col min="776" max="776" width="17.42578125" style="368" customWidth="1"/>
    <col min="777" max="777" width="25.85546875" style="368" customWidth="1"/>
    <col min="778" max="778" width="30.7109375" style="368" customWidth="1"/>
    <col min="779" max="779" width="26" style="368" customWidth="1"/>
    <col min="780" max="780" width="22.7109375" style="368" customWidth="1"/>
    <col min="781" max="781" width="14.42578125" style="368" customWidth="1"/>
    <col min="782" max="782" width="24" style="368" customWidth="1"/>
    <col min="783" max="783" width="21.28515625" style="368" customWidth="1"/>
    <col min="784" max="784" width="23" style="368" customWidth="1"/>
    <col min="785" max="785" width="15.28515625" style="368" customWidth="1"/>
    <col min="786" max="786" width="16.42578125" style="368" customWidth="1"/>
    <col min="787" max="787" width="12.7109375" style="368" customWidth="1"/>
    <col min="788" max="788" width="13" style="368" customWidth="1"/>
    <col min="789" max="789" width="13.5703125" style="368" customWidth="1"/>
    <col min="790" max="790" width="12.140625" style="368" customWidth="1"/>
    <col min="791" max="791" width="13.7109375" style="368" customWidth="1"/>
    <col min="792" max="1024" width="9.140625" style="368"/>
    <col min="1025" max="1025" width="7.5703125" style="368" customWidth="1"/>
    <col min="1026" max="1026" width="16.85546875" style="368" customWidth="1"/>
    <col min="1027" max="1027" width="14.42578125" style="368" customWidth="1"/>
    <col min="1028" max="1028" width="16.7109375" style="368" customWidth="1"/>
    <col min="1029" max="1029" width="23.85546875" style="368" customWidth="1"/>
    <col min="1030" max="1030" width="29.7109375" style="368" customWidth="1"/>
    <col min="1031" max="1031" width="29.5703125" style="368" customWidth="1"/>
    <col min="1032" max="1032" width="17.42578125" style="368" customWidth="1"/>
    <col min="1033" max="1033" width="25.85546875" style="368" customWidth="1"/>
    <col min="1034" max="1034" width="30.7109375" style="368" customWidth="1"/>
    <col min="1035" max="1035" width="26" style="368" customWidth="1"/>
    <col min="1036" max="1036" width="22.7109375" style="368" customWidth="1"/>
    <col min="1037" max="1037" width="14.42578125" style="368" customWidth="1"/>
    <col min="1038" max="1038" width="24" style="368" customWidth="1"/>
    <col min="1039" max="1039" width="21.28515625" style="368" customWidth="1"/>
    <col min="1040" max="1040" width="23" style="368" customWidth="1"/>
    <col min="1041" max="1041" width="15.28515625" style="368" customWidth="1"/>
    <col min="1042" max="1042" width="16.42578125" style="368" customWidth="1"/>
    <col min="1043" max="1043" width="12.7109375" style="368" customWidth="1"/>
    <col min="1044" max="1044" width="13" style="368" customWidth="1"/>
    <col min="1045" max="1045" width="13.5703125" style="368" customWidth="1"/>
    <col min="1046" max="1046" width="12.140625" style="368" customWidth="1"/>
    <col min="1047" max="1047" width="13.7109375" style="368" customWidth="1"/>
    <col min="1048" max="1280" width="9.140625" style="368"/>
    <col min="1281" max="1281" width="7.5703125" style="368" customWidth="1"/>
    <col min="1282" max="1282" width="16.85546875" style="368" customWidth="1"/>
    <col min="1283" max="1283" width="14.42578125" style="368" customWidth="1"/>
    <col min="1284" max="1284" width="16.7109375" style="368" customWidth="1"/>
    <col min="1285" max="1285" width="23.85546875" style="368" customWidth="1"/>
    <col min="1286" max="1286" width="29.7109375" style="368" customWidth="1"/>
    <col min="1287" max="1287" width="29.5703125" style="368" customWidth="1"/>
    <col min="1288" max="1288" width="17.42578125" style="368" customWidth="1"/>
    <col min="1289" max="1289" width="25.85546875" style="368" customWidth="1"/>
    <col min="1290" max="1290" width="30.7109375" style="368" customWidth="1"/>
    <col min="1291" max="1291" width="26" style="368" customWidth="1"/>
    <col min="1292" max="1292" width="22.7109375" style="368" customWidth="1"/>
    <col min="1293" max="1293" width="14.42578125" style="368" customWidth="1"/>
    <col min="1294" max="1294" width="24" style="368" customWidth="1"/>
    <col min="1295" max="1295" width="21.28515625" style="368" customWidth="1"/>
    <col min="1296" max="1296" width="23" style="368" customWidth="1"/>
    <col min="1297" max="1297" width="15.28515625" style="368" customWidth="1"/>
    <col min="1298" max="1298" width="16.42578125" style="368" customWidth="1"/>
    <col min="1299" max="1299" width="12.7109375" style="368" customWidth="1"/>
    <col min="1300" max="1300" width="13" style="368" customWidth="1"/>
    <col min="1301" max="1301" width="13.5703125" style="368" customWidth="1"/>
    <col min="1302" max="1302" width="12.140625" style="368" customWidth="1"/>
    <col min="1303" max="1303" width="13.7109375" style="368" customWidth="1"/>
    <col min="1304" max="1536" width="9.140625" style="368"/>
    <col min="1537" max="1537" width="7.5703125" style="368" customWidth="1"/>
    <col min="1538" max="1538" width="16.85546875" style="368" customWidth="1"/>
    <col min="1539" max="1539" width="14.42578125" style="368" customWidth="1"/>
    <col min="1540" max="1540" width="16.7109375" style="368" customWidth="1"/>
    <col min="1541" max="1541" width="23.85546875" style="368" customWidth="1"/>
    <col min="1542" max="1542" width="29.7109375" style="368" customWidth="1"/>
    <col min="1543" max="1543" width="29.5703125" style="368" customWidth="1"/>
    <col min="1544" max="1544" width="17.42578125" style="368" customWidth="1"/>
    <col min="1545" max="1545" width="25.85546875" style="368" customWidth="1"/>
    <col min="1546" max="1546" width="30.7109375" style="368" customWidth="1"/>
    <col min="1547" max="1547" width="26" style="368" customWidth="1"/>
    <col min="1548" max="1548" width="22.7109375" style="368" customWidth="1"/>
    <col min="1549" max="1549" width="14.42578125" style="368" customWidth="1"/>
    <col min="1550" max="1550" width="24" style="368" customWidth="1"/>
    <col min="1551" max="1551" width="21.28515625" style="368" customWidth="1"/>
    <col min="1552" max="1552" width="23" style="368" customWidth="1"/>
    <col min="1553" max="1553" width="15.28515625" style="368" customWidth="1"/>
    <col min="1554" max="1554" width="16.42578125" style="368" customWidth="1"/>
    <col min="1555" max="1555" width="12.7109375" style="368" customWidth="1"/>
    <col min="1556" max="1556" width="13" style="368" customWidth="1"/>
    <col min="1557" max="1557" width="13.5703125" style="368" customWidth="1"/>
    <col min="1558" max="1558" width="12.140625" style="368" customWidth="1"/>
    <col min="1559" max="1559" width="13.7109375" style="368" customWidth="1"/>
    <col min="1560" max="1792" width="9.140625" style="368"/>
    <col min="1793" max="1793" width="7.5703125" style="368" customWidth="1"/>
    <col min="1794" max="1794" width="16.85546875" style="368" customWidth="1"/>
    <col min="1795" max="1795" width="14.42578125" style="368" customWidth="1"/>
    <col min="1796" max="1796" width="16.7109375" style="368" customWidth="1"/>
    <col min="1797" max="1797" width="23.85546875" style="368" customWidth="1"/>
    <col min="1798" max="1798" width="29.7109375" style="368" customWidth="1"/>
    <col min="1799" max="1799" width="29.5703125" style="368" customWidth="1"/>
    <col min="1800" max="1800" width="17.42578125" style="368" customWidth="1"/>
    <col min="1801" max="1801" width="25.85546875" style="368" customWidth="1"/>
    <col min="1802" max="1802" width="30.7109375" style="368" customWidth="1"/>
    <col min="1803" max="1803" width="26" style="368" customWidth="1"/>
    <col min="1804" max="1804" width="22.7109375" style="368" customWidth="1"/>
    <col min="1805" max="1805" width="14.42578125" style="368" customWidth="1"/>
    <col min="1806" max="1806" width="24" style="368" customWidth="1"/>
    <col min="1807" max="1807" width="21.28515625" style="368" customWidth="1"/>
    <col min="1808" max="1808" width="23" style="368" customWidth="1"/>
    <col min="1809" max="1809" width="15.28515625" style="368" customWidth="1"/>
    <col min="1810" max="1810" width="16.42578125" style="368" customWidth="1"/>
    <col min="1811" max="1811" width="12.7109375" style="368" customWidth="1"/>
    <col min="1812" max="1812" width="13" style="368" customWidth="1"/>
    <col min="1813" max="1813" width="13.5703125" style="368" customWidth="1"/>
    <col min="1814" max="1814" width="12.140625" style="368" customWidth="1"/>
    <col min="1815" max="1815" width="13.7109375" style="368" customWidth="1"/>
    <col min="1816" max="2048" width="9.140625" style="368"/>
    <col min="2049" max="2049" width="7.5703125" style="368" customWidth="1"/>
    <col min="2050" max="2050" width="16.85546875" style="368" customWidth="1"/>
    <col min="2051" max="2051" width="14.42578125" style="368" customWidth="1"/>
    <col min="2052" max="2052" width="16.7109375" style="368" customWidth="1"/>
    <col min="2053" max="2053" width="23.85546875" style="368" customWidth="1"/>
    <col min="2054" max="2054" width="29.7109375" style="368" customWidth="1"/>
    <col min="2055" max="2055" width="29.5703125" style="368" customWidth="1"/>
    <col min="2056" max="2056" width="17.42578125" style="368" customWidth="1"/>
    <col min="2057" max="2057" width="25.85546875" style="368" customWidth="1"/>
    <col min="2058" max="2058" width="30.7109375" style="368" customWidth="1"/>
    <col min="2059" max="2059" width="26" style="368" customWidth="1"/>
    <col min="2060" max="2060" width="22.7109375" style="368" customWidth="1"/>
    <col min="2061" max="2061" width="14.42578125" style="368" customWidth="1"/>
    <col min="2062" max="2062" width="24" style="368" customWidth="1"/>
    <col min="2063" max="2063" width="21.28515625" style="368" customWidth="1"/>
    <col min="2064" max="2064" width="23" style="368" customWidth="1"/>
    <col min="2065" max="2065" width="15.28515625" style="368" customWidth="1"/>
    <col min="2066" max="2066" width="16.42578125" style="368" customWidth="1"/>
    <col min="2067" max="2067" width="12.7109375" style="368" customWidth="1"/>
    <col min="2068" max="2068" width="13" style="368" customWidth="1"/>
    <col min="2069" max="2069" width="13.5703125" style="368" customWidth="1"/>
    <col min="2070" max="2070" width="12.140625" style="368" customWidth="1"/>
    <col min="2071" max="2071" width="13.7109375" style="368" customWidth="1"/>
    <col min="2072" max="2304" width="9.140625" style="368"/>
    <col min="2305" max="2305" width="7.5703125" style="368" customWidth="1"/>
    <col min="2306" max="2306" width="16.85546875" style="368" customWidth="1"/>
    <col min="2307" max="2307" width="14.42578125" style="368" customWidth="1"/>
    <col min="2308" max="2308" width="16.7109375" style="368" customWidth="1"/>
    <col min="2309" max="2309" width="23.85546875" style="368" customWidth="1"/>
    <col min="2310" max="2310" width="29.7109375" style="368" customWidth="1"/>
    <col min="2311" max="2311" width="29.5703125" style="368" customWidth="1"/>
    <col min="2312" max="2312" width="17.42578125" style="368" customWidth="1"/>
    <col min="2313" max="2313" width="25.85546875" style="368" customWidth="1"/>
    <col min="2314" max="2314" width="30.7109375" style="368" customWidth="1"/>
    <col min="2315" max="2315" width="26" style="368" customWidth="1"/>
    <col min="2316" max="2316" width="22.7109375" style="368" customWidth="1"/>
    <col min="2317" max="2317" width="14.42578125" style="368" customWidth="1"/>
    <col min="2318" max="2318" width="24" style="368" customWidth="1"/>
    <col min="2319" max="2319" width="21.28515625" style="368" customWidth="1"/>
    <col min="2320" max="2320" width="23" style="368" customWidth="1"/>
    <col min="2321" max="2321" width="15.28515625" style="368" customWidth="1"/>
    <col min="2322" max="2322" width="16.42578125" style="368" customWidth="1"/>
    <col min="2323" max="2323" width="12.7109375" style="368" customWidth="1"/>
    <col min="2324" max="2324" width="13" style="368" customWidth="1"/>
    <col min="2325" max="2325" width="13.5703125" style="368" customWidth="1"/>
    <col min="2326" max="2326" width="12.140625" style="368" customWidth="1"/>
    <col min="2327" max="2327" width="13.7109375" style="368" customWidth="1"/>
    <col min="2328" max="2560" width="9.140625" style="368"/>
    <col min="2561" max="2561" width="7.5703125" style="368" customWidth="1"/>
    <col min="2562" max="2562" width="16.85546875" style="368" customWidth="1"/>
    <col min="2563" max="2563" width="14.42578125" style="368" customWidth="1"/>
    <col min="2564" max="2564" width="16.7109375" style="368" customWidth="1"/>
    <col min="2565" max="2565" width="23.85546875" style="368" customWidth="1"/>
    <col min="2566" max="2566" width="29.7109375" style="368" customWidth="1"/>
    <col min="2567" max="2567" width="29.5703125" style="368" customWidth="1"/>
    <col min="2568" max="2568" width="17.42578125" style="368" customWidth="1"/>
    <col min="2569" max="2569" width="25.85546875" style="368" customWidth="1"/>
    <col min="2570" max="2570" width="30.7109375" style="368" customWidth="1"/>
    <col min="2571" max="2571" width="26" style="368" customWidth="1"/>
    <col min="2572" max="2572" width="22.7109375" style="368" customWidth="1"/>
    <col min="2573" max="2573" width="14.42578125" style="368" customWidth="1"/>
    <col min="2574" max="2574" width="24" style="368" customWidth="1"/>
    <col min="2575" max="2575" width="21.28515625" style="368" customWidth="1"/>
    <col min="2576" max="2576" width="23" style="368" customWidth="1"/>
    <col min="2577" max="2577" width="15.28515625" style="368" customWidth="1"/>
    <col min="2578" max="2578" width="16.42578125" style="368" customWidth="1"/>
    <col min="2579" max="2579" width="12.7109375" style="368" customWidth="1"/>
    <col min="2580" max="2580" width="13" style="368" customWidth="1"/>
    <col min="2581" max="2581" width="13.5703125" style="368" customWidth="1"/>
    <col min="2582" max="2582" width="12.140625" style="368" customWidth="1"/>
    <col min="2583" max="2583" width="13.7109375" style="368" customWidth="1"/>
    <col min="2584" max="2816" width="9.140625" style="368"/>
    <col min="2817" max="2817" width="7.5703125" style="368" customWidth="1"/>
    <col min="2818" max="2818" width="16.85546875" style="368" customWidth="1"/>
    <col min="2819" max="2819" width="14.42578125" style="368" customWidth="1"/>
    <col min="2820" max="2820" width="16.7109375" style="368" customWidth="1"/>
    <col min="2821" max="2821" width="23.85546875" style="368" customWidth="1"/>
    <col min="2822" max="2822" width="29.7109375" style="368" customWidth="1"/>
    <col min="2823" max="2823" width="29.5703125" style="368" customWidth="1"/>
    <col min="2824" max="2824" width="17.42578125" style="368" customWidth="1"/>
    <col min="2825" max="2825" width="25.85546875" style="368" customWidth="1"/>
    <col min="2826" max="2826" width="30.7109375" style="368" customWidth="1"/>
    <col min="2827" max="2827" width="26" style="368" customWidth="1"/>
    <col min="2828" max="2828" width="22.7109375" style="368" customWidth="1"/>
    <col min="2829" max="2829" width="14.42578125" style="368" customWidth="1"/>
    <col min="2830" max="2830" width="24" style="368" customWidth="1"/>
    <col min="2831" max="2831" width="21.28515625" style="368" customWidth="1"/>
    <col min="2832" max="2832" width="23" style="368" customWidth="1"/>
    <col min="2833" max="2833" width="15.28515625" style="368" customWidth="1"/>
    <col min="2834" max="2834" width="16.42578125" style="368" customWidth="1"/>
    <col min="2835" max="2835" width="12.7109375" style="368" customWidth="1"/>
    <col min="2836" max="2836" width="13" style="368" customWidth="1"/>
    <col min="2837" max="2837" width="13.5703125" style="368" customWidth="1"/>
    <col min="2838" max="2838" width="12.140625" style="368" customWidth="1"/>
    <col min="2839" max="2839" width="13.7109375" style="368" customWidth="1"/>
    <col min="2840" max="3072" width="9.140625" style="368"/>
    <col min="3073" max="3073" width="7.5703125" style="368" customWidth="1"/>
    <col min="3074" max="3074" width="16.85546875" style="368" customWidth="1"/>
    <col min="3075" max="3075" width="14.42578125" style="368" customWidth="1"/>
    <col min="3076" max="3076" width="16.7109375" style="368" customWidth="1"/>
    <col min="3077" max="3077" width="23.85546875" style="368" customWidth="1"/>
    <col min="3078" max="3078" width="29.7109375" style="368" customWidth="1"/>
    <col min="3079" max="3079" width="29.5703125" style="368" customWidth="1"/>
    <col min="3080" max="3080" width="17.42578125" style="368" customWidth="1"/>
    <col min="3081" max="3081" width="25.85546875" style="368" customWidth="1"/>
    <col min="3082" max="3082" width="30.7109375" style="368" customWidth="1"/>
    <col min="3083" max="3083" width="26" style="368" customWidth="1"/>
    <col min="3084" max="3084" width="22.7109375" style="368" customWidth="1"/>
    <col min="3085" max="3085" width="14.42578125" style="368" customWidth="1"/>
    <col min="3086" max="3086" width="24" style="368" customWidth="1"/>
    <col min="3087" max="3087" width="21.28515625" style="368" customWidth="1"/>
    <col min="3088" max="3088" width="23" style="368" customWidth="1"/>
    <col min="3089" max="3089" width="15.28515625" style="368" customWidth="1"/>
    <col min="3090" max="3090" width="16.42578125" style="368" customWidth="1"/>
    <col min="3091" max="3091" width="12.7109375" style="368" customWidth="1"/>
    <col min="3092" max="3092" width="13" style="368" customWidth="1"/>
    <col min="3093" max="3093" width="13.5703125" style="368" customWidth="1"/>
    <col min="3094" max="3094" width="12.140625" style="368" customWidth="1"/>
    <col min="3095" max="3095" width="13.7109375" style="368" customWidth="1"/>
    <col min="3096" max="3328" width="9.140625" style="368"/>
    <col min="3329" max="3329" width="7.5703125" style="368" customWidth="1"/>
    <col min="3330" max="3330" width="16.85546875" style="368" customWidth="1"/>
    <col min="3331" max="3331" width="14.42578125" style="368" customWidth="1"/>
    <col min="3332" max="3332" width="16.7109375" style="368" customWidth="1"/>
    <col min="3333" max="3333" width="23.85546875" style="368" customWidth="1"/>
    <col min="3334" max="3334" width="29.7109375" style="368" customWidth="1"/>
    <col min="3335" max="3335" width="29.5703125" style="368" customWidth="1"/>
    <col min="3336" max="3336" width="17.42578125" style="368" customWidth="1"/>
    <col min="3337" max="3337" width="25.85546875" style="368" customWidth="1"/>
    <col min="3338" max="3338" width="30.7109375" style="368" customWidth="1"/>
    <col min="3339" max="3339" width="26" style="368" customWidth="1"/>
    <col min="3340" max="3340" width="22.7109375" style="368" customWidth="1"/>
    <col min="3341" max="3341" width="14.42578125" style="368" customWidth="1"/>
    <col min="3342" max="3342" width="24" style="368" customWidth="1"/>
    <col min="3343" max="3343" width="21.28515625" style="368" customWidth="1"/>
    <col min="3344" max="3344" width="23" style="368" customWidth="1"/>
    <col min="3345" max="3345" width="15.28515625" style="368" customWidth="1"/>
    <col min="3346" max="3346" width="16.42578125" style="368" customWidth="1"/>
    <col min="3347" max="3347" width="12.7109375" style="368" customWidth="1"/>
    <col min="3348" max="3348" width="13" style="368" customWidth="1"/>
    <col min="3349" max="3349" width="13.5703125" style="368" customWidth="1"/>
    <col min="3350" max="3350" width="12.140625" style="368" customWidth="1"/>
    <col min="3351" max="3351" width="13.7109375" style="368" customWidth="1"/>
    <col min="3352" max="3584" width="9.140625" style="368"/>
    <col min="3585" max="3585" width="7.5703125" style="368" customWidth="1"/>
    <col min="3586" max="3586" width="16.85546875" style="368" customWidth="1"/>
    <col min="3587" max="3587" width="14.42578125" style="368" customWidth="1"/>
    <col min="3588" max="3588" width="16.7109375" style="368" customWidth="1"/>
    <col min="3589" max="3589" width="23.85546875" style="368" customWidth="1"/>
    <col min="3590" max="3590" width="29.7109375" style="368" customWidth="1"/>
    <col min="3591" max="3591" width="29.5703125" style="368" customWidth="1"/>
    <col min="3592" max="3592" width="17.42578125" style="368" customWidth="1"/>
    <col min="3593" max="3593" width="25.85546875" style="368" customWidth="1"/>
    <col min="3594" max="3594" width="30.7109375" style="368" customWidth="1"/>
    <col min="3595" max="3595" width="26" style="368" customWidth="1"/>
    <col min="3596" max="3596" width="22.7109375" style="368" customWidth="1"/>
    <col min="3597" max="3597" width="14.42578125" style="368" customWidth="1"/>
    <col min="3598" max="3598" width="24" style="368" customWidth="1"/>
    <col min="3599" max="3599" width="21.28515625" style="368" customWidth="1"/>
    <col min="3600" max="3600" width="23" style="368" customWidth="1"/>
    <col min="3601" max="3601" width="15.28515625" style="368" customWidth="1"/>
    <col min="3602" max="3602" width="16.42578125" style="368" customWidth="1"/>
    <col min="3603" max="3603" width="12.7109375" style="368" customWidth="1"/>
    <col min="3604" max="3604" width="13" style="368" customWidth="1"/>
    <col min="3605" max="3605" width="13.5703125" style="368" customWidth="1"/>
    <col min="3606" max="3606" width="12.140625" style="368" customWidth="1"/>
    <col min="3607" max="3607" width="13.7109375" style="368" customWidth="1"/>
    <col min="3608" max="3840" width="9.140625" style="368"/>
    <col min="3841" max="3841" width="7.5703125" style="368" customWidth="1"/>
    <col min="3842" max="3842" width="16.85546875" style="368" customWidth="1"/>
    <col min="3843" max="3843" width="14.42578125" style="368" customWidth="1"/>
    <col min="3844" max="3844" width="16.7109375" style="368" customWidth="1"/>
    <col min="3845" max="3845" width="23.85546875" style="368" customWidth="1"/>
    <col min="3846" max="3846" width="29.7109375" style="368" customWidth="1"/>
    <col min="3847" max="3847" width="29.5703125" style="368" customWidth="1"/>
    <col min="3848" max="3848" width="17.42578125" style="368" customWidth="1"/>
    <col min="3849" max="3849" width="25.85546875" style="368" customWidth="1"/>
    <col min="3850" max="3850" width="30.7109375" style="368" customWidth="1"/>
    <col min="3851" max="3851" width="26" style="368" customWidth="1"/>
    <col min="3852" max="3852" width="22.7109375" style="368" customWidth="1"/>
    <col min="3853" max="3853" width="14.42578125" style="368" customWidth="1"/>
    <col min="3854" max="3854" width="24" style="368" customWidth="1"/>
    <col min="3855" max="3855" width="21.28515625" style="368" customWidth="1"/>
    <col min="3856" max="3856" width="23" style="368" customWidth="1"/>
    <col min="3857" max="3857" width="15.28515625" style="368" customWidth="1"/>
    <col min="3858" max="3858" width="16.42578125" style="368" customWidth="1"/>
    <col min="3859" max="3859" width="12.7109375" style="368" customWidth="1"/>
    <col min="3860" max="3860" width="13" style="368" customWidth="1"/>
    <col min="3861" max="3861" width="13.5703125" style="368" customWidth="1"/>
    <col min="3862" max="3862" width="12.140625" style="368" customWidth="1"/>
    <col min="3863" max="3863" width="13.7109375" style="368" customWidth="1"/>
    <col min="3864" max="4096" width="9.140625" style="368"/>
    <col min="4097" max="4097" width="7.5703125" style="368" customWidth="1"/>
    <col min="4098" max="4098" width="16.85546875" style="368" customWidth="1"/>
    <col min="4099" max="4099" width="14.42578125" style="368" customWidth="1"/>
    <col min="4100" max="4100" width="16.7109375" style="368" customWidth="1"/>
    <col min="4101" max="4101" width="23.85546875" style="368" customWidth="1"/>
    <col min="4102" max="4102" width="29.7109375" style="368" customWidth="1"/>
    <col min="4103" max="4103" width="29.5703125" style="368" customWidth="1"/>
    <col min="4104" max="4104" width="17.42578125" style="368" customWidth="1"/>
    <col min="4105" max="4105" width="25.85546875" style="368" customWidth="1"/>
    <col min="4106" max="4106" width="30.7109375" style="368" customWidth="1"/>
    <col min="4107" max="4107" width="26" style="368" customWidth="1"/>
    <col min="4108" max="4108" width="22.7109375" style="368" customWidth="1"/>
    <col min="4109" max="4109" width="14.42578125" style="368" customWidth="1"/>
    <col min="4110" max="4110" width="24" style="368" customWidth="1"/>
    <col min="4111" max="4111" width="21.28515625" style="368" customWidth="1"/>
    <col min="4112" max="4112" width="23" style="368" customWidth="1"/>
    <col min="4113" max="4113" width="15.28515625" style="368" customWidth="1"/>
    <col min="4114" max="4114" width="16.42578125" style="368" customWidth="1"/>
    <col min="4115" max="4115" width="12.7109375" style="368" customWidth="1"/>
    <col min="4116" max="4116" width="13" style="368" customWidth="1"/>
    <col min="4117" max="4117" width="13.5703125" style="368" customWidth="1"/>
    <col min="4118" max="4118" width="12.140625" style="368" customWidth="1"/>
    <col min="4119" max="4119" width="13.7109375" style="368" customWidth="1"/>
    <col min="4120" max="4352" width="9.140625" style="368"/>
    <col min="4353" max="4353" width="7.5703125" style="368" customWidth="1"/>
    <col min="4354" max="4354" width="16.85546875" style="368" customWidth="1"/>
    <col min="4355" max="4355" width="14.42578125" style="368" customWidth="1"/>
    <col min="4356" max="4356" width="16.7109375" style="368" customWidth="1"/>
    <col min="4357" max="4357" width="23.85546875" style="368" customWidth="1"/>
    <col min="4358" max="4358" width="29.7109375" style="368" customWidth="1"/>
    <col min="4359" max="4359" width="29.5703125" style="368" customWidth="1"/>
    <col min="4360" max="4360" width="17.42578125" style="368" customWidth="1"/>
    <col min="4361" max="4361" width="25.85546875" style="368" customWidth="1"/>
    <col min="4362" max="4362" width="30.7109375" style="368" customWidth="1"/>
    <col min="4363" max="4363" width="26" style="368" customWidth="1"/>
    <col min="4364" max="4364" width="22.7109375" style="368" customWidth="1"/>
    <col min="4365" max="4365" width="14.42578125" style="368" customWidth="1"/>
    <col min="4366" max="4366" width="24" style="368" customWidth="1"/>
    <col min="4367" max="4367" width="21.28515625" style="368" customWidth="1"/>
    <col min="4368" max="4368" width="23" style="368" customWidth="1"/>
    <col min="4369" max="4369" width="15.28515625" style="368" customWidth="1"/>
    <col min="4370" max="4370" width="16.42578125" style="368" customWidth="1"/>
    <col min="4371" max="4371" width="12.7109375" style="368" customWidth="1"/>
    <col min="4372" max="4372" width="13" style="368" customWidth="1"/>
    <col min="4373" max="4373" width="13.5703125" style="368" customWidth="1"/>
    <col min="4374" max="4374" width="12.140625" style="368" customWidth="1"/>
    <col min="4375" max="4375" width="13.7109375" style="368" customWidth="1"/>
    <col min="4376" max="4608" width="9.140625" style="368"/>
    <col min="4609" max="4609" width="7.5703125" style="368" customWidth="1"/>
    <col min="4610" max="4610" width="16.85546875" style="368" customWidth="1"/>
    <col min="4611" max="4611" width="14.42578125" style="368" customWidth="1"/>
    <col min="4612" max="4612" width="16.7109375" style="368" customWidth="1"/>
    <col min="4613" max="4613" width="23.85546875" style="368" customWidth="1"/>
    <col min="4614" max="4614" width="29.7109375" style="368" customWidth="1"/>
    <col min="4615" max="4615" width="29.5703125" style="368" customWidth="1"/>
    <col min="4616" max="4616" width="17.42578125" style="368" customWidth="1"/>
    <col min="4617" max="4617" width="25.85546875" style="368" customWidth="1"/>
    <col min="4618" max="4618" width="30.7109375" style="368" customWidth="1"/>
    <col min="4619" max="4619" width="26" style="368" customWidth="1"/>
    <col min="4620" max="4620" width="22.7109375" style="368" customWidth="1"/>
    <col min="4621" max="4621" width="14.42578125" style="368" customWidth="1"/>
    <col min="4622" max="4622" width="24" style="368" customWidth="1"/>
    <col min="4623" max="4623" width="21.28515625" style="368" customWidth="1"/>
    <col min="4624" max="4624" width="23" style="368" customWidth="1"/>
    <col min="4625" max="4625" width="15.28515625" style="368" customWidth="1"/>
    <col min="4626" max="4626" width="16.42578125" style="368" customWidth="1"/>
    <col min="4627" max="4627" width="12.7109375" style="368" customWidth="1"/>
    <col min="4628" max="4628" width="13" style="368" customWidth="1"/>
    <col min="4629" max="4629" width="13.5703125" style="368" customWidth="1"/>
    <col min="4630" max="4630" width="12.140625" style="368" customWidth="1"/>
    <col min="4631" max="4631" width="13.7109375" style="368" customWidth="1"/>
    <col min="4632" max="4864" width="9.140625" style="368"/>
    <col min="4865" max="4865" width="7.5703125" style="368" customWidth="1"/>
    <col min="4866" max="4866" width="16.85546875" style="368" customWidth="1"/>
    <col min="4867" max="4867" width="14.42578125" style="368" customWidth="1"/>
    <col min="4868" max="4868" width="16.7109375" style="368" customWidth="1"/>
    <col min="4869" max="4869" width="23.85546875" style="368" customWidth="1"/>
    <col min="4870" max="4870" width="29.7109375" style="368" customWidth="1"/>
    <col min="4871" max="4871" width="29.5703125" style="368" customWidth="1"/>
    <col min="4872" max="4872" width="17.42578125" style="368" customWidth="1"/>
    <col min="4873" max="4873" width="25.85546875" style="368" customWidth="1"/>
    <col min="4874" max="4874" width="30.7109375" style="368" customWidth="1"/>
    <col min="4875" max="4875" width="26" style="368" customWidth="1"/>
    <col min="4876" max="4876" width="22.7109375" style="368" customWidth="1"/>
    <col min="4877" max="4877" width="14.42578125" style="368" customWidth="1"/>
    <col min="4878" max="4878" width="24" style="368" customWidth="1"/>
    <col min="4879" max="4879" width="21.28515625" style="368" customWidth="1"/>
    <col min="4880" max="4880" width="23" style="368" customWidth="1"/>
    <col min="4881" max="4881" width="15.28515625" style="368" customWidth="1"/>
    <col min="4882" max="4882" width="16.42578125" style="368" customWidth="1"/>
    <col min="4883" max="4883" width="12.7109375" style="368" customWidth="1"/>
    <col min="4884" max="4884" width="13" style="368" customWidth="1"/>
    <col min="4885" max="4885" width="13.5703125" style="368" customWidth="1"/>
    <col min="4886" max="4886" width="12.140625" style="368" customWidth="1"/>
    <col min="4887" max="4887" width="13.7109375" style="368" customWidth="1"/>
    <col min="4888" max="5120" width="9.140625" style="368"/>
    <col min="5121" max="5121" width="7.5703125" style="368" customWidth="1"/>
    <col min="5122" max="5122" width="16.85546875" style="368" customWidth="1"/>
    <col min="5123" max="5123" width="14.42578125" style="368" customWidth="1"/>
    <col min="5124" max="5124" width="16.7109375" style="368" customWidth="1"/>
    <col min="5125" max="5125" width="23.85546875" style="368" customWidth="1"/>
    <col min="5126" max="5126" width="29.7109375" style="368" customWidth="1"/>
    <col min="5127" max="5127" width="29.5703125" style="368" customWidth="1"/>
    <col min="5128" max="5128" width="17.42578125" style="368" customWidth="1"/>
    <col min="5129" max="5129" width="25.85546875" style="368" customWidth="1"/>
    <col min="5130" max="5130" width="30.7109375" style="368" customWidth="1"/>
    <col min="5131" max="5131" width="26" style="368" customWidth="1"/>
    <col min="5132" max="5132" width="22.7109375" style="368" customWidth="1"/>
    <col min="5133" max="5133" width="14.42578125" style="368" customWidth="1"/>
    <col min="5134" max="5134" width="24" style="368" customWidth="1"/>
    <col min="5135" max="5135" width="21.28515625" style="368" customWidth="1"/>
    <col min="5136" max="5136" width="23" style="368" customWidth="1"/>
    <col min="5137" max="5137" width="15.28515625" style="368" customWidth="1"/>
    <col min="5138" max="5138" width="16.42578125" style="368" customWidth="1"/>
    <col min="5139" max="5139" width="12.7109375" style="368" customWidth="1"/>
    <col min="5140" max="5140" width="13" style="368" customWidth="1"/>
    <col min="5141" max="5141" width="13.5703125" style="368" customWidth="1"/>
    <col min="5142" max="5142" width="12.140625" style="368" customWidth="1"/>
    <col min="5143" max="5143" width="13.7109375" style="368" customWidth="1"/>
    <col min="5144" max="5376" width="9.140625" style="368"/>
    <col min="5377" max="5377" width="7.5703125" style="368" customWidth="1"/>
    <col min="5378" max="5378" width="16.85546875" style="368" customWidth="1"/>
    <col min="5379" max="5379" width="14.42578125" style="368" customWidth="1"/>
    <col min="5380" max="5380" width="16.7109375" style="368" customWidth="1"/>
    <col min="5381" max="5381" width="23.85546875" style="368" customWidth="1"/>
    <col min="5382" max="5382" width="29.7109375" style="368" customWidth="1"/>
    <col min="5383" max="5383" width="29.5703125" style="368" customWidth="1"/>
    <col min="5384" max="5384" width="17.42578125" style="368" customWidth="1"/>
    <col min="5385" max="5385" width="25.85546875" style="368" customWidth="1"/>
    <col min="5386" max="5386" width="30.7109375" style="368" customWidth="1"/>
    <col min="5387" max="5387" width="26" style="368" customWidth="1"/>
    <col min="5388" max="5388" width="22.7109375" style="368" customWidth="1"/>
    <col min="5389" max="5389" width="14.42578125" style="368" customWidth="1"/>
    <col min="5390" max="5390" width="24" style="368" customWidth="1"/>
    <col min="5391" max="5391" width="21.28515625" style="368" customWidth="1"/>
    <col min="5392" max="5392" width="23" style="368" customWidth="1"/>
    <col min="5393" max="5393" width="15.28515625" style="368" customWidth="1"/>
    <col min="5394" max="5394" width="16.42578125" style="368" customWidth="1"/>
    <col min="5395" max="5395" width="12.7109375" style="368" customWidth="1"/>
    <col min="5396" max="5396" width="13" style="368" customWidth="1"/>
    <col min="5397" max="5397" width="13.5703125" style="368" customWidth="1"/>
    <col min="5398" max="5398" width="12.140625" style="368" customWidth="1"/>
    <col min="5399" max="5399" width="13.7109375" style="368" customWidth="1"/>
    <col min="5400" max="5632" width="9.140625" style="368"/>
    <col min="5633" max="5633" width="7.5703125" style="368" customWidth="1"/>
    <col min="5634" max="5634" width="16.85546875" style="368" customWidth="1"/>
    <col min="5635" max="5635" width="14.42578125" style="368" customWidth="1"/>
    <col min="5636" max="5636" width="16.7109375" style="368" customWidth="1"/>
    <col min="5637" max="5637" width="23.85546875" style="368" customWidth="1"/>
    <col min="5638" max="5638" width="29.7109375" style="368" customWidth="1"/>
    <col min="5639" max="5639" width="29.5703125" style="368" customWidth="1"/>
    <col min="5640" max="5640" width="17.42578125" style="368" customWidth="1"/>
    <col min="5641" max="5641" width="25.85546875" style="368" customWidth="1"/>
    <col min="5642" max="5642" width="30.7109375" style="368" customWidth="1"/>
    <col min="5643" max="5643" width="26" style="368" customWidth="1"/>
    <col min="5644" max="5644" width="22.7109375" style="368" customWidth="1"/>
    <col min="5645" max="5645" width="14.42578125" style="368" customWidth="1"/>
    <col min="5646" max="5646" width="24" style="368" customWidth="1"/>
    <col min="5647" max="5647" width="21.28515625" style="368" customWidth="1"/>
    <col min="5648" max="5648" width="23" style="368" customWidth="1"/>
    <col min="5649" max="5649" width="15.28515625" style="368" customWidth="1"/>
    <col min="5650" max="5650" width="16.42578125" style="368" customWidth="1"/>
    <col min="5651" max="5651" width="12.7109375" style="368" customWidth="1"/>
    <col min="5652" max="5652" width="13" style="368" customWidth="1"/>
    <col min="5653" max="5653" width="13.5703125" style="368" customWidth="1"/>
    <col min="5654" max="5654" width="12.140625" style="368" customWidth="1"/>
    <col min="5655" max="5655" width="13.7109375" style="368" customWidth="1"/>
    <col min="5656" max="5888" width="9.140625" style="368"/>
    <col min="5889" max="5889" width="7.5703125" style="368" customWidth="1"/>
    <col min="5890" max="5890" width="16.85546875" style="368" customWidth="1"/>
    <col min="5891" max="5891" width="14.42578125" style="368" customWidth="1"/>
    <col min="5892" max="5892" width="16.7109375" style="368" customWidth="1"/>
    <col min="5893" max="5893" width="23.85546875" style="368" customWidth="1"/>
    <col min="5894" max="5894" width="29.7109375" style="368" customWidth="1"/>
    <col min="5895" max="5895" width="29.5703125" style="368" customWidth="1"/>
    <col min="5896" max="5896" width="17.42578125" style="368" customWidth="1"/>
    <col min="5897" max="5897" width="25.85546875" style="368" customWidth="1"/>
    <col min="5898" max="5898" width="30.7109375" style="368" customWidth="1"/>
    <col min="5899" max="5899" width="26" style="368" customWidth="1"/>
    <col min="5900" max="5900" width="22.7109375" style="368" customWidth="1"/>
    <col min="5901" max="5901" width="14.42578125" style="368" customWidth="1"/>
    <col min="5902" max="5902" width="24" style="368" customWidth="1"/>
    <col min="5903" max="5903" width="21.28515625" style="368" customWidth="1"/>
    <col min="5904" max="5904" width="23" style="368" customWidth="1"/>
    <col min="5905" max="5905" width="15.28515625" style="368" customWidth="1"/>
    <col min="5906" max="5906" width="16.42578125" style="368" customWidth="1"/>
    <col min="5907" max="5907" width="12.7109375" style="368" customWidth="1"/>
    <col min="5908" max="5908" width="13" style="368" customWidth="1"/>
    <col min="5909" max="5909" width="13.5703125" style="368" customWidth="1"/>
    <col min="5910" max="5910" width="12.140625" style="368" customWidth="1"/>
    <col min="5911" max="5911" width="13.7109375" style="368" customWidth="1"/>
    <col min="5912" max="6144" width="9.140625" style="368"/>
    <col min="6145" max="6145" width="7.5703125" style="368" customWidth="1"/>
    <col min="6146" max="6146" width="16.85546875" style="368" customWidth="1"/>
    <col min="6147" max="6147" width="14.42578125" style="368" customWidth="1"/>
    <col min="6148" max="6148" width="16.7109375" style="368" customWidth="1"/>
    <col min="6149" max="6149" width="23.85546875" style="368" customWidth="1"/>
    <col min="6150" max="6150" width="29.7109375" style="368" customWidth="1"/>
    <col min="6151" max="6151" width="29.5703125" style="368" customWidth="1"/>
    <col min="6152" max="6152" width="17.42578125" style="368" customWidth="1"/>
    <col min="6153" max="6153" width="25.85546875" style="368" customWidth="1"/>
    <col min="6154" max="6154" width="30.7109375" style="368" customWidth="1"/>
    <col min="6155" max="6155" width="26" style="368" customWidth="1"/>
    <col min="6156" max="6156" width="22.7109375" style="368" customWidth="1"/>
    <col min="6157" max="6157" width="14.42578125" style="368" customWidth="1"/>
    <col min="6158" max="6158" width="24" style="368" customWidth="1"/>
    <col min="6159" max="6159" width="21.28515625" style="368" customWidth="1"/>
    <col min="6160" max="6160" width="23" style="368" customWidth="1"/>
    <col min="6161" max="6161" width="15.28515625" style="368" customWidth="1"/>
    <col min="6162" max="6162" width="16.42578125" style="368" customWidth="1"/>
    <col min="6163" max="6163" width="12.7109375" style="368" customWidth="1"/>
    <col min="6164" max="6164" width="13" style="368" customWidth="1"/>
    <col min="6165" max="6165" width="13.5703125" style="368" customWidth="1"/>
    <col min="6166" max="6166" width="12.140625" style="368" customWidth="1"/>
    <col min="6167" max="6167" width="13.7109375" style="368" customWidth="1"/>
    <col min="6168" max="6400" width="9.140625" style="368"/>
    <col min="6401" max="6401" width="7.5703125" style="368" customWidth="1"/>
    <col min="6402" max="6402" width="16.85546875" style="368" customWidth="1"/>
    <col min="6403" max="6403" width="14.42578125" style="368" customWidth="1"/>
    <col min="6404" max="6404" width="16.7109375" style="368" customWidth="1"/>
    <col min="6405" max="6405" width="23.85546875" style="368" customWidth="1"/>
    <col min="6406" max="6406" width="29.7109375" style="368" customWidth="1"/>
    <col min="6407" max="6407" width="29.5703125" style="368" customWidth="1"/>
    <col min="6408" max="6408" width="17.42578125" style="368" customWidth="1"/>
    <col min="6409" max="6409" width="25.85546875" style="368" customWidth="1"/>
    <col min="6410" max="6410" width="30.7109375" style="368" customWidth="1"/>
    <col min="6411" max="6411" width="26" style="368" customWidth="1"/>
    <col min="6412" max="6412" width="22.7109375" style="368" customWidth="1"/>
    <col min="6413" max="6413" width="14.42578125" style="368" customWidth="1"/>
    <col min="6414" max="6414" width="24" style="368" customWidth="1"/>
    <col min="6415" max="6415" width="21.28515625" style="368" customWidth="1"/>
    <col min="6416" max="6416" width="23" style="368" customWidth="1"/>
    <col min="6417" max="6417" width="15.28515625" style="368" customWidth="1"/>
    <col min="6418" max="6418" width="16.42578125" style="368" customWidth="1"/>
    <col min="6419" max="6419" width="12.7109375" style="368" customWidth="1"/>
    <col min="6420" max="6420" width="13" style="368" customWidth="1"/>
    <col min="6421" max="6421" width="13.5703125" style="368" customWidth="1"/>
    <col min="6422" max="6422" width="12.140625" style="368" customWidth="1"/>
    <col min="6423" max="6423" width="13.7109375" style="368" customWidth="1"/>
    <col min="6424" max="6656" width="9.140625" style="368"/>
    <col min="6657" max="6657" width="7.5703125" style="368" customWidth="1"/>
    <col min="6658" max="6658" width="16.85546875" style="368" customWidth="1"/>
    <col min="6659" max="6659" width="14.42578125" style="368" customWidth="1"/>
    <col min="6660" max="6660" width="16.7109375" style="368" customWidth="1"/>
    <col min="6661" max="6661" width="23.85546875" style="368" customWidth="1"/>
    <col min="6662" max="6662" width="29.7109375" style="368" customWidth="1"/>
    <col min="6663" max="6663" width="29.5703125" style="368" customWidth="1"/>
    <col min="6664" max="6664" width="17.42578125" style="368" customWidth="1"/>
    <col min="6665" max="6665" width="25.85546875" style="368" customWidth="1"/>
    <col min="6666" max="6666" width="30.7109375" style="368" customWidth="1"/>
    <col min="6667" max="6667" width="26" style="368" customWidth="1"/>
    <col min="6668" max="6668" width="22.7109375" style="368" customWidth="1"/>
    <col min="6669" max="6669" width="14.42578125" style="368" customWidth="1"/>
    <col min="6670" max="6670" width="24" style="368" customWidth="1"/>
    <col min="6671" max="6671" width="21.28515625" style="368" customWidth="1"/>
    <col min="6672" max="6672" width="23" style="368" customWidth="1"/>
    <col min="6673" max="6673" width="15.28515625" style="368" customWidth="1"/>
    <col min="6674" max="6674" width="16.42578125" style="368" customWidth="1"/>
    <col min="6675" max="6675" width="12.7109375" style="368" customWidth="1"/>
    <col min="6676" max="6676" width="13" style="368" customWidth="1"/>
    <col min="6677" max="6677" width="13.5703125" style="368" customWidth="1"/>
    <col min="6678" max="6678" width="12.140625" style="368" customWidth="1"/>
    <col min="6679" max="6679" width="13.7109375" style="368" customWidth="1"/>
    <col min="6680" max="6912" width="9.140625" style="368"/>
    <col min="6913" max="6913" width="7.5703125" style="368" customWidth="1"/>
    <col min="6914" max="6914" width="16.85546875" style="368" customWidth="1"/>
    <col min="6915" max="6915" width="14.42578125" style="368" customWidth="1"/>
    <col min="6916" max="6916" width="16.7109375" style="368" customWidth="1"/>
    <col min="6917" max="6917" width="23.85546875" style="368" customWidth="1"/>
    <col min="6918" max="6918" width="29.7109375" style="368" customWidth="1"/>
    <col min="6919" max="6919" width="29.5703125" style="368" customWidth="1"/>
    <col min="6920" max="6920" width="17.42578125" style="368" customWidth="1"/>
    <col min="6921" max="6921" width="25.85546875" style="368" customWidth="1"/>
    <col min="6922" max="6922" width="30.7109375" style="368" customWidth="1"/>
    <col min="6923" max="6923" width="26" style="368" customWidth="1"/>
    <col min="6924" max="6924" width="22.7109375" style="368" customWidth="1"/>
    <col min="6925" max="6925" width="14.42578125" style="368" customWidth="1"/>
    <col min="6926" max="6926" width="24" style="368" customWidth="1"/>
    <col min="6927" max="6927" width="21.28515625" style="368" customWidth="1"/>
    <col min="6928" max="6928" width="23" style="368" customWidth="1"/>
    <col min="6929" max="6929" width="15.28515625" style="368" customWidth="1"/>
    <col min="6930" max="6930" width="16.42578125" style="368" customWidth="1"/>
    <col min="6931" max="6931" width="12.7109375" style="368" customWidth="1"/>
    <col min="6932" max="6932" width="13" style="368" customWidth="1"/>
    <col min="6933" max="6933" width="13.5703125" style="368" customWidth="1"/>
    <col min="6934" max="6934" width="12.140625" style="368" customWidth="1"/>
    <col min="6935" max="6935" width="13.7109375" style="368" customWidth="1"/>
    <col min="6936" max="7168" width="9.140625" style="368"/>
    <col min="7169" max="7169" width="7.5703125" style="368" customWidth="1"/>
    <col min="7170" max="7170" width="16.85546875" style="368" customWidth="1"/>
    <col min="7171" max="7171" width="14.42578125" style="368" customWidth="1"/>
    <col min="7172" max="7172" width="16.7109375" style="368" customWidth="1"/>
    <col min="7173" max="7173" width="23.85546875" style="368" customWidth="1"/>
    <col min="7174" max="7174" width="29.7109375" style="368" customWidth="1"/>
    <col min="7175" max="7175" width="29.5703125" style="368" customWidth="1"/>
    <col min="7176" max="7176" width="17.42578125" style="368" customWidth="1"/>
    <col min="7177" max="7177" width="25.85546875" style="368" customWidth="1"/>
    <col min="7178" max="7178" width="30.7109375" style="368" customWidth="1"/>
    <col min="7179" max="7179" width="26" style="368" customWidth="1"/>
    <col min="7180" max="7180" width="22.7109375" style="368" customWidth="1"/>
    <col min="7181" max="7181" width="14.42578125" style="368" customWidth="1"/>
    <col min="7182" max="7182" width="24" style="368" customWidth="1"/>
    <col min="7183" max="7183" width="21.28515625" style="368" customWidth="1"/>
    <col min="7184" max="7184" width="23" style="368" customWidth="1"/>
    <col min="7185" max="7185" width="15.28515625" style="368" customWidth="1"/>
    <col min="7186" max="7186" width="16.42578125" style="368" customWidth="1"/>
    <col min="7187" max="7187" width="12.7109375" style="368" customWidth="1"/>
    <col min="7188" max="7188" width="13" style="368" customWidth="1"/>
    <col min="7189" max="7189" width="13.5703125" style="368" customWidth="1"/>
    <col min="7190" max="7190" width="12.140625" style="368" customWidth="1"/>
    <col min="7191" max="7191" width="13.7109375" style="368" customWidth="1"/>
    <col min="7192" max="7424" width="9.140625" style="368"/>
    <col min="7425" max="7425" width="7.5703125" style="368" customWidth="1"/>
    <col min="7426" max="7426" width="16.85546875" style="368" customWidth="1"/>
    <col min="7427" max="7427" width="14.42578125" style="368" customWidth="1"/>
    <col min="7428" max="7428" width="16.7109375" style="368" customWidth="1"/>
    <col min="7429" max="7429" width="23.85546875" style="368" customWidth="1"/>
    <col min="7430" max="7430" width="29.7109375" style="368" customWidth="1"/>
    <col min="7431" max="7431" width="29.5703125" style="368" customWidth="1"/>
    <col min="7432" max="7432" width="17.42578125" style="368" customWidth="1"/>
    <col min="7433" max="7433" width="25.85546875" style="368" customWidth="1"/>
    <col min="7434" max="7434" width="30.7109375" style="368" customWidth="1"/>
    <col min="7435" max="7435" width="26" style="368" customWidth="1"/>
    <col min="7436" max="7436" width="22.7109375" style="368" customWidth="1"/>
    <col min="7437" max="7437" width="14.42578125" style="368" customWidth="1"/>
    <col min="7438" max="7438" width="24" style="368" customWidth="1"/>
    <col min="7439" max="7439" width="21.28515625" style="368" customWidth="1"/>
    <col min="7440" max="7440" width="23" style="368" customWidth="1"/>
    <col min="7441" max="7441" width="15.28515625" style="368" customWidth="1"/>
    <col min="7442" max="7442" width="16.42578125" style="368" customWidth="1"/>
    <col min="7443" max="7443" width="12.7109375" style="368" customWidth="1"/>
    <col min="7444" max="7444" width="13" style="368" customWidth="1"/>
    <col min="7445" max="7445" width="13.5703125" style="368" customWidth="1"/>
    <col min="7446" max="7446" width="12.140625" style="368" customWidth="1"/>
    <col min="7447" max="7447" width="13.7109375" style="368" customWidth="1"/>
    <col min="7448" max="7680" width="9.140625" style="368"/>
    <col min="7681" max="7681" width="7.5703125" style="368" customWidth="1"/>
    <col min="7682" max="7682" width="16.85546875" style="368" customWidth="1"/>
    <col min="7683" max="7683" width="14.42578125" style="368" customWidth="1"/>
    <col min="7684" max="7684" width="16.7109375" style="368" customWidth="1"/>
    <col min="7685" max="7685" width="23.85546875" style="368" customWidth="1"/>
    <col min="7686" max="7686" width="29.7109375" style="368" customWidth="1"/>
    <col min="7687" max="7687" width="29.5703125" style="368" customWidth="1"/>
    <col min="7688" max="7688" width="17.42578125" style="368" customWidth="1"/>
    <col min="7689" max="7689" width="25.85546875" style="368" customWidth="1"/>
    <col min="7690" max="7690" width="30.7109375" style="368" customWidth="1"/>
    <col min="7691" max="7691" width="26" style="368" customWidth="1"/>
    <col min="7692" max="7692" width="22.7109375" style="368" customWidth="1"/>
    <col min="7693" max="7693" width="14.42578125" style="368" customWidth="1"/>
    <col min="7694" max="7694" width="24" style="368" customWidth="1"/>
    <col min="7695" max="7695" width="21.28515625" style="368" customWidth="1"/>
    <col min="7696" max="7696" width="23" style="368" customWidth="1"/>
    <col min="7697" max="7697" width="15.28515625" style="368" customWidth="1"/>
    <col min="7698" max="7698" width="16.42578125" style="368" customWidth="1"/>
    <col min="7699" max="7699" width="12.7109375" style="368" customWidth="1"/>
    <col min="7700" max="7700" width="13" style="368" customWidth="1"/>
    <col min="7701" max="7701" width="13.5703125" style="368" customWidth="1"/>
    <col min="7702" max="7702" width="12.140625" style="368" customWidth="1"/>
    <col min="7703" max="7703" width="13.7109375" style="368" customWidth="1"/>
    <col min="7704" max="7936" width="9.140625" style="368"/>
    <col min="7937" max="7937" width="7.5703125" style="368" customWidth="1"/>
    <col min="7938" max="7938" width="16.85546875" style="368" customWidth="1"/>
    <col min="7939" max="7939" width="14.42578125" style="368" customWidth="1"/>
    <col min="7940" max="7940" width="16.7109375" style="368" customWidth="1"/>
    <col min="7941" max="7941" width="23.85546875" style="368" customWidth="1"/>
    <col min="7942" max="7942" width="29.7109375" style="368" customWidth="1"/>
    <col min="7943" max="7943" width="29.5703125" style="368" customWidth="1"/>
    <col min="7944" max="7944" width="17.42578125" style="368" customWidth="1"/>
    <col min="7945" max="7945" width="25.85546875" style="368" customWidth="1"/>
    <col min="7946" max="7946" width="30.7109375" style="368" customWidth="1"/>
    <col min="7947" max="7947" width="26" style="368" customWidth="1"/>
    <col min="7948" max="7948" width="22.7109375" style="368" customWidth="1"/>
    <col min="7949" max="7949" width="14.42578125" style="368" customWidth="1"/>
    <col min="7950" max="7950" width="24" style="368" customWidth="1"/>
    <col min="7951" max="7951" width="21.28515625" style="368" customWidth="1"/>
    <col min="7952" max="7952" width="23" style="368" customWidth="1"/>
    <col min="7953" max="7953" width="15.28515625" style="368" customWidth="1"/>
    <col min="7954" max="7954" width="16.42578125" style="368" customWidth="1"/>
    <col min="7955" max="7955" width="12.7109375" style="368" customWidth="1"/>
    <col min="7956" max="7956" width="13" style="368" customWidth="1"/>
    <col min="7957" max="7957" width="13.5703125" style="368" customWidth="1"/>
    <col min="7958" max="7958" width="12.140625" style="368" customWidth="1"/>
    <col min="7959" max="7959" width="13.7109375" style="368" customWidth="1"/>
    <col min="7960" max="8192" width="9.140625" style="368"/>
    <col min="8193" max="8193" width="7.5703125" style="368" customWidth="1"/>
    <col min="8194" max="8194" width="16.85546875" style="368" customWidth="1"/>
    <col min="8195" max="8195" width="14.42578125" style="368" customWidth="1"/>
    <col min="8196" max="8196" width="16.7109375" style="368" customWidth="1"/>
    <col min="8197" max="8197" width="23.85546875" style="368" customWidth="1"/>
    <col min="8198" max="8198" width="29.7109375" style="368" customWidth="1"/>
    <col min="8199" max="8199" width="29.5703125" style="368" customWidth="1"/>
    <col min="8200" max="8200" width="17.42578125" style="368" customWidth="1"/>
    <col min="8201" max="8201" width="25.85546875" style="368" customWidth="1"/>
    <col min="8202" max="8202" width="30.7109375" style="368" customWidth="1"/>
    <col min="8203" max="8203" width="26" style="368" customWidth="1"/>
    <col min="8204" max="8204" width="22.7109375" style="368" customWidth="1"/>
    <col min="8205" max="8205" width="14.42578125" style="368" customWidth="1"/>
    <col min="8206" max="8206" width="24" style="368" customWidth="1"/>
    <col min="8207" max="8207" width="21.28515625" style="368" customWidth="1"/>
    <col min="8208" max="8208" width="23" style="368" customWidth="1"/>
    <col min="8209" max="8209" width="15.28515625" style="368" customWidth="1"/>
    <col min="8210" max="8210" width="16.42578125" style="368" customWidth="1"/>
    <col min="8211" max="8211" width="12.7109375" style="368" customWidth="1"/>
    <col min="8212" max="8212" width="13" style="368" customWidth="1"/>
    <col min="8213" max="8213" width="13.5703125" style="368" customWidth="1"/>
    <col min="8214" max="8214" width="12.140625" style="368" customWidth="1"/>
    <col min="8215" max="8215" width="13.7109375" style="368" customWidth="1"/>
    <col min="8216" max="8448" width="9.140625" style="368"/>
    <col min="8449" max="8449" width="7.5703125" style="368" customWidth="1"/>
    <col min="8450" max="8450" width="16.85546875" style="368" customWidth="1"/>
    <col min="8451" max="8451" width="14.42578125" style="368" customWidth="1"/>
    <col min="8452" max="8452" width="16.7109375" style="368" customWidth="1"/>
    <col min="8453" max="8453" width="23.85546875" style="368" customWidth="1"/>
    <col min="8454" max="8454" width="29.7109375" style="368" customWidth="1"/>
    <col min="8455" max="8455" width="29.5703125" style="368" customWidth="1"/>
    <col min="8456" max="8456" width="17.42578125" style="368" customWidth="1"/>
    <col min="8457" max="8457" width="25.85546875" style="368" customWidth="1"/>
    <col min="8458" max="8458" width="30.7109375" style="368" customWidth="1"/>
    <col min="8459" max="8459" width="26" style="368" customWidth="1"/>
    <col min="8460" max="8460" width="22.7109375" style="368" customWidth="1"/>
    <col min="8461" max="8461" width="14.42578125" style="368" customWidth="1"/>
    <col min="8462" max="8462" width="24" style="368" customWidth="1"/>
    <col min="8463" max="8463" width="21.28515625" style="368" customWidth="1"/>
    <col min="8464" max="8464" width="23" style="368" customWidth="1"/>
    <col min="8465" max="8465" width="15.28515625" style="368" customWidth="1"/>
    <col min="8466" max="8466" width="16.42578125" style="368" customWidth="1"/>
    <col min="8467" max="8467" width="12.7109375" style="368" customWidth="1"/>
    <col min="8468" max="8468" width="13" style="368" customWidth="1"/>
    <col min="8469" max="8469" width="13.5703125" style="368" customWidth="1"/>
    <col min="8470" max="8470" width="12.140625" style="368" customWidth="1"/>
    <col min="8471" max="8471" width="13.7109375" style="368" customWidth="1"/>
    <col min="8472" max="8704" width="9.140625" style="368"/>
    <col min="8705" max="8705" width="7.5703125" style="368" customWidth="1"/>
    <col min="8706" max="8706" width="16.85546875" style="368" customWidth="1"/>
    <col min="8707" max="8707" width="14.42578125" style="368" customWidth="1"/>
    <col min="8708" max="8708" width="16.7109375" style="368" customWidth="1"/>
    <col min="8709" max="8709" width="23.85546875" style="368" customWidth="1"/>
    <col min="8710" max="8710" width="29.7109375" style="368" customWidth="1"/>
    <col min="8711" max="8711" width="29.5703125" style="368" customWidth="1"/>
    <col min="8712" max="8712" width="17.42578125" style="368" customWidth="1"/>
    <col min="8713" max="8713" width="25.85546875" style="368" customWidth="1"/>
    <col min="8714" max="8714" width="30.7109375" style="368" customWidth="1"/>
    <col min="8715" max="8715" width="26" style="368" customWidth="1"/>
    <col min="8716" max="8716" width="22.7109375" style="368" customWidth="1"/>
    <col min="8717" max="8717" width="14.42578125" style="368" customWidth="1"/>
    <col min="8718" max="8718" width="24" style="368" customWidth="1"/>
    <col min="8719" max="8719" width="21.28515625" style="368" customWidth="1"/>
    <col min="8720" max="8720" width="23" style="368" customWidth="1"/>
    <col min="8721" max="8721" width="15.28515625" style="368" customWidth="1"/>
    <col min="8722" max="8722" width="16.42578125" style="368" customWidth="1"/>
    <col min="8723" max="8723" width="12.7109375" style="368" customWidth="1"/>
    <col min="8724" max="8724" width="13" style="368" customWidth="1"/>
    <col min="8725" max="8725" width="13.5703125" style="368" customWidth="1"/>
    <col min="8726" max="8726" width="12.140625" style="368" customWidth="1"/>
    <col min="8727" max="8727" width="13.7109375" style="368" customWidth="1"/>
    <col min="8728" max="8960" width="9.140625" style="368"/>
    <col min="8961" max="8961" width="7.5703125" style="368" customWidth="1"/>
    <col min="8962" max="8962" width="16.85546875" style="368" customWidth="1"/>
    <col min="8963" max="8963" width="14.42578125" style="368" customWidth="1"/>
    <col min="8964" max="8964" width="16.7109375" style="368" customWidth="1"/>
    <col min="8965" max="8965" width="23.85546875" style="368" customWidth="1"/>
    <col min="8966" max="8966" width="29.7109375" style="368" customWidth="1"/>
    <col min="8967" max="8967" width="29.5703125" style="368" customWidth="1"/>
    <col min="8968" max="8968" width="17.42578125" style="368" customWidth="1"/>
    <col min="8969" max="8969" width="25.85546875" style="368" customWidth="1"/>
    <col min="8970" max="8970" width="30.7109375" style="368" customWidth="1"/>
    <col min="8971" max="8971" width="26" style="368" customWidth="1"/>
    <col min="8972" max="8972" width="22.7109375" style="368" customWidth="1"/>
    <col min="8973" max="8973" width="14.42578125" style="368" customWidth="1"/>
    <col min="8974" max="8974" width="24" style="368" customWidth="1"/>
    <col min="8975" max="8975" width="21.28515625" style="368" customWidth="1"/>
    <col min="8976" max="8976" width="23" style="368" customWidth="1"/>
    <col min="8977" max="8977" width="15.28515625" style="368" customWidth="1"/>
    <col min="8978" max="8978" width="16.42578125" style="368" customWidth="1"/>
    <col min="8979" max="8979" width="12.7109375" style="368" customWidth="1"/>
    <col min="8980" max="8980" width="13" style="368" customWidth="1"/>
    <col min="8981" max="8981" width="13.5703125" style="368" customWidth="1"/>
    <col min="8982" max="8982" width="12.140625" style="368" customWidth="1"/>
    <col min="8983" max="8983" width="13.7109375" style="368" customWidth="1"/>
    <col min="8984" max="9216" width="9.140625" style="368"/>
    <col min="9217" max="9217" width="7.5703125" style="368" customWidth="1"/>
    <col min="9218" max="9218" width="16.85546875" style="368" customWidth="1"/>
    <col min="9219" max="9219" width="14.42578125" style="368" customWidth="1"/>
    <col min="9220" max="9220" width="16.7109375" style="368" customWidth="1"/>
    <col min="9221" max="9221" width="23.85546875" style="368" customWidth="1"/>
    <col min="9222" max="9222" width="29.7109375" style="368" customWidth="1"/>
    <col min="9223" max="9223" width="29.5703125" style="368" customWidth="1"/>
    <col min="9224" max="9224" width="17.42578125" style="368" customWidth="1"/>
    <col min="9225" max="9225" width="25.85546875" style="368" customWidth="1"/>
    <col min="9226" max="9226" width="30.7109375" style="368" customWidth="1"/>
    <col min="9227" max="9227" width="26" style="368" customWidth="1"/>
    <col min="9228" max="9228" width="22.7109375" style="368" customWidth="1"/>
    <col min="9229" max="9229" width="14.42578125" style="368" customWidth="1"/>
    <col min="9230" max="9230" width="24" style="368" customWidth="1"/>
    <col min="9231" max="9231" width="21.28515625" style="368" customWidth="1"/>
    <col min="9232" max="9232" width="23" style="368" customWidth="1"/>
    <col min="9233" max="9233" width="15.28515625" style="368" customWidth="1"/>
    <col min="9234" max="9234" width="16.42578125" style="368" customWidth="1"/>
    <col min="9235" max="9235" width="12.7109375" style="368" customWidth="1"/>
    <col min="9236" max="9236" width="13" style="368" customWidth="1"/>
    <col min="9237" max="9237" width="13.5703125" style="368" customWidth="1"/>
    <col min="9238" max="9238" width="12.140625" style="368" customWidth="1"/>
    <col min="9239" max="9239" width="13.7109375" style="368" customWidth="1"/>
    <col min="9240" max="9472" width="9.140625" style="368"/>
    <col min="9473" max="9473" width="7.5703125" style="368" customWidth="1"/>
    <col min="9474" max="9474" width="16.85546875" style="368" customWidth="1"/>
    <col min="9475" max="9475" width="14.42578125" style="368" customWidth="1"/>
    <col min="9476" max="9476" width="16.7109375" style="368" customWidth="1"/>
    <col min="9477" max="9477" width="23.85546875" style="368" customWidth="1"/>
    <col min="9478" max="9478" width="29.7109375" style="368" customWidth="1"/>
    <col min="9479" max="9479" width="29.5703125" style="368" customWidth="1"/>
    <col min="9480" max="9480" width="17.42578125" style="368" customWidth="1"/>
    <col min="9481" max="9481" width="25.85546875" style="368" customWidth="1"/>
    <col min="9482" max="9482" width="30.7109375" style="368" customWidth="1"/>
    <col min="9483" max="9483" width="26" style="368" customWidth="1"/>
    <col min="9484" max="9484" width="22.7109375" style="368" customWidth="1"/>
    <col min="9485" max="9485" width="14.42578125" style="368" customWidth="1"/>
    <col min="9486" max="9486" width="24" style="368" customWidth="1"/>
    <col min="9487" max="9487" width="21.28515625" style="368" customWidth="1"/>
    <col min="9488" max="9488" width="23" style="368" customWidth="1"/>
    <col min="9489" max="9489" width="15.28515625" style="368" customWidth="1"/>
    <col min="9490" max="9490" width="16.42578125" style="368" customWidth="1"/>
    <col min="9491" max="9491" width="12.7109375" style="368" customWidth="1"/>
    <col min="9492" max="9492" width="13" style="368" customWidth="1"/>
    <col min="9493" max="9493" width="13.5703125" style="368" customWidth="1"/>
    <col min="9494" max="9494" width="12.140625" style="368" customWidth="1"/>
    <col min="9495" max="9495" width="13.7109375" style="368" customWidth="1"/>
    <col min="9496" max="9728" width="9.140625" style="368"/>
    <col min="9729" max="9729" width="7.5703125" style="368" customWidth="1"/>
    <col min="9730" max="9730" width="16.85546875" style="368" customWidth="1"/>
    <col min="9731" max="9731" width="14.42578125" style="368" customWidth="1"/>
    <col min="9732" max="9732" width="16.7109375" style="368" customWidth="1"/>
    <col min="9733" max="9733" width="23.85546875" style="368" customWidth="1"/>
    <col min="9734" max="9734" width="29.7109375" style="368" customWidth="1"/>
    <col min="9735" max="9735" width="29.5703125" style="368" customWidth="1"/>
    <col min="9736" max="9736" width="17.42578125" style="368" customWidth="1"/>
    <col min="9737" max="9737" width="25.85546875" style="368" customWidth="1"/>
    <col min="9738" max="9738" width="30.7109375" style="368" customWidth="1"/>
    <col min="9739" max="9739" width="26" style="368" customWidth="1"/>
    <col min="9740" max="9740" width="22.7109375" style="368" customWidth="1"/>
    <col min="9741" max="9741" width="14.42578125" style="368" customWidth="1"/>
    <col min="9742" max="9742" width="24" style="368" customWidth="1"/>
    <col min="9743" max="9743" width="21.28515625" style="368" customWidth="1"/>
    <col min="9744" max="9744" width="23" style="368" customWidth="1"/>
    <col min="9745" max="9745" width="15.28515625" style="368" customWidth="1"/>
    <col min="9746" max="9746" width="16.42578125" style="368" customWidth="1"/>
    <col min="9747" max="9747" width="12.7109375" style="368" customWidth="1"/>
    <col min="9748" max="9748" width="13" style="368" customWidth="1"/>
    <col min="9749" max="9749" width="13.5703125" style="368" customWidth="1"/>
    <col min="9750" max="9750" width="12.140625" style="368" customWidth="1"/>
    <col min="9751" max="9751" width="13.7109375" style="368" customWidth="1"/>
    <col min="9752" max="9984" width="9.140625" style="368"/>
    <col min="9985" max="9985" width="7.5703125" style="368" customWidth="1"/>
    <col min="9986" max="9986" width="16.85546875" style="368" customWidth="1"/>
    <col min="9987" max="9987" width="14.42578125" style="368" customWidth="1"/>
    <col min="9988" max="9988" width="16.7109375" style="368" customWidth="1"/>
    <col min="9989" max="9989" width="23.85546875" style="368" customWidth="1"/>
    <col min="9990" max="9990" width="29.7109375" style="368" customWidth="1"/>
    <col min="9991" max="9991" width="29.5703125" style="368" customWidth="1"/>
    <col min="9992" max="9992" width="17.42578125" style="368" customWidth="1"/>
    <col min="9993" max="9993" width="25.85546875" style="368" customWidth="1"/>
    <col min="9994" max="9994" width="30.7109375" style="368" customWidth="1"/>
    <col min="9995" max="9995" width="26" style="368" customWidth="1"/>
    <col min="9996" max="9996" width="22.7109375" style="368" customWidth="1"/>
    <col min="9997" max="9997" width="14.42578125" style="368" customWidth="1"/>
    <col min="9998" max="9998" width="24" style="368" customWidth="1"/>
    <col min="9999" max="9999" width="21.28515625" style="368" customWidth="1"/>
    <col min="10000" max="10000" width="23" style="368" customWidth="1"/>
    <col min="10001" max="10001" width="15.28515625" style="368" customWidth="1"/>
    <col min="10002" max="10002" width="16.42578125" style="368" customWidth="1"/>
    <col min="10003" max="10003" width="12.7109375" style="368" customWidth="1"/>
    <col min="10004" max="10004" width="13" style="368" customWidth="1"/>
    <col min="10005" max="10005" width="13.5703125" style="368" customWidth="1"/>
    <col min="10006" max="10006" width="12.140625" style="368" customWidth="1"/>
    <col min="10007" max="10007" width="13.7109375" style="368" customWidth="1"/>
    <col min="10008" max="10240" width="9.140625" style="368"/>
    <col min="10241" max="10241" width="7.5703125" style="368" customWidth="1"/>
    <col min="10242" max="10242" width="16.85546875" style="368" customWidth="1"/>
    <col min="10243" max="10243" width="14.42578125" style="368" customWidth="1"/>
    <col min="10244" max="10244" width="16.7109375" style="368" customWidth="1"/>
    <col min="10245" max="10245" width="23.85546875" style="368" customWidth="1"/>
    <col min="10246" max="10246" width="29.7109375" style="368" customWidth="1"/>
    <col min="10247" max="10247" width="29.5703125" style="368" customWidth="1"/>
    <col min="10248" max="10248" width="17.42578125" style="368" customWidth="1"/>
    <col min="10249" max="10249" width="25.85546875" style="368" customWidth="1"/>
    <col min="10250" max="10250" width="30.7109375" style="368" customWidth="1"/>
    <col min="10251" max="10251" width="26" style="368" customWidth="1"/>
    <col min="10252" max="10252" width="22.7109375" style="368" customWidth="1"/>
    <col min="10253" max="10253" width="14.42578125" style="368" customWidth="1"/>
    <col min="10254" max="10254" width="24" style="368" customWidth="1"/>
    <col min="10255" max="10255" width="21.28515625" style="368" customWidth="1"/>
    <col min="10256" max="10256" width="23" style="368" customWidth="1"/>
    <col min="10257" max="10257" width="15.28515625" style="368" customWidth="1"/>
    <col min="10258" max="10258" width="16.42578125" style="368" customWidth="1"/>
    <col min="10259" max="10259" width="12.7109375" style="368" customWidth="1"/>
    <col min="10260" max="10260" width="13" style="368" customWidth="1"/>
    <col min="10261" max="10261" width="13.5703125" style="368" customWidth="1"/>
    <col min="10262" max="10262" width="12.140625" style="368" customWidth="1"/>
    <col min="10263" max="10263" width="13.7109375" style="368" customWidth="1"/>
    <col min="10264" max="10496" width="9.140625" style="368"/>
    <col min="10497" max="10497" width="7.5703125" style="368" customWidth="1"/>
    <col min="10498" max="10498" width="16.85546875" style="368" customWidth="1"/>
    <col min="10499" max="10499" width="14.42578125" style="368" customWidth="1"/>
    <col min="10500" max="10500" width="16.7109375" style="368" customWidth="1"/>
    <col min="10501" max="10501" width="23.85546875" style="368" customWidth="1"/>
    <col min="10502" max="10502" width="29.7109375" style="368" customWidth="1"/>
    <col min="10503" max="10503" width="29.5703125" style="368" customWidth="1"/>
    <col min="10504" max="10504" width="17.42578125" style="368" customWidth="1"/>
    <col min="10505" max="10505" width="25.85546875" style="368" customWidth="1"/>
    <col min="10506" max="10506" width="30.7109375" style="368" customWidth="1"/>
    <col min="10507" max="10507" width="26" style="368" customWidth="1"/>
    <col min="10508" max="10508" width="22.7109375" style="368" customWidth="1"/>
    <col min="10509" max="10509" width="14.42578125" style="368" customWidth="1"/>
    <col min="10510" max="10510" width="24" style="368" customWidth="1"/>
    <col min="10511" max="10511" width="21.28515625" style="368" customWidth="1"/>
    <col min="10512" max="10512" width="23" style="368" customWidth="1"/>
    <col min="10513" max="10513" width="15.28515625" style="368" customWidth="1"/>
    <col min="10514" max="10514" width="16.42578125" style="368" customWidth="1"/>
    <col min="10515" max="10515" width="12.7109375" style="368" customWidth="1"/>
    <col min="10516" max="10516" width="13" style="368" customWidth="1"/>
    <col min="10517" max="10517" width="13.5703125" style="368" customWidth="1"/>
    <col min="10518" max="10518" width="12.140625" style="368" customWidth="1"/>
    <col min="10519" max="10519" width="13.7109375" style="368" customWidth="1"/>
    <col min="10520" max="10752" width="9.140625" style="368"/>
    <col min="10753" max="10753" width="7.5703125" style="368" customWidth="1"/>
    <col min="10754" max="10754" width="16.85546875" style="368" customWidth="1"/>
    <col min="10755" max="10755" width="14.42578125" style="368" customWidth="1"/>
    <col min="10756" max="10756" width="16.7109375" style="368" customWidth="1"/>
    <col min="10757" max="10757" width="23.85546875" style="368" customWidth="1"/>
    <col min="10758" max="10758" width="29.7109375" style="368" customWidth="1"/>
    <col min="10759" max="10759" width="29.5703125" style="368" customWidth="1"/>
    <col min="10760" max="10760" width="17.42578125" style="368" customWidth="1"/>
    <col min="10761" max="10761" width="25.85546875" style="368" customWidth="1"/>
    <col min="10762" max="10762" width="30.7109375" style="368" customWidth="1"/>
    <col min="10763" max="10763" width="26" style="368" customWidth="1"/>
    <col min="10764" max="10764" width="22.7109375" style="368" customWidth="1"/>
    <col min="10765" max="10765" width="14.42578125" style="368" customWidth="1"/>
    <col min="10766" max="10766" width="24" style="368" customWidth="1"/>
    <col min="10767" max="10767" width="21.28515625" style="368" customWidth="1"/>
    <col min="10768" max="10768" width="23" style="368" customWidth="1"/>
    <col min="10769" max="10769" width="15.28515625" style="368" customWidth="1"/>
    <col min="10770" max="10770" width="16.42578125" style="368" customWidth="1"/>
    <col min="10771" max="10771" width="12.7109375" style="368" customWidth="1"/>
    <col min="10772" max="10772" width="13" style="368" customWidth="1"/>
    <col min="10773" max="10773" width="13.5703125" style="368" customWidth="1"/>
    <col min="10774" max="10774" width="12.140625" style="368" customWidth="1"/>
    <col min="10775" max="10775" width="13.7109375" style="368" customWidth="1"/>
    <col min="10776" max="11008" width="9.140625" style="368"/>
    <col min="11009" max="11009" width="7.5703125" style="368" customWidth="1"/>
    <col min="11010" max="11010" width="16.85546875" style="368" customWidth="1"/>
    <col min="11011" max="11011" width="14.42578125" style="368" customWidth="1"/>
    <col min="11012" max="11012" width="16.7109375" style="368" customWidth="1"/>
    <col min="11013" max="11013" width="23.85546875" style="368" customWidth="1"/>
    <col min="11014" max="11014" width="29.7109375" style="368" customWidth="1"/>
    <col min="11015" max="11015" width="29.5703125" style="368" customWidth="1"/>
    <col min="11016" max="11016" width="17.42578125" style="368" customWidth="1"/>
    <col min="11017" max="11017" width="25.85546875" style="368" customWidth="1"/>
    <col min="11018" max="11018" width="30.7109375" style="368" customWidth="1"/>
    <col min="11019" max="11019" width="26" style="368" customWidth="1"/>
    <col min="11020" max="11020" width="22.7109375" style="368" customWidth="1"/>
    <col min="11021" max="11021" width="14.42578125" style="368" customWidth="1"/>
    <col min="11022" max="11022" width="24" style="368" customWidth="1"/>
    <col min="11023" max="11023" width="21.28515625" style="368" customWidth="1"/>
    <col min="11024" max="11024" width="23" style="368" customWidth="1"/>
    <col min="11025" max="11025" width="15.28515625" style="368" customWidth="1"/>
    <col min="11026" max="11026" width="16.42578125" style="368" customWidth="1"/>
    <col min="11027" max="11027" width="12.7109375" style="368" customWidth="1"/>
    <col min="11028" max="11028" width="13" style="368" customWidth="1"/>
    <col min="11029" max="11029" width="13.5703125" style="368" customWidth="1"/>
    <col min="11030" max="11030" width="12.140625" style="368" customWidth="1"/>
    <col min="11031" max="11031" width="13.7109375" style="368" customWidth="1"/>
    <col min="11032" max="11264" width="9.140625" style="368"/>
    <col min="11265" max="11265" width="7.5703125" style="368" customWidth="1"/>
    <col min="11266" max="11266" width="16.85546875" style="368" customWidth="1"/>
    <col min="11267" max="11267" width="14.42578125" style="368" customWidth="1"/>
    <col min="11268" max="11268" width="16.7109375" style="368" customWidth="1"/>
    <col min="11269" max="11269" width="23.85546875" style="368" customWidth="1"/>
    <col min="11270" max="11270" width="29.7109375" style="368" customWidth="1"/>
    <col min="11271" max="11271" width="29.5703125" style="368" customWidth="1"/>
    <col min="11272" max="11272" width="17.42578125" style="368" customWidth="1"/>
    <col min="11273" max="11273" width="25.85546875" style="368" customWidth="1"/>
    <col min="11274" max="11274" width="30.7109375" style="368" customWidth="1"/>
    <col min="11275" max="11275" width="26" style="368" customWidth="1"/>
    <col min="11276" max="11276" width="22.7109375" style="368" customWidth="1"/>
    <col min="11277" max="11277" width="14.42578125" style="368" customWidth="1"/>
    <col min="11278" max="11278" width="24" style="368" customWidth="1"/>
    <col min="11279" max="11279" width="21.28515625" style="368" customWidth="1"/>
    <col min="11280" max="11280" width="23" style="368" customWidth="1"/>
    <col min="11281" max="11281" width="15.28515625" style="368" customWidth="1"/>
    <col min="11282" max="11282" width="16.42578125" style="368" customWidth="1"/>
    <col min="11283" max="11283" width="12.7109375" style="368" customWidth="1"/>
    <col min="11284" max="11284" width="13" style="368" customWidth="1"/>
    <col min="11285" max="11285" width="13.5703125" style="368" customWidth="1"/>
    <col min="11286" max="11286" width="12.140625" style="368" customWidth="1"/>
    <col min="11287" max="11287" width="13.7109375" style="368" customWidth="1"/>
    <col min="11288" max="11520" width="9.140625" style="368"/>
    <col min="11521" max="11521" width="7.5703125" style="368" customWidth="1"/>
    <col min="11522" max="11522" width="16.85546875" style="368" customWidth="1"/>
    <col min="11523" max="11523" width="14.42578125" style="368" customWidth="1"/>
    <col min="11524" max="11524" width="16.7109375" style="368" customWidth="1"/>
    <col min="11525" max="11525" width="23.85546875" style="368" customWidth="1"/>
    <col min="11526" max="11526" width="29.7109375" style="368" customWidth="1"/>
    <col min="11527" max="11527" width="29.5703125" style="368" customWidth="1"/>
    <col min="11528" max="11528" width="17.42578125" style="368" customWidth="1"/>
    <col min="11529" max="11529" width="25.85546875" style="368" customWidth="1"/>
    <col min="11530" max="11530" width="30.7109375" style="368" customWidth="1"/>
    <col min="11531" max="11531" width="26" style="368" customWidth="1"/>
    <col min="11532" max="11532" width="22.7109375" style="368" customWidth="1"/>
    <col min="11533" max="11533" width="14.42578125" style="368" customWidth="1"/>
    <col min="11534" max="11534" width="24" style="368" customWidth="1"/>
    <col min="11535" max="11535" width="21.28515625" style="368" customWidth="1"/>
    <col min="11536" max="11536" width="23" style="368" customWidth="1"/>
    <col min="11537" max="11537" width="15.28515625" style="368" customWidth="1"/>
    <col min="11538" max="11538" width="16.42578125" style="368" customWidth="1"/>
    <col min="11539" max="11539" width="12.7109375" style="368" customWidth="1"/>
    <col min="11540" max="11540" width="13" style="368" customWidth="1"/>
    <col min="11541" max="11541" width="13.5703125" style="368" customWidth="1"/>
    <col min="11542" max="11542" width="12.140625" style="368" customWidth="1"/>
    <col min="11543" max="11543" width="13.7109375" style="368" customWidth="1"/>
    <col min="11544" max="11776" width="9.140625" style="368"/>
    <col min="11777" max="11777" width="7.5703125" style="368" customWidth="1"/>
    <col min="11778" max="11778" width="16.85546875" style="368" customWidth="1"/>
    <col min="11779" max="11779" width="14.42578125" style="368" customWidth="1"/>
    <col min="11780" max="11780" width="16.7109375" style="368" customWidth="1"/>
    <col min="11781" max="11781" width="23.85546875" style="368" customWidth="1"/>
    <col min="11782" max="11782" width="29.7109375" style="368" customWidth="1"/>
    <col min="11783" max="11783" width="29.5703125" style="368" customWidth="1"/>
    <col min="11784" max="11784" width="17.42578125" style="368" customWidth="1"/>
    <col min="11785" max="11785" width="25.85546875" style="368" customWidth="1"/>
    <col min="11786" max="11786" width="30.7109375" style="368" customWidth="1"/>
    <col min="11787" max="11787" width="26" style="368" customWidth="1"/>
    <col min="11788" max="11788" width="22.7109375" style="368" customWidth="1"/>
    <col min="11789" max="11789" width="14.42578125" style="368" customWidth="1"/>
    <col min="11790" max="11790" width="24" style="368" customWidth="1"/>
    <col min="11791" max="11791" width="21.28515625" style="368" customWidth="1"/>
    <col min="11792" max="11792" width="23" style="368" customWidth="1"/>
    <col min="11793" max="11793" width="15.28515625" style="368" customWidth="1"/>
    <col min="11794" max="11794" width="16.42578125" style="368" customWidth="1"/>
    <col min="11795" max="11795" width="12.7109375" style="368" customWidth="1"/>
    <col min="11796" max="11796" width="13" style="368" customWidth="1"/>
    <col min="11797" max="11797" width="13.5703125" style="368" customWidth="1"/>
    <col min="11798" max="11798" width="12.140625" style="368" customWidth="1"/>
    <col min="11799" max="11799" width="13.7109375" style="368" customWidth="1"/>
    <col min="11800" max="12032" width="9.140625" style="368"/>
    <col min="12033" max="12033" width="7.5703125" style="368" customWidth="1"/>
    <col min="12034" max="12034" width="16.85546875" style="368" customWidth="1"/>
    <col min="12035" max="12035" width="14.42578125" style="368" customWidth="1"/>
    <col min="12036" max="12036" width="16.7109375" style="368" customWidth="1"/>
    <col min="12037" max="12037" width="23.85546875" style="368" customWidth="1"/>
    <col min="12038" max="12038" width="29.7109375" style="368" customWidth="1"/>
    <col min="12039" max="12039" width="29.5703125" style="368" customWidth="1"/>
    <col min="12040" max="12040" width="17.42578125" style="368" customWidth="1"/>
    <col min="12041" max="12041" width="25.85546875" style="368" customWidth="1"/>
    <col min="12042" max="12042" width="30.7109375" style="368" customWidth="1"/>
    <col min="12043" max="12043" width="26" style="368" customWidth="1"/>
    <col min="12044" max="12044" width="22.7109375" style="368" customWidth="1"/>
    <col min="12045" max="12045" width="14.42578125" style="368" customWidth="1"/>
    <col min="12046" max="12046" width="24" style="368" customWidth="1"/>
    <col min="12047" max="12047" width="21.28515625" style="368" customWidth="1"/>
    <col min="12048" max="12048" width="23" style="368" customWidth="1"/>
    <col min="12049" max="12049" width="15.28515625" style="368" customWidth="1"/>
    <col min="12050" max="12050" width="16.42578125" style="368" customWidth="1"/>
    <col min="12051" max="12051" width="12.7109375" style="368" customWidth="1"/>
    <col min="12052" max="12052" width="13" style="368" customWidth="1"/>
    <col min="12053" max="12053" width="13.5703125" style="368" customWidth="1"/>
    <col min="12054" max="12054" width="12.140625" style="368" customWidth="1"/>
    <col min="12055" max="12055" width="13.7109375" style="368" customWidth="1"/>
    <col min="12056" max="12288" width="9.140625" style="368"/>
    <col min="12289" max="12289" width="7.5703125" style="368" customWidth="1"/>
    <col min="12290" max="12290" width="16.85546875" style="368" customWidth="1"/>
    <col min="12291" max="12291" width="14.42578125" style="368" customWidth="1"/>
    <col min="12292" max="12292" width="16.7109375" style="368" customWidth="1"/>
    <col min="12293" max="12293" width="23.85546875" style="368" customWidth="1"/>
    <col min="12294" max="12294" width="29.7109375" style="368" customWidth="1"/>
    <col min="12295" max="12295" width="29.5703125" style="368" customWidth="1"/>
    <col min="12296" max="12296" width="17.42578125" style="368" customWidth="1"/>
    <col min="12297" max="12297" width="25.85546875" style="368" customWidth="1"/>
    <col min="12298" max="12298" width="30.7109375" style="368" customWidth="1"/>
    <col min="12299" max="12299" width="26" style="368" customWidth="1"/>
    <col min="12300" max="12300" width="22.7109375" style="368" customWidth="1"/>
    <col min="12301" max="12301" width="14.42578125" style="368" customWidth="1"/>
    <col min="12302" max="12302" width="24" style="368" customWidth="1"/>
    <col min="12303" max="12303" width="21.28515625" style="368" customWidth="1"/>
    <col min="12304" max="12304" width="23" style="368" customWidth="1"/>
    <col min="12305" max="12305" width="15.28515625" style="368" customWidth="1"/>
    <col min="12306" max="12306" width="16.42578125" style="368" customWidth="1"/>
    <col min="12307" max="12307" width="12.7109375" style="368" customWidth="1"/>
    <col min="12308" max="12308" width="13" style="368" customWidth="1"/>
    <col min="12309" max="12309" width="13.5703125" style="368" customWidth="1"/>
    <col min="12310" max="12310" width="12.140625" style="368" customWidth="1"/>
    <col min="12311" max="12311" width="13.7109375" style="368" customWidth="1"/>
    <col min="12312" max="12544" width="9.140625" style="368"/>
    <col min="12545" max="12545" width="7.5703125" style="368" customWidth="1"/>
    <col min="12546" max="12546" width="16.85546875" style="368" customWidth="1"/>
    <col min="12547" max="12547" width="14.42578125" style="368" customWidth="1"/>
    <col min="12548" max="12548" width="16.7109375" style="368" customWidth="1"/>
    <col min="12549" max="12549" width="23.85546875" style="368" customWidth="1"/>
    <col min="12550" max="12550" width="29.7109375" style="368" customWidth="1"/>
    <col min="12551" max="12551" width="29.5703125" style="368" customWidth="1"/>
    <col min="12552" max="12552" width="17.42578125" style="368" customWidth="1"/>
    <col min="12553" max="12553" width="25.85546875" style="368" customWidth="1"/>
    <col min="12554" max="12554" width="30.7109375" style="368" customWidth="1"/>
    <col min="12555" max="12555" width="26" style="368" customWidth="1"/>
    <col min="12556" max="12556" width="22.7109375" style="368" customWidth="1"/>
    <col min="12557" max="12557" width="14.42578125" style="368" customWidth="1"/>
    <col min="12558" max="12558" width="24" style="368" customWidth="1"/>
    <col min="12559" max="12559" width="21.28515625" style="368" customWidth="1"/>
    <col min="12560" max="12560" width="23" style="368" customWidth="1"/>
    <col min="12561" max="12561" width="15.28515625" style="368" customWidth="1"/>
    <col min="12562" max="12562" width="16.42578125" style="368" customWidth="1"/>
    <col min="12563" max="12563" width="12.7109375" style="368" customWidth="1"/>
    <col min="12564" max="12564" width="13" style="368" customWidth="1"/>
    <col min="12565" max="12565" width="13.5703125" style="368" customWidth="1"/>
    <col min="12566" max="12566" width="12.140625" style="368" customWidth="1"/>
    <col min="12567" max="12567" width="13.7109375" style="368" customWidth="1"/>
    <col min="12568" max="12800" width="9.140625" style="368"/>
    <col min="12801" max="12801" width="7.5703125" style="368" customWidth="1"/>
    <col min="12802" max="12802" width="16.85546875" style="368" customWidth="1"/>
    <col min="12803" max="12803" width="14.42578125" style="368" customWidth="1"/>
    <col min="12804" max="12804" width="16.7109375" style="368" customWidth="1"/>
    <col min="12805" max="12805" width="23.85546875" style="368" customWidth="1"/>
    <col min="12806" max="12806" width="29.7109375" style="368" customWidth="1"/>
    <col min="12807" max="12807" width="29.5703125" style="368" customWidth="1"/>
    <col min="12808" max="12808" width="17.42578125" style="368" customWidth="1"/>
    <col min="12809" max="12809" width="25.85546875" style="368" customWidth="1"/>
    <col min="12810" max="12810" width="30.7109375" style="368" customWidth="1"/>
    <col min="12811" max="12811" width="26" style="368" customWidth="1"/>
    <col min="12812" max="12812" width="22.7109375" style="368" customWidth="1"/>
    <col min="12813" max="12813" width="14.42578125" style="368" customWidth="1"/>
    <col min="12814" max="12814" width="24" style="368" customWidth="1"/>
    <col min="12815" max="12815" width="21.28515625" style="368" customWidth="1"/>
    <col min="12816" max="12816" width="23" style="368" customWidth="1"/>
    <col min="12817" max="12817" width="15.28515625" style="368" customWidth="1"/>
    <col min="12818" max="12818" width="16.42578125" style="368" customWidth="1"/>
    <col min="12819" max="12819" width="12.7109375" style="368" customWidth="1"/>
    <col min="12820" max="12820" width="13" style="368" customWidth="1"/>
    <col min="12821" max="12821" width="13.5703125" style="368" customWidth="1"/>
    <col min="12822" max="12822" width="12.140625" style="368" customWidth="1"/>
    <col min="12823" max="12823" width="13.7109375" style="368" customWidth="1"/>
    <col min="12824" max="13056" width="9.140625" style="368"/>
    <col min="13057" max="13057" width="7.5703125" style="368" customWidth="1"/>
    <col min="13058" max="13058" width="16.85546875" style="368" customWidth="1"/>
    <col min="13059" max="13059" width="14.42578125" style="368" customWidth="1"/>
    <col min="13060" max="13060" width="16.7109375" style="368" customWidth="1"/>
    <col min="13061" max="13061" width="23.85546875" style="368" customWidth="1"/>
    <col min="13062" max="13062" width="29.7109375" style="368" customWidth="1"/>
    <col min="13063" max="13063" width="29.5703125" style="368" customWidth="1"/>
    <col min="13064" max="13064" width="17.42578125" style="368" customWidth="1"/>
    <col min="13065" max="13065" width="25.85546875" style="368" customWidth="1"/>
    <col min="13066" max="13066" width="30.7109375" style="368" customWidth="1"/>
    <col min="13067" max="13067" width="26" style="368" customWidth="1"/>
    <col min="13068" max="13068" width="22.7109375" style="368" customWidth="1"/>
    <col min="13069" max="13069" width="14.42578125" style="368" customWidth="1"/>
    <col min="13070" max="13070" width="24" style="368" customWidth="1"/>
    <col min="13071" max="13071" width="21.28515625" style="368" customWidth="1"/>
    <col min="13072" max="13072" width="23" style="368" customWidth="1"/>
    <col min="13073" max="13073" width="15.28515625" style="368" customWidth="1"/>
    <col min="13074" max="13074" width="16.42578125" style="368" customWidth="1"/>
    <col min="13075" max="13075" width="12.7109375" style="368" customWidth="1"/>
    <col min="13076" max="13076" width="13" style="368" customWidth="1"/>
    <col min="13077" max="13077" width="13.5703125" style="368" customWidth="1"/>
    <col min="13078" max="13078" width="12.140625" style="368" customWidth="1"/>
    <col min="13079" max="13079" width="13.7109375" style="368" customWidth="1"/>
    <col min="13080" max="13312" width="9.140625" style="368"/>
    <col min="13313" max="13313" width="7.5703125" style="368" customWidth="1"/>
    <col min="13314" max="13314" width="16.85546875" style="368" customWidth="1"/>
    <col min="13315" max="13315" width="14.42578125" style="368" customWidth="1"/>
    <col min="13316" max="13316" width="16.7109375" style="368" customWidth="1"/>
    <col min="13317" max="13317" width="23.85546875" style="368" customWidth="1"/>
    <col min="13318" max="13318" width="29.7109375" style="368" customWidth="1"/>
    <col min="13319" max="13319" width="29.5703125" style="368" customWidth="1"/>
    <col min="13320" max="13320" width="17.42578125" style="368" customWidth="1"/>
    <col min="13321" max="13321" width="25.85546875" style="368" customWidth="1"/>
    <col min="13322" max="13322" width="30.7109375" style="368" customWidth="1"/>
    <col min="13323" max="13323" width="26" style="368" customWidth="1"/>
    <col min="13324" max="13324" width="22.7109375" style="368" customWidth="1"/>
    <col min="13325" max="13325" width="14.42578125" style="368" customWidth="1"/>
    <col min="13326" max="13326" width="24" style="368" customWidth="1"/>
    <col min="13327" max="13327" width="21.28515625" style="368" customWidth="1"/>
    <col min="13328" max="13328" width="23" style="368" customWidth="1"/>
    <col min="13329" max="13329" width="15.28515625" style="368" customWidth="1"/>
    <col min="13330" max="13330" width="16.42578125" style="368" customWidth="1"/>
    <col min="13331" max="13331" width="12.7109375" style="368" customWidth="1"/>
    <col min="13332" max="13332" width="13" style="368" customWidth="1"/>
    <col min="13333" max="13333" width="13.5703125" style="368" customWidth="1"/>
    <col min="13334" max="13334" width="12.140625" style="368" customWidth="1"/>
    <col min="13335" max="13335" width="13.7109375" style="368" customWidth="1"/>
    <col min="13336" max="13568" width="9.140625" style="368"/>
    <col min="13569" max="13569" width="7.5703125" style="368" customWidth="1"/>
    <col min="13570" max="13570" width="16.85546875" style="368" customWidth="1"/>
    <col min="13571" max="13571" width="14.42578125" style="368" customWidth="1"/>
    <col min="13572" max="13572" width="16.7109375" style="368" customWidth="1"/>
    <col min="13573" max="13573" width="23.85546875" style="368" customWidth="1"/>
    <col min="13574" max="13574" width="29.7109375" style="368" customWidth="1"/>
    <col min="13575" max="13575" width="29.5703125" style="368" customWidth="1"/>
    <col min="13576" max="13576" width="17.42578125" style="368" customWidth="1"/>
    <col min="13577" max="13577" width="25.85546875" style="368" customWidth="1"/>
    <col min="13578" max="13578" width="30.7109375" style="368" customWidth="1"/>
    <col min="13579" max="13579" width="26" style="368" customWidth="1"/>
    <col min="13580" max="13580" width="22.7109375" style="368" customWidth="1"/>
    <col min="13581" max="13581" width="14.42578125" style="368" customWidth="1"/>
    <col min="13582" max="13582" width="24" style="368" customWidth="1"/>
    <col min="13583" max="13583" width="21.28515625" style="368" customWidth="1"/>
    <col min="13584" max="13584" width="23" style="368" customWidth="1"/>
    <col min="13585" max="13585" width="15.28515625" style="368" customWidth="1"/>
    <col min="13586" max="13586" width="16.42578125" style="368" customWidth="1"/>
    <col min="13587" max="13587" width="12.7109375" style="368" customWidth="1"/>
    <col min="13588" max="13588" width="13" style="368" customWidth="1"/>
    <col min="13589" max="13589" width="13.5703125" style="368" customWidth="1"/>
    <col min="13590" max="13590" width="12.140625" style="368" customWidth="1"/>
    <col min="13591" max="13591" width="13.7109375" style="368" customWidth="1"/>
    <col min="13592" max="13824" width="9.140625" style="368"/>
    <col min="13825" max="13825" width="7.5703125" style="368" customWidth="1"/>
    <col min="13826" max="13826" width="16.85546875" style="368" customWidth="1"/>
    <col min="13827" max="13827" width="14.42578125" style="368" customWidth="1"/>
    <col min="13828" max="13828" width="16.7109375" style="368" customWidth="1"/>
    <col min="13829" max="13829" width="23.85546875" style="368" customWidth="1"/>
    <col min="13830" max="13830" width="29.7109375" style="368" customWidth="1"/>
    <col min="13831" max="13831" width="29.5703125" style="368" customWidth="1"/>
    <col min="13832" max="13832" width="17.42578125" style="368" customWidth="1"/>
    <col min="13833" max="13833" width="25.85546875" style="368" customWidth="1"/>
    <col min="13834" max="13834" width="30.7109375" style="368" customWidth="1"/>
    <col min="13835" max="13835" width="26" style="368" customWidth="1"/>
    <col min="13836" max="13836" width="22.7109375" style="368" customWidth="1"/>
    <col min="13837" max="13837" width="14.42578125" style="368" customWidth="1"/>
    <col min="13838" max="13838" width="24" style="368" customWidth="1"/>
    <col min="13839" max="13839" width="21.28515625" style="368" customWidth="1"/>
    <col min="13840" max="13840" width="23" style="368" customWidth="1"/>
    <col min="13841" max="13841" width="15.28515625" style="368" customWidth="1"/>
    <col min="13842" max="13842" width="16.42578125" style="368" customWidth="1"/>
    <col min="13843" max="13843" width="12.7109375" style="368" customWidth="1"/>
    <col min="13844" max="13844" width="13" style="368" customWidth="1"/>
    <col min="13845" max="13845" width="13.5703125" style="368" customWidth="1"/>
    <col min="13846" max="13846" width="12.140625" style="368" customWidth="1"/>
    <col min="13847" max="13847" width="13.7109375" style="368" customWidth="1"/>
    <col min="13848" max="14080" width="9.140625" style="368"/>
    <col min="14081" max="14081" width="7.5703125" style="368" customWidth="1"/>
    <col min="14082" max="14082" width="16.85546875" style="368" customWidth="1"/>
    <col min="14083" max="14083" width="14.42578125" style="368" customWidth="1"/>
    <col min="14084" max="14084" width="16.7109375" style="368" customWidth="1"/>
    <col min="14085" max="14085" width="23.85546875" style="368" customWidth="1"/>
    <col min="14086" max="14086" width="29.7109375" style="368" customWidth="1"/>
    <col min="14087" max="14087" width="29.5703125" style="368" customWidth="1"/>
    <col min="14088" max="14088" width="17.42578125" style="368" customWidth="1"/>
    <col min="14089" max="14089" width="25.85546875" style="368" customWidth="1"/>
    <col min="14090" max="14090" width="30.7109375" style="368" customWidth="1"/>
    <col min="14091" max="14091" width="26" style="368" customWidth="1"/>
    <col min="14092" max="14092" width="22.7109375" style="368" customWidth="1"/>
    <col min="14093" max="14093" width="14.42578125" style="368" customWidth="1"/>
    <col min="14094" max="14094" width="24" style="368" customWidth="1"/>
    <col min="14095" max="14095" width="21.28515625" style="368" customWidth="1"/>
    <col min="14096" max="14096" width="23" style="368" customWidth="1"/>
    <col min="14097" max="14097" width="15.28515625" style="368" customWidth="1"/>
    <col min="14098" max="14098" width="16.42578125" style="368" customWidth="1"/>
    <col min="14099" max="14099" width="12.7109375" style="368" customWidth="1"/>
    <col min="14100" max="14100" width="13" style="368" customWidth="1"/>
    <col min="14101" max="14101" width="13.5703125" style="368" customWidth="1"/>
    <col min="14102" max="14102" width="12.140625" style="368" customWidth="1"/>
    <col min="14103" max="14103" width="13.7109375" style="368" customWidth="1"/>
    <col min="14104" max="14336" width="9.140625" style="368"/>
    <col min="14337" max="14337" width="7.5703125" style="368" customWidth="1"/>
    <col min="14338" max="14338" width="16.85546875" style="368" customWidth="1"/>
    <col min="14339" max="14339" width="14.42578125" style="368" customWidth="1"/>
    <col min="14340" max="14340" width="16.7109375" style="368" customWidth="1"/>
    <col min="14341" max="14341" width="23.85546875" style="368" customWidth="1"/>
    <col min="14342" max="14342" width="29.7109375" style="368" customWidth="1"/>
    <col min="14343" max="14343" width="29.5703125" style="368" customWidth="1"/>
    <col min="14344" max="14344" width="17.42578125" style="368" customWidth="1"/>
    <col min="14345" max="14345" width="25.85546875" style="368" customWidth="1"/>
    <col min="14346" max="14346" width="30.7109375" style="368" customWidth="1"/>
    <col min="14347" max="14347" width="26" style="368" customWidth="1"/>
    <col min="14348" max="14348" width="22.7109375" style="368" customWidth="1"/>
    <col min="14349" max="14349" width="14.42578125" style="368" customWidth="1"/>
    <col min="14350" max="14350" width="24" style="368" customWidth="1"/>
    <col min="14351" max="14351" width="21.28515625" style="368" customWidth="1"/>
    <col min="14352" max="14352" width="23" style="368" customWidth="1"/>
    <col min="14353" max="14353" width="15.28515625" style="368" customWidth="1"/>
    <col min="14354" max="14354" width="16.42578125" style="368" customWidth="1"/>
    <col min="14355" max="14355" width="12.7109375" style="368" customWidth="1"/>
    <col min="14356" max="14356" width="13" style="368" customWidth="1"/>
    <col min="14357" max="14357" width="13.5703125" style="368" customWidth="1"/>
    <col min="14358" max="14358" width="12.140625" style="368" customWidth="1"/>
    <col min="14359" max="14359" width="13.7109375" style="368" customWidth="1"/>
    <col min="14360" max="14592" width="9.140625" style="368"/>
    <col min="14593" max="14593" width="7.5703125" style="368" customWidth="1"/>
    <col min="14594" max="14594" width="16.85546875" style="368" customWidth="1"/>
    <col min="14595" max="14595" width="14.42578125" style="368" customWidth="1"/>
    <col min="14596" max="14596" width="16.7109375" style="368" customWidth="1"/>
    <col min="14597" max="14597" width="23.85546875" style="368" customWidth="1"/>
    <col min="14598" max="14598" width="29.7109375" style="368" customWidth="1"/>
    <col min="14599" max="14599" width="29.5703125" style="368" customWidth="1"/>
    <col min="14600" max="14600" width="17.42578125" style="368" customWidth="1"/>
    <col min="14601" max="14601" width="25.85546875" style="368" customWidth="1"/>
    <col min="14602" max="14602" width="30.7109375" style="368" customWidth="1"/>
    <col min="14603" max="14603" width="26" style="368" customWidth="1"/>
    <col min="14604" max="14604" width="22.7109375" style="368" customWidth="1"/>
    <col min="14605" max="14605" width="14.42578125" style="368" customWidth="1"/>
    <col min="14606" max="14606" width="24" style="368" customWidth="1"/>
    <col min="14607" max="14607" width="21.28515625" style="368" customWidth="1"/>
    <col min="14608" max="14608" width="23" style="368" customWidth="1"/>
    <col min="14609" max="14609" width="15.28515625" style="368" customWidth="1"/>
    <col min="14610" max="14610" width="16.42578125" style="368" customWidth="1"/>
    <col min="14611" max="14611" width="12.7109375" style="368" customWidth="1"/>
    <col min="14612" max="14612" width="13" style="368" customWidth="1"/>
    <col min="14613" max="14613" width="13.5703125" style="368" customWidth="1"/>
    <col min="14614" max="14614" width="12.140625" style="368" customWidth="1"/>
    <col min="14615" max="14615" width="13.7109375" style="368" customWidth="1"/>
    <col min="14616" max="14848" width="9.140625" style="368"/>
    <col min="14849" max="14849" width="7.5703125" style="368" customWidth="1"/>
    <col min="14850" max="14850" width="16.85546875" style="368" customWidth="1"/>
    <col min="14851" max="14851" width="14.42578125" style="368" customWidth="1"/>
    <col min="14852" max="14852" width="16.7109375" style="368" customWidth="1"/>
    <col min="14853" max="14853" width="23.85546875" style="368" customWidth="1"/>
    <col min="14854" max="14854" width="29.7109375" style="368" customWidth="1"/>
    <col min="14855" max="14855" width="29.5703125" style="368" customWidth="1"/>
    <col min="14856" max="14856" width="17.42578125" style="368" customWidth="1"/>
    <col min="14857" max="14857" width="25.85546875" style="368" customWidth="1"/>
    <col min="14858" max="14858" width="30.7109375" style="368" customWidth="1"/>
    <col min="14859" max="14859" width="26" style="368" customWidth="1"/>
    <col min="14860" max="14860" width="22.7109375" style="368" customWidth="1"/>
    <col min="14861" max="14861" width="14.42578125" style="368" customWidth="1"/>
    <col min="14862" max="14862" width="24" style="368" customWidth="1"/>
    <col min="14863" max="14863" width="21.28515625" style="368" customWidth="1"/>
    <col min="14864" max="14864" width="23" style="368" customWidth="1"/>
    <col min="14865" max="14865" width="15.28515625" style="368" customWidth="1"/>
    <col min="14866" max="14866" width="16.42578125" style="368" customWidth="1"/>
    <col min="14867" max="14867" width="12.7109375" style="368" customWidth="1"/>
    <col min="14868" max="14868" width="13" style="368" customWidth="1"/>
    <col min="14869" max="14869" width="13.5703125" style="368" customWidth="1"/>
    <col min="14870" max="14870" width="12.140625" style="368" customWidth="1"/>
    <col min="14871" max="14871" width="13.7109375" style="368" customWidth="1"/>
    <col min="14872" max="15104" width="9.140625" style="368"/>
    <col min="15105" max="15105" width="7.5703125" style="368" customWidth="1"/>
    <col min="15106" max="15106" width="16.85546875" style="368" customWidth="1"/>
    <col min="15107" max="15107" width="14.42578125" style="368" customWidth="1"/>
    <col min="15108" max="15108" width="16.7109375" style="368" customWidth="1"/>
    <col min="15109" max="15109" width="23.85546875" style="368" customWidth="1"/>
    <col min="15110" max="15110" width="29.7109375" style="368" customWidth="1"/>
    <col min="15111" max="15111" width="29.5703125" style="368" customWidth="1"/>
    <col min="15112" max="15112" width="17.42578125" style="368" customWidth="1"/>
    <col min="15113" max="15113" width="25.85546875" style="368" customWidth="1"/>
    <col min="15114" max="15114" width="30.7109375" style="368" customWidth="1"/>
    <col min="15115" max="15115" width="26" style="368" customWidth="1"/>
    <col min="15116" max="15116" width="22.7109375" style="368" customWidth="1"/>
    <col min="15117" max="15117" width="14.42578125" style="368" customWidth="1"/>
    <col min="15118" max="15118" width="24" style="368" customWidth="1"/>
    <col min="15119" max="15119" width="21.28515625" style="368" customWidth="1"/>
    <col min="15120" max="15120" width="23" style="368" customWidth="1"/>
    <col min="15121" max="15121" width="15.28515625" style="368" customWidth="1"/>
    <col min="15122" max="15122" width="16.42578125" style="368" customWidth="1"/>
    <col min="15123" max="15123" width="12.7109375" style="368" customWidth="1"/>
    <col min="15124" max="15124" width="13" style="368" customWidth="1"/>
    <col min="15125" max="15125" width="13.5703125" style="368" customWidth="1"/>
    <col min="15126" max="15126" width="12.140625" style="368" customWidth="1"/>
    <col min="15127" max="15127" width="13.7109375" style="368" customWidth="1"/>
    <col min="15128" max="15360" width="9.140625" style="368"/>
    <col min="15361" max="15361" width="7.5703125" style="368" customWidth="1"/>
    <col min="15362" max="15362" width="16.85546875" style="368" customWidth="1"/>
    <col min="15363" max="15363" width="14.42578125" style="368" customWidth="1"/>
    <col min="15364" max="15364" width="16.7109375" style="368" customWidth="1"/>
    <col min="15365" max="15365" width="23.85546875" style="368" customWidth="1"/>
    <col min="15366" max="15366" width="29.7109375" style="368" customWidth="1"/>
    <col min="15367" max="15367" width="29.5703125" style="368" customWidth="1"/>
    <col min="15368" max="15368" width="17.42578125" style="368" customWidth="1"/>
    <col min="15369" max="15369" width="25.85546875" style="368" customWidth="1"/>
    <col min="15370" max="15370" width="30.7109375" style="368" customWidth="1"/>
    <col min="15371" max="15371" width="26" style="368" customWidth="1"/>
    <col min="15372" max="15372" width="22.7109375" style="368" customWidth="1"/>
    <col min="15373" max="15373" width="14.42578125" style="368" customWidth="1"/>
    <col min="15374" max="15374" width="24" style="368" customWidth="1"/>
    <col min="15375" max="15375" width="21.28515625" style="368" customWidth="1"/>
    <col min="15376" max="15376" width="23" style="368" customWidth="1"/>
    <col min="15377" max="15377" width="15.28515625" style="368" customWidth="1"/>
    <col min="15378" max="15378" width="16.42578125" style="368" customWidth="1"/>
    <col min="15379" max="15379" width="12.7109375" style="368" customWidth="1"/>
    <col min="15380" max="15380" width="13" style="368" customWidth="1"/>
    <col min="15381" max="15381" width="13.5703125" style="368" customWidth="1"/>
    <col min="15382" max="15382" width="12.140625" style="368" customWidth="1"/>
    <col min="15383" max="15383" width="13.7109375" style="368" customWidth="1"/>
    <col min="15384" max="15616" width="9.140625" style="368"/>
    <col min="15617" max="15617" width="7.5703125" style="368" customWidth="1"/>
    <col min="15618" max="15618" width="16.85546875" style="368" customWidth="1"/>
    <col min="15619" max="15619" width="14.42578125" style="368" customWidth="1"/>
    <col min="15620" max="15620" width="16.7109375" style="368" customWidth="1"/>
    <col min="15621" max="15621" width="23.85546875" style="368" customWidth="1"/>
    <col min="15622" max="15622" width="29.7109375" style="368" customWidth="1"/>
    <col min="15623" max="15623" width="29.5703125" style="368" customWidth="1"/>
    <col min="15624" max="15624" width="17.42578125" style="368" customWidth="1"/>
    <col min="15625" max="15625" width="25.85546875" style="368" customWidth="1"/>
    <col min="15626" max="15626" width="30.7109375" style="368" customWidth="1"/>
    <col min="15627" max="15627" width="26" style="368" customWidth="1"/>
    <col min="15628" max="15628" width="22.7109375" style="368" customWidth="1"/>
    <col min="15629" max="15629" width="14.42578125" style="368" customWidth="1"/>
    <col min="15630" max="15630" width="24" style="368" customWidth="1"/>
    <col min="15631" max="15631" width="21.28515625" style="368" customWidth="1"/>
    <col min="15632" max="15632" width="23" style="368" customWidth="1"/>
    <col min="15633" max="15633" width="15.28515625" style="368" customWidth="1"/>
    <col min="15634" max="15634" width="16.42578125" style="368" customWidth="1"/>
    <col min="15635" max="15635" width="12.7109375" style="368" customWidth="1"/>
    <col min="15636" max="15636" width="13" style="368" customWidth="1"/>
    <col min="15637" max="15637" width="13.5703125" style="368" customWidth="1"/>
    <col min="15638" max="15638" width="12.140625" style="368" customWidth="1"/>
    <col min="15639" max="15639" width="13.7109375" style="368" customWidth="1"/>
    <col min="15640" max="15872" width="9.140625" style="368"/>
    <col min="15873" max="15873" width="7.5703125" style="368" customWidth="1"/>
    <col min="15874" max="15874" width="16.85546875" style="368" customWidth="1"/>
    <col min="15875" max="15875" width="14.42578125" style="368" customWidth="1"/>
    <col min="15876" max="15876" width="16.7109375" style="368" customWidth="1"/>
    <col min="15877" max="15877" width="23.85546875" style="368" customWidth="1"/>
    <col min="15878" max="15878" width="29.7109375" style="368" customWidth="1"/>
    <col min="15879" max="15879" width="29.5703125" style="368" customWidth="1"/>
    <col min="15880" max="15880" width="17.42578125" style="368" customWidth="1"/>
    <col min="15881" max="15881" width="25.85546875" style="368" customWidth="1"/>
    <col min="15882" max="15882" width="30.7109375" style="368" customWidth="1"/>
    <col min="15883" max="15883" width="26" style="368" customWidth="1"/>
    <col min="15884" max="15884" width="22.7109375" style="368" customWidth="1"/>
    <col min="15885" max="15885" width="14.42578125" style="368" customWidth="1"/>
    <col min="15886" max="15886" width="24" style="368" customWidth="1"/>
    <col min="15887" max="15887" width="21.28515625" style="368" customWidth="1"/>
    <col min="15888" max="15888" width="23" style="368" customWidth="1"/>
    <col min="15889" max="15889" width="15.28515625" style="368" customWidth="1"/>
    <col min="15890" max="15890" width="16.42578125" style="368" customWidth="1"/>
    <col min="15891" max="15891" width="12.7109375" style="368" customWidth="1"/>
    <col min="15892" max="15892" width="13" style="368" customWidth="1"/>
    <col min="15893" max="15893" width="13.5703125" style="368" customWidth="1"/>
    <col min="15894" max="15894" width="12.140625" style="368" customWidth="1"/>
    <col min="15895" max="15895" width="13.7109375" style="368" customWidth="1"/>
    <col min="15896" max="16128" width="9.140625" style="368"/>
    <col min="16129" max="16129" width="7.5703125" style="368" customWidth="1"/>
    <col min="16130" max="16130" width="16.85546875" style="368" customWidth="1"/>
    <col min="16131" max="16131" width="14.42578125" style="368" customWidth="1"/>
    <col min="16132" max="16132" width="16.7109375" style="368" customWidth="1"/>
    <col min="16133" max="16133" width="23.85546875" style="368" customWidth="1"/>
    <col min="16134" max="16134" width="29.7109375" style="368" customWidth="1"/>
    <col min="16135" max="16135" width="29.5703125" style="368" customWidth="1"/>
    <col min="16136" max="16136" width="17.42578125" style="368" customWidth="1"/>
    <col min="16137" max="16137" width="25.85546875" style="368" customWidth="1"/>
    <col min="16138" max="16138" width="30.7109375" style="368" customWidth="1"/>
    <col min="16139" max="16139" width="26" style="368" customWidth="1"/>
    <col min="16140" max="16140" width="22.7109375" style="368" customWidth="1"/>
    <col min="16141" max="16141" width="14.42578125" style="368" customWidth="1"/>
    <col min="16142" max="16142" width="24" style="368" customWidth="1"/>
    <col min="16143" max="16143" width="21.28515625" style="368" customWidth="1"/>
    <col min="16144" max="16144" width="23" style="368" customWidth="1"/>
    <col min="16145" max="16145" width="15.28515625" style="368" customWidth="1"/>
    <col min="16146" max="16146" width="16.42578125" style="368" customWidth="1"/>
    <col min="16147" max="16147" width="12.7109375" style="368" customWidth="1"/>
    <col min="16148" max="16148" width="13" style="368" customWidth="1"/>
    <col min="16149" max="16149" width="13.5703125" style="368" customWidth="1"/>
    <col min="16150" max="16150" width="12.140625" style="368" customWidth="1"/>
    <col min="16151" max="16151" width="13.7109375" style="368" customWidth="1"/>
    <col min="16152" max="16384" width="9.140625" style="368"/>
  </cols>
  <sheetData>
    <row r="1" spans="1:23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3" ht="19.5">
      <c r="A2" s="72"/>
      <c r="B2" s="72" t="s">
        <v>515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3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3" ht="36" customHeight="1">
      <c r="A4" s="72"/>
      <c r="B4" s="700" t="s">
        <v>87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</row>
    <row r="5" spans="1:23" ht="18.75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3" ht="41.25" customHeight="1">
      <c r="A6" s="72"/>
      <c r="B6" s="702" t="s">
        <v>88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</row>
    <row r="7" spans="1:23" ht="19.5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ht="26.25" customHeight="1">
      <c r="A8" s="1074" t="s">
        <v>5</v>
      </c>
      <c r="B8" s="1077" t="s">
        <v>24</v>
      </c>
      <c r="C8" s="1077" t="s">
        <v>8</v>
      </c>
      <c r="D8" s="1077" t="s">
        <v>25</v>
      </c>
      <c r="E8" s="1077"/>
      <c r="F8" s="1077"/>
      <c r="G8" s="1077"/>
      <c r="H8" s="1077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77" t="s">
        <v>26</v>
      </c>
      <c r="T8" s="1077" t="s">
        <v>27</v>
      </c>
      <c r="U8" s="1082" t="s">
        <v>28</v>
      </c>
      <c r="V8" s="1085" t="s">
        <v>0</v>
      </c>
    </row>
    <row r="9" spans="1:23" ht="22.5" customHeight="1">
      <c r="A9" s="1075"/>
      <c r="B9" s="1078"/>
      <c r="C9" s="1078"/>
      <c r="D9" s="1078" t="s">
        <v>451</v>
      </c>
      <c r="E9" s="1088"/>
      <c r="F9" s="1088"/>
      <c r="G9" s="1088"/>
      <c r="H9" s="1088"/>
      <c r="I9" s="1078" t="s">
        <v>30</v>
      </c>
      <c r="J9" s="1088"/>
      <c r="K9" s="1088"/>
      <c r="L9" s="1088"/>
      <c r="M9" s="1088"/>
      <c r="N9" s="1089" t="s">
        <v>31</v>
      </c>
      <c r="O9" s="1090"/>
      <c r="P9" s="1090"/>
      <c r="Q9" s="1090"/>
      <c r="R9" s="1091"/>
      <c r="S9" s="1078"/>
      <c r="T9" s="1078"/>
      <c r="U9" s="1083"/>
      <c r="V9" s="1086"/>
    </row>
    <row r="10" spans="1:23" ht="98.25" customHeight="1" thickBot="1">
      <c r="A10" s="1076"/>
      <c r="B10" s="1079"/>
      <c r="C10" s="1080"/>
      <c r="D10" s="369" t="s">
        <v>1</v>
      </c>
      <c r="E10" s="369" t="s">
        <v>2</v>
      </c>
      <c r="F10" s="369" t="s">
        <v>3</v>
      </c>
      <c r="G10" s="369" t="s">
        <v>4</v>
      </c>
      <c r="H10" s="369" t="s">
        <v>32</v>
      </c>
      <c r="I10" s="369" t="s">
        <v>1</v>
      </c>
      <c r="J10" s="369" t="s">
        <v>2</v>
      </c>
      <c r="K10" s="369" t="s">
        <v>3</v>
      </c>
      <c r="L10" s="369" t="s">
        <v>4</v>
      </c>
      <c r="M10" s="369" t="s">
        <v>32</v>
      </c>
      <c r="N10" s="369" t="s">
        <v>1</v>
      </c>
      <c r="O10" s="369" t="s">
        <v>2</v>
      </c>
      <c r="P10" s="369" t="s">
        <v>3</v>
      </c>
      <c r="Q10" s="369" t="s">
        <v>4</v>
      </c>
      <c r="R10" s="369" t="s">
        <v>32</v>
      </c>
      <c r="S10" s="1080"/>
      <c r="T10" s="1080"/>
      <c r="U10" s="1084"/>
      <c r="V10" s="1087"/>
    </row>
    <row r="11" spans="1:23" s="372" customFormat="1" ht="17.25" customHeight="1" thickBot="1">
      <c r="A11" s="370">
        <v>1</v>
      </c>
      <c r="B11" s="371">
        <v>2</v>
      </c>
      <c r="C11" s="370">
        <v>3</v>
      </c>
      <c r="D11" s="371">
        <v>4</v>
      </c>
      <c r="E11" s="370">
        <v>5</v>
      </c>
      <c r="F11" s="371">
        <v>6</v>
      </c>
      <c r="G11" s="370">
        <v>7</v>
      </c>
      <c r="H11" s="371">
        <v>8</v>
      </c>
      <c r="I11" s="370">
        <v>9</v>
      </c>
      <c r="J11" s="371">
        <v>10</v>
      </c>
      <c r="K11" s="370">
        <v>11</v>
      </c>
      <c r="L11" s="371">
        <v>12</v>
      </c>
      <c r="M11" s="370">
        <v>13</v>
      </c>
      <c r="N11" s="371">
        <v>14</v>
      </c>
      <c r="O11" s="370">
        <v>15</v>
      </c>
      <c r="P11" s="371">
        <v>16</v>
      </c>
      <c r="Q11" s="370">
        <v>17</v>
      </c>
      <c r="R11" s="371">
        <v>18</v>
      </c>
      <c r="S11" s="370">
        <v>19</v>
      </c>
      <c r="T11" s="371">
        <v>20</v>
      </c>
      <c r="U11" s="370">
        <v>21</v>
      </c>
      <c r="V11" s="371">
        <v>22</v>
      </c>
    </row>
    <row r="12" spans="1:23" ht="16.5" customHeight="1">
      <c r="A12" s="685">
        <v>1</v>
      </c>
      <c r="B12" s="1055" t="s">
        <v>9</v>
      </c>
      <c r="C12" s="1056"/>
      <c r="D12" s="1056"/>
      <c r="E12" s="1056"/>
      <c r="F12" s="1056"/>
      <c r="G12" s="1057"/>
      <c r="H12" s="373">
        <f>SUM(H14:H29)</f>
        <v>67.12</v>
      </c>
      <c r="I12" s="1073" t="s">
        <v>9</v>
      </c>
      <c r="J12" s="1073"/>
      <c r="K12" s="1073"/>
      <c r="L12" s="1073"/>
      <c r="M12" s="373">
        <f>SUM(M14:M29)</f>
        <v>794.88163824172739</v>
      </c>
      <c r="N12" s="1073" t="s">
        <v>9</v>
      </c>
      <c r="O12" s="1073"/>
      <c r="P12" s="1073"/>
      <c r="Q12" s="1073"/>
      <c r="R12" s="373">
        <f>SUM(R14:R29)</f>
        <v>8299.7180177928258</v>
      </c>
      <c r="S12" s="373">
        <f>SUM(R12,M12,H12)</f>
        <v>9161.7196560345546</v>
      </c>
      <c r="T12" s="373"/>
      <c r="U12" s="1066"/>
      <c r="V12" s="1062"/>
    </row>
    <row r="13" spans="1:23" ht="19.5" customHeight="1">
      <c r="A13" s="1072"/>
      <c r="B13" s="1067" t="s">
        <v>33</v>
      </c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  <c r="O13" s="1068"/>
      <c r="P13" s="1068"/>
      <c r="Q13" s="1068"/>
      <c r="R13" s="1068"/>
      <c r="S13" s="1068"/>
      <c r="T13" s="1068"/>
      <c r="U13" s="1068"/>
      <c r="V13" s="1069"/>
    </row>
    <row r="14" spans="1:23" ht="327.75" customHeight="1">
      <c r="A14" s="553" t="s">
        <v>6</v>
      </c>
      <c r="B14" s="554" t="s">
        <v>452</v>
      </c>
      <c r="C14" s="555" t="s">
        <v>453</v>
      </c>
      <c r="D14" s="556" t="s">
        <v>454</v>
      </c>
      <c r="E14" s="556" t="s">
        <v>111</v>
      </c>
      <c r="F14" s="556" t="s">
        <v>212</v>
      </c>
      <c r="G14" s="557" t="s">
        <v>455</v>
      </c>
      <c r="H14" s="558">
        <v>0</v>
      </c>
      <c r="I14" s="556" t="s">
        <v>111</v>
      </c>
      <c r="J14" s="557" t="s">
        <v>456</v>
      </c>
      <c r="K14" s="557" t="s">
        <v>457</v>
      </c>
      <c r="L14" s="557" t="s">
        <v>458</v>
      </c>
      <c r="M14" s="559">
        <v>-6.3180456015809616</v>
      </c>
      <c r="N14" s="557" t="s">
        <v>458</v>
      </c>
      <c r="O14" s="557" t="s">
        <v>459</v>
      </c>
      <c r="P14" s="557" t="s">
        <v>1002</v>
      </c>
      <c r="Q14" s="557" t="s">
        <v>1087</v>
      </c>
      <c r="R14" s="559">
        <v>201.85752582604255</v>
      </c>
      <c r="S14" s="560"/>
      <c r="T14" s="561"/>
      <c r="U14" s="557"/>
      <c r="V14" s="562"/>
      <c r="W14" s="379" t="s">
        <v>461</v>
      </c>
    </row>
    <row r="15" spans="1:23" ht="328.5" customHeight="1">
      <c r="A15" s="553" t="s">
        <v>7</v>
      </c>
      <c r="B15" s="554" t="s">
        <v>452</v>
      </c>
      <c r="C15" s="563" t="s">
        <v>462</v>
      </c>
      <c r="D15" s="556" t="s">
        <v>454</v>
      </c>
      <c r="E15" s="556" t="s">
        <v>111</v>
      </c>
      <c r="F15" s="556" t="s">
        <v>212</v>
      </c>
      <c r="G15" s="557" t="s">
        <v>455</v>
      </c>
      <c r="H15" s="558">
        <v>0</v>
      </c>
      <c r="I15" s="556" t="s">
        <v>111</v>
      </c>
      <c r="J15" s="557" t="s">
        <v>456</v>
      </c>
      <c r="K15" s="557" t="s">
        <v>457</v>
      </c>
      <c r="L15" s="557" t="s">
        <v>458</v>
      </c>
      <c r="M15" s="559">
        <v>-17.109181690394159</v>
      </c>
      <c r="N15" s="557" t="s">
        <v>458</v>
      </c>
      <c r="O15" s="557" t="s">
        <v>459</v>
      </c>
      <c r="P15" s="557" t="s">
        <v>1002</v>
      </c>
      <c r="Q15" s="557" t="s">
        <v>1087</v>
      </c>
      <c r="R15" s="559">
        <v>213.96811373220439</v>
      </c>
      <c r="S15" s="560"/>
      <c r="T15" s="561"/>
      <c r="U15" s="557"/>
      <c r="V15" s="562"/>
      <c r="W15" s="379" t="s">
        <v>461</v>
      </c>
    </row>
    <row r="16" spans="1:23" ht="150">
      <c r="A16" s="564" t="s">
        <v>13</v>
      </c>
      <c r="B16" s="565" t="s">
        <v>463</v>
      </c>
      <c r="C16" s="566" t="s">
        <v>464</v>
      </c>
      <c r="D16" s="556" t="s">
        <v>465</v>
      </c>
      <c r="E16" s="556" t="s">
        <v>466</v>
      </c>
      <c r="F16" s="556" t="s">
        <v>111</v>
      </c>
      <c r="G16" s="567" t="s">
        <v>467</v>
      </c>
      <c r="H16" s="558">
        <v>0</v>
      </c>
      <c r="I16" s="557" t="s">
        <v>468</v>
      </c>
      <c r="J16" s="557" t="s">
        <v>469</v>
      </c>
      <c r="K16" s="557" t="s">
        <v>469</v>
      </c>
      <c r="L16" s="557" t="s">
        <v>1089</v>
      </c>
      <c r="M16" s="559">
        <v>-407.7818710563493</v>
      </c>
      <c r="N16" s="556" t="s">
        <v>1089</v>
      </c>
      <c r="O16" s="556" t="s">
        <v>1089</v>
      </c>
      <c r="P16" s="557" t="s">
        <v>1089</v>
      </c>
      <c r="Q16" s="557" t="s">
        <v>1090</v>
      </c>
      <c r="R16" s="559">
        <v>2965.0181289436509</v>
      </c>
      <c r="S16" s="560"/>
      <c r="T16" s="561"/>
      <c r="U16" s="557"/>
      <c r="V16" s="562"/>
      <c r="W16" s="379" t="s">
        <v>470</v>
      </c>
    </row>
    <row r="17" spans="1:23" ht="165">
      <c r="A17" s="553" t="s">
        <v>14</v>
      </c>
      <c r="B17" s="568" t="s">
        <v>471</v>
      </c>
      <c r="C17" s="563" t="s">
        <v>472</v>
      </c>
      <c r="D17" s="556" t="s">
        <v>454</v>
      </c>
      <c r="E17" s="556" t="s">
        <v>111</v>
      </c>
      <c r="F17" s="556" t="s">
        <v>212</v>
      </c>
      <c r="G17" s="557" t="s">
        <v>455</v>
      </c>
      <c r="H17" s="558">
        <v>0</v>
      </c>
      <c r="I17" s="556" t="s">
        <v>111</v>
      </c>
      <c r="J17" s="557" t="s">
        <v>456</v>
      </c>
      <c r="K17" s="557" t="s">
        <v>473</v>
      </c>
      <c r="L17" s="557" t="s">
        <v>1089</v>
      </c>
      <c r="M17" s="559">
        <v>-9.5037257303123255</v>
      </c>
      <c r="N17" s="556" t="s">
        <v>1089</v>
      </c>
      <c r="O17" s="556" t="s">
        <v>1089</v>
      </c>
      <c r="P17" s="557" t="s">
        <v>1089</v>
      </c>
      <c r="Q17" s="557" t="s">
        <v>1090</v>
      </c>
      <c r="R17" s="559">
        <v>258.67220570226579</v>
      </c>
      <c r="S17" s="560"/>
      <c r="T17" s="561"/>
      <c r="U17" s="557"/>
      <c r="V17" s="562"/>
      <c r="W17" s="379" t="s">
        <v>461</v>
      </c>
    </row>
    <row r="18" spans="1:23" ht="335.25" customHeight="1">
      <c r="A18" s="553" t="s">
        <v>15</v>
      </c>
      <c r="B18" s="569" t="s">
        <v>474</v>
      </c>
      <c r="C18" s="566" t="s">
        <v>475</v>
      </c>
      <c r="D18" s="556" t="s">
        <v>454</v>
      </c>
      <c r="E18" s="556" t="s">
        <v>111</v>
      </c>
      <c r="F18" s="556" t="s">
        <v>212</v>
      </c>
      <c r="G18" s="557" t="s">
        <v>455</v>
      </c>
      <c r="H18" s="558">
        <v>0</v>
      </c>
      <c r="I18" s="556" t="s">
        <v>111</v>
      </c>
      <c r="J18" s="557" t="s">
        <v>456</v>
      </c>
      <c r="K18" s="557" t="s">
        <v>473</v>
      </c>
      <c r="L18" s="557" t="s">
        <v>1089</v>
      </c>
      <c r="M18" s="559">
        <v>-3.5854373788221068</v>
      </c>
      <c r="N18" s="556" t="s">
        <v>1089</v>
      </c>
      <c r="O18" s="556" t="s">
        <v>1089</v>
      </c>
      <c r="P18" s="557" t="s">
        <v>1089</v>
      </c>
      <c r="Q18" s="557" t="s">
        <v>1090</v>
      </c>
      <c r="R18" s="559">
        <v>158.34092196588341</v>
      </c>
      <c r="S18" s="560"/>
      <c r="T18" s="561"/>
      <c r="U18" s="557"/>
      <c r="V18" s="562"/>
      <c r="W18" s="379" t="s">
        <v>461</v>
      </c>
    </row>
    <row r="19" spans="1:23" ht="165">
      <c r="A19" s="553" t="s">
        <v>146</v>
      </c>
      <c r="B19" s="569" t="s">
        <v>476</v>
      </c>
      <c r="C19" s="566" t="s">
        <v>477</v>
      </c>
      <c r="D19" s="556" t="s">
        <v>454</v>
      </c>
      <c r="E19" s="556" t="s">
        <v>111</v>
      </c>
      <c r="F19" s="556" t="s">
        <v>212</v>
      </c>
      <c r="G19" s="557" t="s">
        <v>455</v>
      </c>
      <c r="H19" s="558">
        <v>0</v>
      </c>
      <c r="I19" s="556" t="s">
        <v>111</v>
      </c>
      <c r="J19" s="557" t="s">
        <v>456</v>
      </c>
      <c r="K19" s="557" t="s">
        <v>473</v>
      </c>
      <c r="L19" s="557" t="s">
        <v>1089</v>
      </c>
      <c r="M19" s="559">
        <v>-3.5854373788221068</v>
      </c>
      <c r="N19" s="556" t="s">
        <v>1089</v>
      </c>
      <c r="O19" s="556" t="s">
        <v>1089</v>
      </c>
      <c r="P19" s="557" t="s">
        <v>1089</v>
      </c>
      <c r="Q19" s="557" t="s">
        <v>1090</v>
      </c>
      <c r="R19" s="559">
        <v>163.4109219658834</v>
      </c>
      <c r="S19" s="560"/>
      <c r="T19" s="561"/>
      <c r="U19" s="557"/>
      <c r="V19" s="562"/>
      <c r="W19" s="379" t="s">
        <v>461</v>
      </c>
    </row>
    <row r="20" spans="1:23" ht="327.75" customHeight="1">
      <c r="A20" s="553" t="s">
        <v>147</v>
      </c>
      <c r="B20" s="570" t="s">
        <v>478</v>
      </c>
      <c r="C20" s="571">
        <v>73</v>
      </c>
      <c r="D20" s="556" t="s">
        <v>50</v>
      </c>
      <c r="E20" s="556" t="s">
        <v>454</v>
      </c>
      <c r="F20" s="556" t="s">
        <v>111</v>
      </c>
      <c r="G20" s="557" t="s">
        <v>212</v>
      </c>
      <c r="H20" s="558">
        <v>41.44</v>
      </c>
      <c r="I20" s="557" t="s">
        <v>457</v>
      </c>
      <c r="J20" s="557" t="s">
        <v>458</v>
      </c>
      <c r="K20" s="557" t="s">
        <v>458</v>
      </c>
      <c r="L20" s="557" t="s">
        <v>1089</v>
      </c>
      <c r="M20" s="559">
        <v>14.464182218779222</v>
      </c>
      <c r="N20" s="556" t="s">
        <v>1089</v>
      </c>
      <c r="O20" s="556" t="s">
        <v>1089</v>
      </c>
      <c r="P20" s="557" t="s">
        <v>1089</v>
      </c>
      <c r="Q20" s="557" t="s">
        <v>1090</v>
      </c>
      <c r="R20" s="559">
        <v>381.9542908661702</v>
      </c>
      <c r="S20" s="560"/>
      <c r="T20" s="561"/>
      <c r="U20" s="557"/>
      <c r="V20" s="562"/>
      <c r="W20" s="379" t="s">
        <v>479</v>
      </c>
    </row>
    <row r="21" spans="1:23" ht="324" customHeight="1">
      <c r="A21" s="553" t="s">
        <v>148</v>
      </c>
      <c r="B21" s="572" t="s">
        <v>480</v>
      </c>
      <c r="C21" s="573">
        <v>74</v>
      </c>
      <c r="D21" s="556" t="s">
        <v>50</v>
      </c>
      <c r="E21" s="556" t="s">
        <v>454</v>
      </c>
      <c r="F21" s="556" t="s">
        <v>111</v>
      </c>
      <c r="G21" s="557" t="s">
        <v>212</v>
      </c>
      <c r="H21" s="558">
        <v>25.68</v>
      </c>
      <c r="I21" s="557" t="s">
        <v>457</v>
      </c>
      <c r="J21" s="557" t="s">
        <v>458</v>
      </c>
      <c r="K21" s="557" t="s">
        <v>458</v>
      </c>
      <c r="L21" s="557" t="s">
        <v>458</v>
      </c>
      <c r="M21" s="559">
        <v>8.1229191241873586</v>
      </c>
      <c r="N21" s="556" t="s">
        <v>1089</v>
      </c>
      <c r="O21" s="556" t="s">
        <v>1089</v>
      </c>
      <c r="P21" s="557" t="s">
        <v>1089</v>
      </c>
      <c r="Q21" s="557" t="s">
        <v>1090</v>
      </c>
      <c r="R21" s="559">
        <v>147.70631340871429</v>
      </c>
      <c r="S21" s="560"/>
      <c r="T21" s="561"/>
      <c r="U21" s="557"/>
      <c r="V21" s="562"/>
      <c r="W21" s="379" t="s">
        <v>479</v>
      </c>
    </row>
    <row r="22" spans="1:23" ht="324.75" customHeight="1">
      <c r="A22" s="553" t="s">
        <v>149</v>
      </c>
      <c r="B22" s="569" t="s">
        <v>481</v>
      </c>
      <c r="C22" s="574" t="s">
        <v>482</v>
      </c>
      <c r="D22" s="556" t="s">
        <v>454</v>
      </c>
      <c r="E22" s="556" t="s">
        <v>111</v>
      </c>
      <c r="F22" s="556" t="s">
        <v>212</v>
      </c>
      <c r="G22" s="557" t="s">
        <v>483</v>
      </c>
      <c r="H22" s="558">
        <v>0</v>
      </c>
      <c r="I22" s="557" t="s">
        <v>111</v>
      </c>
      <c r="J22" s="557" t="s">
        <v>456</v>
      </c>
      <c r="K22" s="557" t="s">
        <v>457</v>
      </c>
      <c r="L22" s="557" t="s">
        <v>458</v>
      </c>
      <c r="M22" s="559">
        <v>-47.524979558258138</v>
      </c>
      <c r="N22" s="556" t="s">
        <v>1089</v>
      </c>
      <c r="O22" s="556" t="s">
        <v>1089</v>
      </c>
      <c r="P22" s="557" t="s">
        <v>1089</v>
      </c>
      <c r="Q22" s="557" t="s">
        <v>1090</v>
      </c>
      <c r="R22" s="559">
        <v>53.990010220870928</v>
      </c>
      <c r="S22" s="560"/>
      <c r="T22" s="561"/>
      <c r="U22" s="557"/>
      <c r="V22" s="562"/>
      <c r="W22" s="379" t="s">
        <v>461</v>
      </c>
    </row>
    <row r="23" spans="1:23" ht="277.5" customHeight="1">
      <c r="A23" s="553" t="s">
        <v>150</v>
      </c>
      <c r="B23" s="569" t="s">
        <v>481</v>
      </c>
      <c r="C23" s="574" t="s">
        <v>484</v>
      </c>
      <c r="D23" s="556" t="s">
        <v>454</v>
      </c>
      <c r="E23" s="556" t="s">
        <v>111</v>
      </c>
      <c r="F23" s="556" t="s">
        <v>212</v>
      </c>
      <c r="G23" s="557" t="s">
        <v>483</v>
      </c>
      <c r="H23" s="558">
        <v>0</v>
      </c>
      <c r="I23" s="557" t="s">
        <v>111</v>
      </c>
      <c r="J23" s="557" t="s">
        <v>456</v>
      </c>
      <c r="K23" s="557" t="s">
        <v>457</v>
      </c>
      <c r="L23" s="557" t="s">
        <v>458</v>
      </c>
      <c r="M23" s="559">
        <v>-31.675437378822107</v>
      </c>
      <c r="N23" s="557" t="s">
        <v>458</v>
      </c>
      <c r="O23" s="557" t="s">
        <v>459</v>
      </c>
      <c r="P23" s="557" t="s">
        <v>460</v>
      </c>
      <c r="Q23" s="557" t="s">
        <v>1088</v>
      </c>
      <c r="R23" s="559">
        <v>31.833421965883424</v>
      </c>
      <c r="S23" s="560"/>
      <c r="T23" s="561"/>
      <c r="U23" s="557"/>
      <c r="V23" s="562"/>
      <c r="W23" s="379" t="s">
        <v>461</v>
      </c>
    </row>
    <row r="24" spans="1:23" ht="135">
      <c r="A24" s="553" t="s">
        <v>262</v>
      </c>
      <c r="B24" s="575" t="s">
        <v>487</v>
      </c>
      <c r="C24" s="576" t="s">
        <v>488</v>
      </c>
      <c r="D24" s="556" t="s">
        <v>486</v>
      </c>
      <c r="E24" s="556" t="s">
        <v>486</v>
      </c>
      <c r="F24" s="556" t="s">
        <v>486</v>
      </c>
      <c r="G24" s="577" t="s">
        <v>486</v>
      </c>
      <c r="H24" s="578"/>
      <c r="I24" s="577" t="s">
        <v>489</v>
      </c>
      <c r="J24" s="577" t="s">
        <v>490</v>
      </c>
      <c r="K24" s="557" t="s">
        <v>491</v>
      </c>
      <c r="L24" s="557" t="s">
        <v>492</v>
      </c>
      <c r="M24" s="578">
        <v>1299.3786526721219</v>
      </c>
      <c r="N24" s="557" t="s">
        <v>12</v>
      </c>
      <c r="O24" s="579" t="s">
        <v>12</v>
      </c>
      <c r="P24" s="579" t="s">
        <v>12</v>
      </c>
      <c r="Q24" s="579" t="s">
        <v>12</v>
      </c>
      <c r="R24" s="560"/>
      <c r="S24" s="560"/>
      <c r="T24" s="561"/>
      <c r="U24" s="557"/>
      <c r="V24" s="562"/>
      <c r="W24" s="379" t="s">
        <v>493</v>
      </c>
    </row>
    <row r="25" spans="1:23" ht="120">
      <c r="A25" s="553" t="s">
        <v>263</v>
      </c>
      <c r="B25" s="575" t="s">
        <v>487</v>
      </c>
      <c r="C25" s="576" t="s">
        <v>494</v>
      </c>
      <c r="D25" s="556" t="s">
        <v>486</v>
      </c>
      <c r="E25" s="556" t="s">
        <v>486</v>
      </c>
      <c r="F25" s="556" t="s">
        <v>486</v>
      </c>
      <c r="G25" s="577"/>
      <c r="H25" s="578"/>
      <c r="I25" s="577"/>
      <c r="J25" s="577"/>
      <c r="K25" s="557"/>
      <c r="L25" s="557" t="s">
        <v>495</v>
      </c>
      <c r="M25" s="578"/>
      <c r="N25" s="577" t="s">
        <v>1091</v>
      </c>
      <c r="O25" s="577" t="s">
        <v>1092</v>
      </c>
      <c r="P25" s="557" t="s">
        <v>496</v>
      </c>
      <c r="Q25" s="557" t="s">
        <v>497</v>
      </c>
      <c r="R25" s="558">
        <v>698.88195439841911</v>
      </c>
      <c r="S25" s="560"/>
      <c r="T25" s="561"/>
      <c r="U25" s="557"/>
      <c r="V25" s="562"/>
      <c r="W25" s="379" t="s">
        <v>493</v>
      </c>
    </row>
    <row r="26" spans="1:23" ht="206.25" customHeight="1">
      <c r="A26" s="553" t="s">
        <v>266</v>
      </c>
      <c r="B26" s="575" t="s">
        <v>487</v>
      </c>
      <c r="C26" s="576" t="s">
        <v>498</v>
      </c>
      <c r="D26" s="556"/>
      <c r="E26" s="556"/>
      <c r="F26" s="556"/>
      <c r="G26" s="577"/>
      <c r="H26" s="578"/>
      <c r="I26" s="577"/>
      <c r="J26" s="577"/>
      <c r="K26" s="557"/>
      <c r="L26" s="557" t="s">
        <v>495</v>
      </c>
      <c r="M26" s="578"/>
      <c r="N26" s="577" t="s">
        <v>1091</v>
      </c>
      <c r="O26" s="577" t="s">
        <v>1092</v>
      </c>
      <c r="P26" s="557" t="s">
        <v>496</v>
      </c>
      <c r="Q26" s="557" t="s">
        <v>497</v>
      </c>
      <c r="R26" s="558">
        <v>813.28195439841909</v>
      </c>
      <c r="S26" s="560"/>
      <c r="T26" s="561"/>
      <c r="U26" s="557"/>
      <c r="V26" s="562"/>
      <c r="W26" s="379" t="s">
        <v>493</v>
      </c>
    </row>
    <row r="27" spans="1:23" ht="120">
      <c r="A27" s="553" t="s">
        <v>267</v>
      </c>
      <c r="B27" s="575" t="s">
        <v>487</v>
      </c>
      <c r="C27" s="576" t="s">
        <v>499</v>
      </c>
      <c r="D27" s="556"/>
      <c r="E27" s="556"/>
      <c r="F27" s="556"/>
      <c r="G27" s="577"/>
      <c r="H27" s="578"/>
      <c r="I27" s="577"/>
      <c r="J27" s="577"/>
      <c r="K27" s="557"/>
      <c r="L27" s="557" t="s">
        <v>495</v>
      </c>
      <c r="M27" s="578"/>
      <c r="N27" s="577" t="s">
        <v>1091</v>
      </c>
      <c r="O27" s="577" t="s">
        <v>1092</v>
      </c>
      <c r="P27" s="557" t="s">
        <v>496</v>
      </c>
      <c r="Q27" s="557" t="s">
        <v>497</v>
      </c>
      <c r="R27" s="558">
        <v>622.881954398419</v>
      </c>
      <c r="S27" s="560"/>
      <c r="T27" s="561"/>
      <c r="U27" s="557"/>
      <c r="V27" s="562"/>
      <c r="W27" s="379" t="s">
        <v>493</v>
      </c>
    </row>
    <row r="28" spans="1:23" ht="90">
      <c r="A28" s="553" t="s">
        <v>275</v>
      </c>
      <c r="B28" s="575" t="s">
        <v>500</v>
      </c>
      <c r="C28" s="576" t="s">
        <v>501</v>
      </c>
      <c r="D28" s="556" t="s">
        <v>486</v>
      </c>
      <c r="E28" s="556" t="s">
        <v>486</v>
      </c>
      <c r="F28" s="556" t="s">
        <v>486</v>
      </c>
      <c r="G28" s="577"/>
      <c r="H28" s="578"/>
      <c r="I28" s="577"/>
      <c r="J28" s="577"/>
      <c r="K28" s="557"/>
      <c r="L28" s="557" t="s">
        <v>502</v>
      </c>
      <c r="M28" s="578"/>
      <c r="N28" s="556" t="s">
        <v>503</v>
      </c>
      <c r="O28" s="556" t="s">
        <v>504</v>
      </c>
      <c r="P28" s="556" t="s">
        <v>504</v>
      </c>
      <c r="Q28" s="577" t="s">
        <v>505</v>
      </c>
      <c r="R28" s="560">
        <v>596.47664999999995</v>
      </c>
      <c r="S28" s="560"/>
      <c r="T28" s="561"/>
      <c r="U28" s="557"/>
      <c r="V28" s="562"/>
      <c r="W28" s="379" t="s">
        <v>493</v>
      </c>
    </row>
    <row r="29" spans="1:23" ht="90.75" thickBot="1">
      <c r="A29" s="553" t="s">
        <v>506</v>
      </c>
      <c r="B29" s="575" t="s">
        <v>507</v>
      </c>
      <c r="C29" s="576" t="s">
        <v>508</v>
      </c>
      <c r="D29" s="556" t="s">
        <v>486</v>
      </c>
      <c r="E29" s="556" t="s">
        <v>486</v>
      </c>
      <c r="F29" s="556" t="s">
        <v>486</v>
      </c>
      <c r="G29" s="577"/>
      <c r="H29" s="578"/>
      <c r="I29" s="577"/>
      <c r="J29" s="577"/>
      <c r="K29" s="557"/>
      <c r="L29" s="557" t="s">
        <v>502</v>
      </c>
      <c r="M29" s="578"/>
      <c r="N29" s="556" t="s">
        <v>509</v>
      </c>
      <c r="O29" s="556" t="s">
        <v>504</v>
      </c>
      <c r="P29" s="556" t="s">
        <v>504</v>
      </c>
      <c r="Q29" s="577" t="s">
        <v>505</v>
      </c>
      <c r="R29" s="560">
        <v>991.44365000000005</v>
      </c>
      <c r="S29" s="560"/>
      <c r="T29" s="561"/>
      <c r="U29" s="557"/>
      <c r="V29" s="562"/>
      <c r="W29" s="379" t="s">
        <v>493</v>
      </c>
    </row>
    <row r="30" spans="1:23" ht="15" customHeight="1">
      <c r="A30" s="685">
        <v>2</v>
      </c>
      <c r="B30" s="1055" t="s">
        <v>10</v>
      </c>
      <c r="C30" s="1056"/>
      <c r="D30" s="1056"/>
      <c r="E30" s="1056"/>
      <c r="F30" s="1056"/>
      <c r="G30" s="1057"/>
      <c r="H30" s="384">
        <f>SUM(H32:H32)</f>
        <v>0</v>
      </c>
      <c r="I30" s="1058" t="s">
        <v>10</v>
      </c>
      <c r="J30" s="1059"/>
      <c r="K30" s="1059"/>
      <c r="L30" s="1060"/>
      <c r="M30" s="384">
        <f>SUM(M32:M32)</f>
        <v>0</v>
      </c>
      <c r="N30" s="1058" t="s">
        <v>10</v>
      </c>
      <c r="O30" s="1059"/>
      <c r="P30" s="1059"/>
      <c r="Q30" s="1060"/>
      <c r="R30" s="384">
        <f>SUM(R32:R32)</f>
        <v>0</v>
      </c>
      <c r="S30" s="373">
        <f>SUM(R30,M30,H30)</f>
        <v>0</v>
      </c>
      <c r="T30" s="385"/>
      <c r="U30" s="1070"/>
      <c r="V30" s="1071"/>
    </row>
    <row r="31" spans="1:23" ht="16.5" customHeight="1">
      <c r="A31" s="1054"/>
      <c r="B31" s="1063" t="s">
        <v>34</v>
      </c>
      <c r="C31" s="1064"/>
      <c r="D31" s="1064"/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1064"/>
      <c r="P31" s="1064"/>
      <c r="Q31" s="1064"/>
      <c r="R31" s="1064"/>
      <c r="S31" s="1064"/>
      <c r="T31" s="1064"/>
      <c r="U31" s="1064"/>
      <c r="V31" s="1065"/>
    </row>
    <row r="32" spans="1:23" ht="126" customHeight="1" thickBot="1">
      <c r="A32" s="374"/>
      <c r="B32" s="380" t="s">
        <v>486</v>
      </c>
      <c r="C32" s="381" t="s">
        <v>486</v>
      </c>
      <c r="D32" s="376" t="s">
        <v>486</v>
      </c>
      <c r="E32" s="376" t="s">
        <v>486</v>
      </c>
      <c r="F32" s="376" t="s">
        <v>486</v>
      </c>
      <c r="G32" s="382" t="s">
        <v>486</v>
      </c>
      <c r="H32" s="386" t="s">
        <v>486</v>
      </c>
      <c r="I32" s="382" t="s">
        <v>486</v>
      </c>
      <c r="J32" s="382" t="s">
        <v>486</v>
      </c>
      <c r="K32" s="382" t="s">
        <v>486</v>
      </c>
      <c r="L32" s="382" t="s">
        <v>486</v>
      </c>
      <c r="M32" s="377" t="s">
        <v>486</v>
      </c>
      <c r="N32" s="382" t="s">
        <v>486</v>
      </c>
      <c r="O32" s="382" t="s">
        <v>486</v>
      </c>
      <c r="P32" s="382" t="s">
        <v>486</v>
      </c>
      <c r="Q32" s="382" t="s">
        <v>486</v>
      </c>
      <c r="R32" s="377" t="s">
        <v>486</v>
      </c>
      <c r="S32" s="377" t="s">
        <v>486</v>
      </c>
      <c r="T32" s="387" t="s">
        <v>486</v>
      </c>
      <c r="U32" s="388" t="s">
        <v>486</v>
      </c>
      <c r="V32" s="389" t="s">
        <v>486</v>
      </c>
    </row>
    <row r="33" spans="1:36" ht="18" customHeight="1">
      <c r="A33" s="685">
        <v>3</v>
      </c>
      <c r="B33" s="1055" t="s">
        <v>11</v>
      </c>
      <c r="C33" s="1056"/>
      <c r="D33" s="1056"/>
      <c r="E33" s="1056"/>
      <c r="F33" s="1056"/>
      <c r="G33" s="1057"/>
      <c r="H33" s="373">
        <f>SUM(H35:H35)</f>
        <v>0</v>
      </c>
      <c r="I33" s="1058" t="s">
        <v>11</v>
      </c>
      <c r="J33" s="1059"/>
      <c r="K33" s="1059"/>
      <c r="L33" s="1060"/>
      <c r="M33" s="373">
        <f>SUM(M35:M35)</f>
        <v>0</v>
      </c>
      <c r="N33" s="1058" t="s">
        <v>11</v>
      </c>
      <c r="O33" s="1059"/>
      <c r="P33" s="1059"/>
      <c r="Q33" s="1060"/>
      <c r="R33" s="373">
        <f>SUM(R35:R35)</f>
        <v>0</v>
      </c>
      <c r="S33" s="373">
        <f>SUM(R33,M33,H33)</f>
        <v>0</v>
      </c>
      <c r="T33" s="390"/>
      <c r="U33" s="1061"/>
      <c r="V33" s="1062"/>
    </row>
    <row r="34" spans="1:36" ht="17.25" customHeight="1">
      <c r="A34" s="1054"/>
      <c r="B34" s="1063" t="s">
        <v>35</v>
      </c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1064"/>
      <c r="P34" s="1064"/>
      <c r="Q34" s="1064"/>
      <c r="R34" s="1064"/>
      <c r="S34" s="1064"/>
      <c r="T34" s="1064"/>
      <c r="U34" s="1064"/>
      <c r="V34" s="1065"/>
    </row>
    <row r="35" spans="1:36" ht="28.5" customHeight="1">
      <c r="A35" s="374" t="s">
        <v>129</v>
      </c>
      <c r="B35" s="391" t="s">
        <v>486</v>
      </c>
      <c r="C35" s="391" t="s">
        <v>486</v>
      </c>
      <c r="D35" s="391" t="s">
        <v>486</v>
      </c>
      <c r="E35" s="391" t="s">
        <v>486</v>
      </c>
      <c r="F35" s="391" t="s">
        <v>486</v>
      </c>
      <c r="G35" s="391" t="s">
        <v>486</v>
      </c>
      <c r="H35" s="391" t="s">
        <v>486</v>
      </c>
      <c r="I35" s="391" t="s">
        <v>486</v>
      </c>
      <c r="J35" s="391" t="s">
        <v>486</v>
      </c>
      <c r="K35" s="391" t="s">
        <v>486</v>
      </c>
      <c r="L35" s="391" t="s">
        <v>486</v>
      </c>
      <c r="M35" s="391" t="s">
        <v>486</v>
      </c>
      <c r="N35" s="391" t="s">
        <v>486</v>
      </c>
      <c r="O35" s="391" t="s">
        <v>486</v>
      </c>
      <c r="P35" s="391" t="s">
        <v>486</v>
      </c>
      <c r="Q35" s="391" t="s">
        <v>486</v>
      </c>
      <c r="R35" s="391" t="s">
        <v>486</v>
      </c>
      <c r="S35" s="391" t="s">
        <v>486</v>
      </c>
      <c r="T35" s="391" t="s">
        <v>486</v>
      </c>
      <c r="U35" s="391" t="s">
        <v>486</v>
      </c>
      <c r="V35" s="391" t="s">
        <v>486</v>
      </c>
    </row>
    <row r="36" spans="1:36" ht="9" customHeight="1">
      <c r="A36" s="392"/>
      <c r="D36" s="393"/>
      <c r="E36" s="393"/>
      <c r="F36" s="393"/>
      <c r="G36" s="393"/>
      <c r="H36" s="394"/>
      <c r="I36" s="393"/>
      <c r="J36" s="393"/>
      <c r="K36" s="393"/>
      <c r="L36" s="393"/>
      <c r="M36" s="394"/>
      <c r="N36" s="393"/>
      <c r="O36" s="393"/>
      <c r="P36" s="393"/>
      <c r="Q36" s="393"/>
      <c r="R36" s="394"/>
      <c r="S36" s="394"/>
      <c r="T36" s="395"/>
    </row>
    <row r="37" spans="1:36" ht="12" customHeight="1">
      <c r="A37" s="396" t="s">
        <v>350</v>
      </c>
      <c r="B37" s="397" t="s">
        <v>351</v>
      </c>
      <c r="D37" s="393"/>
      <c r="E37" s="393"/>
      <c r="F37" s="393"/>
      <c r="G37" s="393"/>
      <c r="H37" s="394"/>
      <c r="I37" s="393"/>
      <c r="J37" s="393"/>
      <c r="K37" s="393"/>
      <c r="L37" s="393"/>
      <c r="M37" s="394"/>
      <c r="N37" s="393"/>
      <c r="O37" s="393"/>
      <c r="P37" s="393"/>
      <c r="Q37" s="393"/>
      <c r="R37" s="394"/>
      <c r="S37" s="394"/>
      <c r="T37" s="395"/>
    </row>
    <row r="38" spans="1:36" ht="12" customHeight="1">
      <c r="A38" s="396" t="s">
        <v>352</v>
      </c>
      <c r="B38" s="397" t="s">
        <v>36</v>
      </c>
      <c r="D38" s="393"/>
      <c r="E38" s="393"/>
      <c r="F38" s="393"/>
      <c r="G38" s="393"/>
      <c r="H38" s="394"/>
      <c r="I38" s="393"/>
      <c r="J38" s="393"/>
      <c r="K38" s="393"/>
      <c r="L38" s="393"/>
      <c r="M38" s="394"/>
      <c r="N38" s="393"/>
      <c r="O38" s="393"/>
      <c r="P38" s="393"/>
      <c r="Q38" s="393"/>
      <c r="R38" s="394"/>
      <c r="S38" s="394"/>
      <c r="T38" s="395"/>
    </row>
    <row r="40" spans="1:36" s="400" customFormat="1" ht="18.75">
      <c r="A40" s="398" t="s">
        <v>510</v>
      </c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</row>
    <row r="41" spans="1:36" ht="24" customHeight="1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</row>
    <row r="42" spans="1:36" s="372" customFormat="1" ht="15.75">
      <c r="A42" s="402" t="s">
        <v>511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</row>
    <row r="43" spans="1:36" s="372" customFormat="1" ht="15.75">
      <c r="A43" s="401" t="s">
        <v>512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1"/>
    </row>
    <row r="44" spans="1:36" s="372" customFormat="1" ht="15.75">
      <c r="A44" s="401" t="s">
        <v>513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1"/>
    </row>
    <row r="45" spans="1:36" s="372" customFormat="1" ht="15.75">
      <c r="A45" s="401" t="s">
        <v>514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1"/>
    </row>
    <row r="46" spans="1:36" ht="15.75">
      <c r="A46" s="404"/>
      <c r="B46" s="404"/>
      <c r="C46" s="404"/>
      <c r="D46" s="404"/>
      <c r="E46" s="404"/>
      <c r="F46" s="404"/>
      <c r="G46" s="404"/>
      <c r="H46" s="404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</row>
    <row r="47" spans="1:36" ht="15">
      <c r="A47" s="372"/>
      <c r="B47" s="372"/>
      <c r="C47" s="372"/>
      <c r="D47" s="372"/>
      <c r="E47" s="372"/>
      <c r="F47" s="372"/>
      <c r="G47" s="372"/>
      <c r="H47" s="372"/>
    </row>
    <row r="67" spans="5:6" ht="15.75">
      <c r="E67" s="405"/>
      <c r="F67" s="375"/>
    </row>
    <row r="68" spans="5:6" ht="15.75">
      <c r="E68" s="405"/>
      <c r="F68" s="375"/>
    </row>
    <row r="69" spans="5:6" ht="15.75">
      <c r="E69" s="406"/>
      <c r="F69" s="407"/>
    </row>
    <row r="70" spans="5:6" ht="15.75">
      <c r="E70" s="408"/>
      <c r="F70" s="375"/>
    </row>
    <row r="71" spans="5:6" ht="15.75">
      <c r="E71" s="409"/>
      <c r="F71" s="407"/>
    </row>
    <row r="72" spans="5:6" ht="15.75">
      <c r="E72" s="409"/>
      <c r="F72" s="407"/>
    </row>
    <row r="73" spans="5:6" ht="15.75">
      <c r="E73" s="410"/>
      <c r="F73" s="411"/>
    </row>
    <row r="74" spans="5:6" ht="15">
      <c r="E74" s="409"/>
      <c r="F74" s="412"/>
    </row>
    <row r="75" spans="5:6" ht="15">
      <c r="E75" s="409"/>
      <c r="F75" s="413"/>
    </row>
    <row r="76" spans="5:6" ht="15">
      <c r="E76" s="409"/>
      <c r="F76" s="413"/>
    </row>
    <row r="77" spans="5:6" ht="15">
      <c r="E77" s="408"/>
      <c r="F77" s="414"/>
    </row>
    <row r="78" spans="5:6" ht="15">
      <c r="E78" s="392"/>
      <c r="F78" s="415"/>
    </row>
  </sheetData>
  <mergeCells count="32">
    <mergeCell ref="A1:V1"/>
    <mergeCell ref="S8:S10"/>
    <mergeCell ref="T8:T10"/>
    <mergeCell ref="U8:U10"/>
    <mergeCell ref="V8:V10"/>
    <mergeCell ref="D9:H9"/>
    <mergeCell ref="I9:M9"/>
    <mergeCell ref="N9:R9"/>
    <mergeCell ref="A12:A13"/>
    <mergeCell ref="B12:G12"/>
    <mergeCell ref="I12:L12"/>
    <mergeCell ref="N12:Q12"/>
    <mergeCell ref="A8:A10"/>
    <mergeCell ref="B8:B10"/>
    <mergeCell ref="C8:C10"/>
    <mergeCell ref="D8:R8"/>
    <mergeCell ref="B4:V4"/>
    <mergeCell ref="B6:V6"/>
    <mergeCell ref="A33:A34"/>
    <mergeCell ref="B33:G33"/>
    <mergeCell ref="I33:L33"/>
    <mergeCell ref="N33:Q33"/>
    <mergeCell ref="U33:V33"/>
    <mergeCell ref="B34:V34"/>
    <mergeCell ref="U12:V12"/>
    <mergeCell ref="B13:V13"/>
    <mergeCell ref="A30:A31"/>
    <mergeCell ref="B30:G30"/>
    <mergeCell ref="I30:L30"/>
    <mergeCell ref="N30:Q30"/>
    <mergeCell ref="U30:V30"/>
    <mergeCell ref="B31:V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1"/>
  <sheetViews>
    <sheetView zoomScale="60" zoomScaleNormal="60" workbookViewId="0">
      <selection activeCell="B8" sqref="B8:B10"/>
    </sheetView>
  </sheetViews>
  <sheetFormatPr defaultRowHeight="30.75" customHeight="1"/>
  <cols>
    <col min="1" max="1" width="9.140625" style="74"/>
    <col min="2" max="2" width="49.7109375" style="74" customWidth="1"/>
    <col min="3" max="3" width="13.7109375" style="74" customWidth="1"/>
    <col min="4" max="4" width="36.5703125" style="74" hidden="1" customWidth="1"/>
    <col min="5" max="5" width="47.28515625" style="74" hidden="1" customWidth="1"/>
    <col min="6" max="6" width="36.5703125" style="74" hidden="1" customWidth="1"/>
    <col min="7" max="7" width="34" style="74" hidden="1" customWidth="1"/>
    <col min="8" max="8" width="9.85546875" style="74" hidden="1" customWidth="1"/>
    <col min="9" max="9" width="42.5703125" style="74" hidden="1" customWidth="1"/>
    <col min="10" max="10" width="52.7109375" style="74" hidden="1" customWidth="1"/>
    <col min="11" max="11" width="53.42578125" style="74" hidden="1" customWidth="1"/>
    <col min="12" max="12" width="38.42578125" style="74" hidden="1" customWidth="1"/>
    <col min="13" max="13" width="18.7109375" style="74" hidden="1" customWidth="1"/>
    <col min="14" max="14" width="49" style="74" customWidth="1"/>
    <col min="15" max="15" width="50.140625" style="74" customWidth="1"/>
    <col min="16" max="16" width="38.42578125" style="74" customWidth="1"/>
    <col min="17" max="17" width="42" style="74" customWidth="1"/>
    <col min="18" max="18" width="14.85546875" style="74" hidden="1" customWidth="1"/>
    <col min="19" max="19" width="18" style="74" hidden="1" customWidth="1"/>
    <col min="20" max="20" width="24" style="74" hidden="1" customWidth="1"/>
    <col min="21" max="21" width="25.85546875" style="74" hidden="1" customWidth="1"/>
    <col min="22" max="22" width="61.7109375" style="74" hidden="1" customWidth="1"/>
    <col min="23" max="16384" width="9.140625" style="74"/>
  </cols>
  <sheetData>
    <row r="1" spans="1:22" ht="30.75" customHeight="1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30.75" customHeight="1">
      <c r="A2" s="72"/>
      <c r="B2" s="72" t="s">
        <v>516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30.75" customHeight="1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0.75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30.75" customHeight="1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30.75" customHeight="1">
      <c r="A6" s="72"/>
      <c r="B6" s="702" t="s">
        <v>88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 ht="30.75" customHeight="1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0.75" customHeight="1">
      <c r="A8" s="776" t="s">
        <v>5</v>
      </c>
      <c r="B8" s="779" t="s">
        <v>24</v>
      </c>
      <c r="C8" s="779" t="s">
        <v>8</v>
      </c>
      <c r="D8" s="779" t="s">
        <v>25</v>
      </c>
      <c r="E8" s="779"/>
      <c r="F8" s="779"/>
      <c r="G8" s="779"/>
      <c r="H8" s="779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79" t="s">
        <v>26</v>
      </c>
      <c r="T8" s="779" t="s">
        <v>27</v>
      </c>
      <c r="U8" s="752" t="s">
        <v>28</v>
      </c>
      <c r="V8" s="758" t="s">
        <v>0</v>
      </c>
    </row>
    <row r="9" spans="1:22" ht="30.75" customHeight="1">
      <c r="A9" s="777"/>
      <c r="B9" s="780"/>
      <c r="C9" s="780"/>
      <c r="D9" s="780" t="s">
        <v>29</v>
      </c>
      <c r="E9" s="786"/>
      <c r="F9" s="786"/>
      <c r="G9" s="786"/>
      <c r="H9" s="786"/>
      <c r="I9" s="780" t="s">
        <v>30</v>
      </c>
      <c r="J9" s="786"/>
      <c r="K9" s="786"/>
      <c r="L9" s="786"/>
      <c r="M9" s="786"/>
      <c r="N9" s="761" t="s">
        <v>31</v>
      </c>
      <c r="O9" s="787"/>
      <c r="P9" s="787"/>
      <c r="Q9" s="787"/>
      <c r="R9" s="788"/>
      <c r="S9" s="780"/>
      <c r="T9" s="780"/>
      <c r="U9" s="782"/>
      <c r="V9" s="784"/>
    </row>
    <row r="10" spans="1:22" ht="126" customHeight="1" thickBot="1">
      <c r="A10" s="778"/>
      <c r="B10" s="781"/>
      <c r="C10" s="723"/>
      <c r="D10" s="154" t="s">
        <v>1</v>
      </c>
      <c r="E10" s="154" t="s">
        <v>2</v>
      </c>
      <c r="F10" s="154" t="s">
        <v>3</v>
      </c>
      <c r="G10" s="154" t="s">
        <v>4</v>
      </c>
      <c r="H10" s="154" t="s">
        <v>32</v>
      </c>
      <c r="I10" s="154" t="s">
        <v>1</v>
      </c>
      <c r="J10" s="154" t="s">
        <v>2</v>
      </c>
      <c r="K10" s="154" t="s">
        <v>3</v>
      </c>
      <c r="L10" s="154" t="s">
        <v>4</v>
      </c>
      <c r="M10" s="154" t="s">
        <v>32</v>
      </c>
      <c r="N10" s="154" t="s">
        <v>1</v>
      </c>
      <c r="O10" s="154" t="s">
        <v>2</v>
      </c>
      <c r="P10" s="154" t="s">
        <v>3</v>
      </c>
      <c r="Q10" s="154" t="s">
        <v>4</v>
      </c>
      <c r="R10" s="154" t="s">
        <v>32</v>
      </c>
      <c r="S10" s="723"/>
      <c r="T10" s="723"/>
      <c r="U10" s="783"/>
      <c r="V10" s="785"/>
    </row>
    <row r="11" spans="1:22" ht="30.75" customHeight="1" thickBot="1">
      <c r="A11" s="98">
        <v>1</v>
      </c>
      <c r="B11" s="99">
        <v>2</v>
      </c>
      <c r="C11" s="98">
        <v>3</v>
      </c>
      <c r="D11" s="99">
        <v>4</v>
      </c>
      <c r="E11" s="98">
        <v>5</v>
      </c>
      <c r="F11" s="99">
        <v>6</v>
      </c>
      <c r="G11" s="98">
        <v>7</v>
      </c>
      <c r="H11" s="99">
        <v>8</v>
      </c>
      <c r="I11" s="98">
        <v>9</v>
      </c>
      <c r="J11" s="99">
        <v>10</v>
      </c>
      <c r="K11" s="98">
        <v>11</v>
      </c>
      <c r="L11" s="99">
        <v>12</v>
      </c>
      <c r="M11" s="98">
        <v>13</v>
      </c>
      <c r="N11" s="99">
        <v>14</v>
      </c>
      <c r="O11" s="98">
        <v>15</v>
      </c>
      <c r="P11" s="99">
        <v>16</v>
      </c>
      <c r="Q11" s="98">
        <v>17</v>
      </c>
      <c r="R11" s="99">
        <v>18</v>
      </c>
      <c r="S11" s="98">
        <v>19</v>
      </c>
      <c r="T11" s="99">
        <v>20</v>
      </c>
      <c r="U11" s="98">
        <v>21</v>
      </c>
      <c r="V11" s="465">
        <v>22</v>
      </c>
    </row>
    <row r="12" spans="1:22" ht="30.75" customHeight="1">
      <c r="A12" s="685">
        <v>1</v>
      </c>
      <c r="B12" s="687" t="s">
        <v>9</v>
      </c>
      <c r="C12" s="688"/>
      <c r="D12" s="688"/>
      <c r="E12" s="688"/>
      <c r="F12" s="688"/>
      <c r="G12" s="689"/>
      <c r="H12" s="10">
        <f>SUM(H14:H18)</f>
        <v>-254.6</v>
      </c>
      <c r="I12" s="790" t="s">
        <v>9</v>
      </c>
      <c r="J12" s="790"/>
      <c r="K12" s="790"/>
      <c r="L12" s="790"/>
      <c r="M12" s="10">
        <f>SUM(M14:M19)</f>
        <v>-254.6</v>
      </c>
      <c r="N12" s="790" t="s">
        <v>9</v>
      </c>
      <c r="O12" s="790"/>
      <c r="P12" s="790"/>
      <c r="Q12" s="790"/>
      <c r="R12" s="10">
        <f>SUM(R14:R19)</f>
        <v>-361.6</v>
      </c>
      <c r="S12" s="10">
        <f>SUM(R12,M12,H12)</f>
        <v>-870.80000000000007</v>
      </c>
      <c r="T12" s="10"/>
      <c r="U12" s="466"/>
      <c r="V12" s="467"/>
    </row>
    <row r="13" spans="1:22" ht="30.75" customHeight="1">
      <c r="A13" s="789"/>
      <c r="B13" s="791" t="s">
        <v>33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3"/>
    </row>
    <row r="14" spans="1:22" ht="171" customHeight="1">
      <c r="A14" s="117" t="s">
        <v>6</v>
      </c>
      <c r="B14" s="296" t="s">
        <v>517</v>
      </c>
      <c r="C14" s="312" t="s">
        <v>518</v>
      </c>
      <c r="D14" s="446" t="s">
        <v>519</v>
      </c>
      <c r="E14" s="452" t="s">
        <v>520</v>
      </c>
      <c r="F14" s="452" t="s">
        <v>521</v>
      </c>
      <c r="G14" s="464" t="s">
        <v>522</v>
      </c>
      <c r="H14" s="446">
        <v>-168</v>
      </c>
      <c r="I14" s="464" t="s">
        <v>522</v>
      </c>
      <c r="J14" s="464" t="s">
        <v>522</v>
      </c>
      <c r="K14" s="464" t="s">
        <v>522</v>
      </c>
      <c r="L14" s="464" t="s">
        <v>522</v>
      </c>
      <c r="M14" s="446">
        <v>-168</v>
      </c>
      <c r="N14" s="446" t="s">
        <v>523</v>
      </c>
      <c r="O14" s="308" t="s">
        <v>111</v>
      </c>
      <c r="P14" s="308" t="s">
        <v>212</v>
      </c>
      <c r="Q14" s="308" t="s">
        <v>524</v>
      </c>
      <c r="R14" s="453">
        <v>-168</v>
      </c>
      <c r="S14" s="453">
        <v>324.7</v>
      </c>
      <c r="T14" s="453" t="s">
        <v>486</v>
      </c>
      <c r="U14" s="453" t="s">
        <v>525</v>
      </c>
      <c r="V14" s="294"/>
    </row>
    <row r="15" spans="1:22" s="106" customFormat="1" ht="139.5" customHeight="1">
      <c r="A15" s="100" t="s">
        <v>7</v>
      </c>
      <c r="B15" s="296" t="s">
        <v>527</v>
      </c>
      <c r="C15" s="419" t="s">
        <v>528</v>
      </c>
      <c r="D15" s="308" t="s">
        <v>111</v>
      </c>
      <c r="E15" s="308" t="s">
        <v>212</v>
      </c>
      <c r="F15" s="308" t="s">
        <v>526</v>
      </c>
      <c r="G15" s="308" t="s">
        <v>529</v>
      </c>
      <c r="H15" s="311">
        <v>-86.6</v>
      </c>
      <c r="I15" s="308" t="s">
        <v>841</v>
      </c>
      <c r="J15" s="308" t="s">
        <v>841</v>
      </c>
      <c r="K15" s="308" t="s">
        <v>841</v>
      </c>
      <c r="L15" s="308" t="s">
        <v>841</v>
      </c>
      <c r="M15" s="325">
        <v>-86.6</v>
      </c>
      <c r="N15" s="308" t="s">
        <v>841</v>
      </c>
      <c r="O15" s="308" t="s">
        <v>841</v>
      </c>
      <c r="P15" s="308" t="s">
        <v>841</v>
      </c>
      <c r="Q15" s="308" t="s">
        <v>1082</v>
      </c>
      <c r="R15" s="325">
        <v>-86.6</v>
      </c>
      <c r="S15" s="383">
        <v>-222.7</v>
      </c>
      <c r="T15" s="325" t="s">
        <v>486</v>
      </c>
      <c r="U15" s="325" t="s">
        <v>525</v>
      </c>
      <c r="V15" s="296"/>
    </row>
    <row r="16" spans="1:22" s="106" customFormat="1" ht="121.5" customHeight="1">
      <c r="A16" s="333" t="s">
        <v>13</v>
      </c>
      <c r="B16" s="420" t="s">
        <v>842</v>
      </c>
      <c r="C16" s="312" t="s">
        <v>531</v>
      </c>
      <c r="D16" s="454" t="s">
        <v>132</v>
      </c>
      <c r="E16" s="454" t="s">
        <v>132</v>
      </c>
      <c r="F16" s="454" t="s">
        <v>132</v>
      </c>
      <c r="G16" s="454" t="s">
        <v>132</v>
      </c>
      <c r="H16" s="455">
        <v>0</v>
      </c>
      <c r="I16" s="454" t="s">
        <v>132</v>
      </c>
      <c r="J16" s="456" t="s">
        <v>532</v>
      </c>
      <c r="K16" s="457" t="s">
        <v>530</v>
      </c>
      <c r="L16" s="457" t="s">
        <v>530</v>
      </c>
      <c r="M16" s="325">
        <v>0</v>
      </c>
      <c r="N16" s="457" t="s">
        <v>530</v>
      </c>
      <c r="O16" s="457" t="s">
        <v>530</v>
      </c>
      <c r="P16" s="457" t="s">
        <v>530</v>
      </c>
      <c r="Q16" s="308" t="s">
        <v>1082</v>
      </c>
      <c r="R16" s="325">
        <v>-22</v>
      </c>
      <c r="S16" s="383">
        <v>367.1</v>
      </c>
      <c r="T16" s="325"/>
      <c r="U16" s="325" t="s">
        <v>525</v>
      </c>
      <c r="V16" s="296"/>
    </row>
    <row r="17" spans="1:22" s="106" customFormat="1" ht="121.5" customHeight="1">
      <c r="A17" s="333" t="s">
        <v>14</v>
      </c>
      <c r="B17" s="420" t="s">
        <v>843</v>
      </c>
      <c r="C17" s="312" t="s">
        <v>533</v>
      </c>
      <c r="D17" s="454" t="s">
        <v>132</v>
      </c>
      <c r="E17" s="454" t="s">
        <v>132</v>
      </c>
      <c r="F17" s="454" t="s">
        <v>132</v>
      </c>
      <c r="G17" s="454" t="s">
        <v>132</v>
      </c>
      <c r="H17" s="455">
        <v>0</v>
      </c>
      <c r="I17" s="454" t="s">
        <v>132</v>
      </c>
      <c r="J17" s="456" t="s">
        <v>532</v>
      </c>
      <c r="K17" s="457" t="s">
        <v>530</v>
      </c>
      <c r="L17" s="457" t="s">
        <v>530</v>
      </c>
      <c r="M17" s="325">
        <v>0</v>
      </c>
      <c r="N17" s="457" t="s">
        <v>530</v>
      </c>
      <c r="O17" s="457" t="s">
        <v>530</v>
      </c>
      <c r="P17" s="457" t="s">
        <v>530</v>
      </c>
      <c r="Q17" s="308" t="s">
        <v>1082</v>
      </c>
      <c r="R17" s="325">
        <v>-29.2</v>
      </c>
      <c r="S17" s="383">
        <v>535.70000000000005</v>
      </c>
      <c r="T17" s="325"/>
      <c r="U17" s="325" t="s">
        <v>525</v>
      </c>
      <c r="V17" s="296"/>
    </row>
    <row r="18" spans="1:22" s="106" customFormat="1" ht="121.5" customHeight="1">
      <c r="A18" s="333" t="s">
        <v>15</v>
      </c>
      <c r="B18" s="420" t="s">
        <v>844</v>
      </c>
      <c r="C18" s="312" t="s">
        <v>534</v>
      </c>
      <c r="D18" s="454" t="s">
        <v>132</v>
      </c>
      <c r="E18" s="454" t="s">
        <v>132</v>
      </c>
      <c r="F18" s="454" t="s">
        <v>132</v>
      </c>
      <c r="G18" s="454" t="s">
        <v>132</v>
      </c>
      <c r="H18" s="455">
        <v>0</v>
      </c>
      <c r="I18" s="454" t="s">
        <v>132</v>
      </c>
      <c r="J18" s="456" t="s">
        <v>532</v>
      </c>
      <c r="K18" s="457" t="s">
        <v>530</v>
      </c>
      <c r="L18" s="457" t="s">
        <v>530</v>
      </c>
      <c r="M18" s="325">
        <v>0</v>
      </c>
      <c r="N18" s="457" t="s">
        <v>530</v>
      </c>
      <c r="O18" s="457" t="s">
        <v>530</v>
      </c>
      <c r="P18" s="457" t="s">
        <v>530</v>
      </c>
      <c r="Q18" s="308" t="s">
        <v>1082</v>
      </c>
      <c r="R18" s="325">
        <v>-28.6</v>
      </c>
      <c r="S18" s="383">
        <v>509.8</v>
      </c>
      <c r="T18" s="325"/>
      <c r="U18" s="325" t="s">
        <v>525</v>
      </c>
      <c r="V18" s="296"/>
    </row>
    <row r="19" spans="1:22" s="106" customFormat="1" ht="121.5" customHeight="1">
      <c r="A19" s="333" t="s">
        <v>146</v>
      </c>
      <c r="B19" s="420" t="s">
        <v>845</v>
      </c>
      <c r="C19" s="312" t="s">
        <v>535</v>
      </c>
      <c r="D19" s="454" t="s">
        <v>132</v>
      </c>
      <c r="E19" s="454" t="s">
        <v>132</v>
      </c>
      <c r="F19" s="454" t="s">
        <v>132</v>
      </c>
      <c r="G19" s="454" t="s">
        <v>132</v>
      </c>
      <c r="H19" s="455">
        <v>0</v>
      </c>
      <c r="I19" s="454" t="s">
        <v>132</v>
      </c>
      <c r="J19" s="456" t="s">
        <v>532</v>
      </c>
      <c r="K19" s="457" t="s">
        <v>530</v>
      </c>
      <c r="L19" s="457" t="s">
        <v>530</v>
      </c>
      <c r="M19" s="325">
        <v>0</v>
      </c>
      <c r="N19" s="457" t="s">
        <v>530</v>
      </c>
      <c r="O19" s="457" t="s">
        <v>530</v>
      </c>
      <c r="P19" s="457" t="s">
        <v>530</v>
      </c>
      <c r="Q19" s="308" t="s">
        <v>1082</v>
      </c>
      <c r="R19" s="325">
        <v>-27.2</v>
      </c>
      <c r="S19" s="383">
        <v>251.7</v>
      </c>
      <c r="T19" s="325"/>
      <c r="U19" s="325" t="s">
        <v>525</v>
      </c>
      <c r="V19" s="296"/>
    </row>
    <row r="20" spans="1:22" s="106" customFormat="1" ht="15.75" customHeight="1">
      <c r="A20" s="850">
        <v>2</v>
      </c>
      <c r="B20" s="690" t="s">
        <v>10</v>
      </c>
      <c r="C20" s="691"/>
      <c r="D20" s="691"/>
      <c r="E20" s="691"/>
      <c r="F20" s="691"/>
      <c r="G20" s="692"/>
      <c r="H20" s="115">
        <f>SUM(H22:H22)</f>
        <v>-26536.65106</v>
      </c>
      <c r="I20" s="690" t="s">
        <v>10</v>
      </c>
      <c r="J20" s="691"/>
      <c r="K20" s="691"/>
      <c r="L20" s="692"/>
      <c r="M20" s="115">
        <f>SUM(M22:M22)</f>
        <v>0</v>
      </c>
      <c r="N20" s="690" t="s">
        <v>10</v>
      </c>
      <c r="O20" s="691"/>
      <c r="P20" s="691"/>
      <c r="Q20" s="692"/>
      <c r="R20" s="115">
        <f>SUM(R22:R22)</f>
        <v>0</v>
      </c>
      <c r="S20" s="115"/>
      <c r="T20" s="116"/>
      <c r="U20" s="794"/>
      <c r="V20" s="795"/>
    </row>
    <row r="21" spans="1:22" s="106" customFormat="1" ht="19.5" customHeight="1">
      <c r="A21" s="686"/>
      <c r="B21" s="695" t="s">
        <v>34</v>
      </c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7"/>
    </row>
    <row r="22" spans="1:22" ht="87.75" customHeight="1" thickBot="1">
      <c r="A22" s="117" t="s">
        <v>127</v>
      </c>
      <c r="B22" s="422" t="s">
        <v>536</v>
      </c>
      <c r="C22" s="423" t="s">
        <v>537</v>
      </c>
      <c r="D22" s="417" t="s">
        <v>519</v>
      </c>
      <c r="E22" s="417" t="s">
        <v>538</v>
      </c>
      <c r="F22" s="417" t="s">
        <v>539</v>
      </c>
      <c r="G22" s="417" t="s">
        <v>540</v>
      </c>
      <c r="H22" s="424">
        <v>-26536.65106</v>
      </c>
      <c r="I22" s="417" t="s">
        <v>540</v>
      </c>
      <c r="J22" s="417" t="s">
        <v>540</v>
      </c>
      <c r="K22" s="417" t="s">
        <v>540</v>
      </c>
      <c r="L22" s="1" t="s">
        <v>851</v>
      </c>
      <c r="M22" s="104">
        <v>0</v>
      </c>
      <c r="N22" s="1" t="s">
        <v>850</v>
      </c>
      <c r="O22" s="11" t="s">
        <v>132</v>
      </c>
      <c r="P22" s="11" t="s">
        <v>132</v>
      </c>
      <c r="Q22" s="11" t="s">
        <v>132</v>
      </c>
      <c r="R22" s="104">
        <v>0</v>
      </c>
      <c r="S22" s="424">
        <v>0</v>
      </c>
      <c r="T22" s="159" t="s">
        <v>486</v>
      </c>
      <c r="U22" s="159" t="s">
        <v>486</v>
      </c>
      <c r="V22" s="425"/>
    </row>
    <row r="23" spans="1:22" ht="30.75" customHeight="1">
      <c r="A23" s="685">
        <v>3</v>
      </c>
      <c r="B23" s="687" t="s">
        <v>11</v>
      </c>
      <c r="C23" s="688"/>
      <c r="D23" s="688"/>
      <c r="E23" s="688"/>
      <c r="F23" s="688"/>
      <c r="G23" s="689"/>
      <c r="H23" s="10">
        <f>SUM(H25:H25)</f>
        <v>0</v>
      </c>
      <c r="I23" s="690" t="s">
        <v>11</v>
      </c>
      <c r="J23" s="691"/>
      <c r="K23" s="691"/>
      <c r="L23" s="692"/>
      <c r="M23" s="10">
        <f>SUM(M25:M25)</f>
        <v>0</v>
      </c>
      <c r="N23" s="690" t="s">
        <v>11</v>
      </c>
      <c r="O23" s="691"/>
      <c r="P23" s="691"/>
      <c r="Q23" s="692"/>
      <c r="R23" s="10">
        <f>SUM(R25:R25)</f>
        <v>0</v>
      </c>
      <c r="S23" s="10">
        <f>SUM(R23,M23,H23)</f>
        <v>0</v>
      </c>
      <c r="T23" s="13"/>
      <c r="U23" s="693"/>
      <c r="V23" s="694"/>
    </row>
    <row r="24" spans="1:22" ht="30.75" customHeight="1">
      <c r="A24" s="686"/>
      <c r="B24" s="695" t="s">
        <v>35</v>
      </c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7"/>
    </row>
    <row r="25" spans="1:22" ht="30.75" customHeight="1" thickBot="1">
      <c r="A25" s="117" t="s">
        <v>129</v>
      </c>
      <c r="B25" s="130"/>
      <c r="C25" s="130"/>
      <c r="D25" s="11" t="s">
        <v>132</v>
      </c>
      <c r="E25" s="11" t="s">
        <v>132</v>
      </c>
      <c r="F25" s="11" t="s">
        <v>132</v>
      </c>
      <c r="G25" s="11" t="s">
        <v>132</v>
      </c>
      <c r="H25" s="12"/>
      <c r="I25" s="11" t="s">
        <v>132</v>
      </c>
      <c r="J25" s="11" t="s">
        <v>132</v>
      </c>
      <c r="K25" s="11" t="s">
        <v>132</v>
      </c>
      <c r="L25" s="11" t="s">
        <v>132</v>
      </c>
      <c r="M25" s="12"/>
      <c r="N25" s="11" t="s">
        <v>132</v>
      </c>
      <c r="O25" s="11" t="s">
        <v>132</v>
      </c>
      <c r="P25" s="11" t="s">
        <v>132</v>
      </c>
      <c r="Q25" s="11" t="s">
        <v>132</v>
      </c>
      <c r="R25" s="12"/>
      <c r="S25" s="12"/>
      <c r="T25" s="131"/>
      <c r="U25" s="130"/>
      <c r="V25" s="132"/>
    </row>
    <row r="26" spans="1:22" ht="30.75" customHeight="1">
      <c r="A26" s="685">
        <v>4</v>
      </c>
      <c r="B26" s="687" t="s">
        <v>81</v>
      </c>
      <c r="C26" s="688"/>
      <c r="D26" s="688"/>
      <c r="E26" s="688"/>
      <c r="F26" s="688"/>
      <c r="G26" s="689"/>
      <c r="H26" s="10">
        <f>SUM(H28:H29)</f>
        <v>0</v>
      </c>
      <c r="I26" s="690" t="s">
        <v>81</v>
      </c>
      <c r="J26" s="691"/>
      <c r="K26" s="691"/>
      <c r="L26" s="692"/>
      <c r="M26" s="10">
        <f>SUM(M28:M29)</f>
        <v>0</v>
      </c>
      <c r="N26" s="690" t="s">
        <v>81</v>
      </c>
      <c r="O26" s="691"/>
      <c r="P26" s="691"/>
      <c r="Q26" s="692"/>
      <c r="R26" s="10">
        <f>SUM(R28:R29)</f>
        <v>0</v>
      </c>
      <c r="S26" s="10">
        <f>SUM(R26,M26,H26)</f>
        <v>0</v>
      </c>
      <c r="T26" s="13"/>
      <c r="U26" s="693"/>
      <c r="V26" s="694"/>
    </row>
    <row r="27" spans="1:22" ht="30.75" customHeight="1" thickBot="1">
      <c r="A27" s="686"/>
      <c r="B27" s="695" t="s">
        <v>82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7"/>
    </row>
    <row r="28" spans="1:22" ht="30.75" customHeight="1" thickBot="1">
      <c r="A28" s="117" t="s">
        <v>131</v>
      </c>
      <c r="B28" s="130"/>
      <c r="C28" s="130"/>
      <c r="D28" s="11" t="s">
        <v>132</v>
      </c>
      <c r="E28" s="11" t="s">
        <v>132</v>
      </c>
      <c r="F28" s="11" t="s">
        <v>132</v>
      </c>
      <c r="G28" s="11" t="s">
        <v>132</v>
      </c>
      <c r="H28" s="12"/>
      <c r="I28" s="11" t="s">
        <v>132</v>
      </c>
      <c r="J28" s="11" t="s">
        <v>132</v>
      </c>
      <c r="K28" s="11" t="s">
        <v>132</v>
      </c>
      <c r="L28" s="11" t="s">
        <v>132</v>
      </c>
      <c r="M28" s="12"/>
      <c r="N28" s="11" t="s">
        <v>132</v>
      </c>
      <c r="O28" s="11" t="s">
        <v>132</v>
      </c>
      <c r="P28" s="11" t="s">
        <v>132</v>
      </c>
      <c r="Q28" s="11" t="s">
        <v>132</v>
      </c>
      <c r="R28" s="12"/>
      <c r="S28" s="139">
        <f t="shared" ref="S28:S29" si="0">SUM(R28,M28,H28)</f>
        <v>0</v>
      </c>
      <c r="T28" s="131"/>
      <c r="U28" s="130"/>
      <c r="V28" s="132"/>
    </row>
    <row r="29" spans="1:22" ht="30.75" customHeight="1" thickBot="1">
      <c r="A29" s="107" t="s">
        <v>126</v>
      </c>
      <c r="B29" s="135"/>
      <c r="C29" s="135"/>
      <c r="D29" s="11" t="s">
        <v>132</v>
      </c>
      <c r="E29" s="11" t="s">
        <v>132</v>
      </c>
      <c r="F29" s="11" t="s">
        <v>132</v>
      </c>
      <c r="G29" s="11" t="s">
        <v>132</v>
      </c>
      <c r="H29" s="136"/>
      <c r="I29" s="11" t="s">
        <v>132</v>
      </c>
      <c r="J29" s="11" t="s">
        <v>132</v>
      </c>
      <c r="K29" s="11" t="s">
        <v>132</v>
      </c>
      <c r="L29" s="11" t="s">
        <v>132</v>
      </c>
      <c r="M29" s="136"/>
      <c r="N29" s="11" t="s">
        <v>132</v>
      </c>
      <c r="O29" s="11" t="s">
        <v>132</v>
      </c>
      <c r="P29" s="11" t="s">
        <v>132</v>
      </c>
      <c r="Q29" s="11" t="s">
        <v>132</v>
      </c>
      <c r="R29" s="136"/>
      <c r="S29" s="139">
        <f t="shared" si="0"/>
        <v>0</v>
      </c>
      <c r="T29" s="137"/>
      <c r="U29" s="135"/>
      <c r="V29" s="138"/>
    </row>
    <row r="30" spans="1:22" ht="30.75" customHeight="1">
      <c r="A30" s="71" t="s">
        <v>83</v>
      </c>
      <c r="B30" s="3" t="s">
        <v>36</v>
      </c>
      <c r="C30" s="4"/>
      <c r="D30" s="14"/>
      <c r="E30" s="14"/>
      <c r="F30" s="14"/>
      <c r="G30" s="14"/>
      <c r="H30" s="15"/>
      <c r="I30" s="14"/>
      <c r="J30" s="14"/>
      <c r="K30" s="14"/>
      <c r="L30" s="14"/>
      <c r="M30" s="15"/>
      <c r="N30" s="14"/>
      <c r="O30" s="14"/>
      <c r="P30" s="14"/>
      <c r="Q30" s="14"/>
      <c r="R30" s="15"/>
      <c r="S30" s="15"/>
      <c r="T30" s="16"/>
      <c r="U30" s="4"/>
      <c r="V30" s="4"/>
    </row>
    <row r="31" spans="1:22" ht="30.75" customHeight="1">
      <c r="A31" s="71"/>
      <c r="B31" s="3"/>
      <c r="C31" s="4"/>
      <c r="D31" s="14"/>
      <c r="E31" s="14"/>
      <c r="F31" s="14"/>
      <c r="G31" s="14"/>
      <c r="H31" s="15"/>
      <c r="I31" s="14"/>
      <c r="J31" s="14"/>
      <c r="K31" s="14"/>
      <c r="L31" s="14"/>
      <c r="M31" s="15"/>
      <c r="N31" s="14"/>
      <c r="O31" s="14"/>
      <c r="P31" s="14"/>
      <c r="Q31" s="14"/>
      <c r="R31" s="15"/>
      <c r="S31" s="15"/>
      <c r="T31" s="16"/>
      <c r="U31" s="4"/>
      <c r="V31" s="4"/>
    </row>
    <row r="32" spans="1:22" ht="30.75" customHeight="1">
      <c r="A32" s="9"/>
      <c r="B32" s="80" t="s">
        <v>84</v>
      </c>
      <c r="C32" s="4"/>
      <c r="D32" s="14"/>
      <c r="E32" s="14"/>
      <c r="F32" s="14"/>
      <c r="G32" s="14"/>
      <c r="H32" s="15"/>
      <c r="I32" s="14"/>
      <c r="J32" s="14"/>
      <c r="K32" s="14"/>
      <c r="L32" s="14"/>
      <c r="M32" s="15"/>
      <c r="N32" s="14"/>
      <c r="O32" s="14"/>
      <c r="P32" s="14"/>
      <c r="Q32" s="14"/>
      <c r="R32" s="15"/>
      <c r="S32" s="15"/>
      <c r="T32" s="16"/>
      <c r="U32" s="4"/>
      <c r="V32" s="4"/>
    </row>
    <row r="33" spans="1:22" ht="30.75" customHeight="1">
      <c r="A33" s="9"/>
      <c r="B33" s="26" t="s">
        <v>85</v>
      </c>
      <c r="C33" s="4"/>
      <c r="D33" s="14"/>
      <c r="E33" s="14"/>
      <c r="F33" s="14"/>
      <c r="G33" s="14"/>
      <c r="H33" s="15"/>
      <c r="I33" s="14"/>
      <c r="J33" s="14"/>
      <c r="K33" s="14"/>
      <c r="L33" s="14"/>
      <c r="M33" s="15"/>
      <c r="N33" s="14"/>
      <c r="O33" s="14"/>
      <c r="P33" s="14"/>
      <c r="Q33" s="14"/>
      <c r="R33" s="15"/>
      <c r="S33" s="15"/>
      <c r="T33" s="16"/>
      <c r="U33" s="4"/>
      <c r="V33" s="4"/>
    </row>
    <row r="34" spans="1:22" ht="30.75" customHeight="1">
      <c r="A34" s="9"/>
      <c r="B34" s="26"/>
      <c r="C34" s="4"/>
      <c r="D34" s="14"/>
      <c r="E34" s="14"/>
      <c r="F34" s="14"/>
      <c r="G34" s="14"/>
      <c r="H34" s="15"/>
      <c r="I34" s="14"/>
      <c r="J34" s="14"/>
      <c r="K34" s="14"/>
      <c r="L34" s="14"/>
      <c r="M34" s="15"/>
      <c r="N34" s="14"/>
      <c r="O34" s="14"/>
      <c r="P34" s="14"/>
      <c r="Q34" s="14"/>
      <c r="R34" s="15"/>
      <c r="S34" s="15"/>
      <c r="T34" s="16"/>
      <c r="U34" s="4"/>
      <c r="V34" s="4"/>
    </row>
    <row r="35" spans="1:22" ht="30.75" customHeight="1">
      <c r="A35" s="3" t="s">
        <v>541</v>
      </c>
      <c r="B35" s="3"/>
      <c r="C35" s="3"/>
      <c r="D35" s="3"/>
      <c r="E35" s="3"/>
      <c r="F35" s="3"/>
      <c r="G35" s="3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  <row r="36" spans="1:22" ht="30.75" customHeight="1">
      <c r="A36" s="3"/>
      <c r="C36" s="3"/>
      <c r="D36" s="3"/>
      <c r="E36" s="3"/>
      <c r="F36" s="3"/>
      <c r="G36" s="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</row>
    <row r="37" spans="1:22" ht="30.75" customHeight="1">
      <c r="A37" s="3" t="s">
        <v>38</v>
      </c>
      <c r="B37" s="3"/>
      <c r="C37" s="3"/>
      <c r="D37" s="3"/>
      <c r="E37" s="3"/>
      <c r="F37" s="3"/>
      <c r="G37" s="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</row>
    <row r="38" spans="1:22" ht="30.75" customHeight="1">
      <c r="A38" s="3" t="s">
        <v>542</v>
      </c>
      <c r="B38" s="3"/>
      <c r="C38" s="3"/>
      <c r="D38" s="3"/>
      <c r="E38" s="3"/>
      <c r="F38" s="3"/>
      <c r="G38" s="3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1:22" ht="30.75" customHeight="1">
      <c r="A39" s="426" t="s">
        <v>543</v>
      </c>
      <c r="B39" s="3"/>
      <c r="C39" s="3"/>
      <c r="D39" s="3"/>
      <c r="E39" s="3"/>
      <c r="F39" s="3"/>
      <c r="G39" s="3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2" ht="30.75" customHeight="1">
      <c r="A40" s="3" t="s">
        <v>544</v>
      </c>
      <c r="B40" s="3"/>
      <c r="C40" s="3"/>
      <c r="D40" s="3"/>
      <c r="E40" s="3"/>
      <c r="F40" s="3"/>
      <c r="G40" s="3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2" ht="30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mergeCells count="37">
    <mergeCell ref="A1:V1"/>
    <mergeCell ref="B4:V4"/>
    <mergeCell ref="B6:V6"/>
    <mergeCell ref="A8:A10"/>
    <mergeCell ref="B8:B10"/>
    <mergeCell ref="C8:C10"/>
    <mergeCell ref="D8:R8"/>
    <mergeCell ref="S8:S10"/>
    <mergeCell ref="T8:T10"/>
    <mergeCell ref="U8:U10"/>
    <mergeCell ref="V8:V10"/>
    <mergeCell ref="D9:H9"/>
    <mergeCell ref="I9:M9"/>
    <mergeCell ref="N9:R9"/>
    <mergeCell ref="A12:A13"/>
    <mergeCell ref="B12:G12"/>
    <mergeCell ref="I12:L12"/>
    <mergeCell ref="N12:Q12"/>
    <mergeCell ref="B13:V13"/>
    <mergeCell ref="A20:A21"/>
    <mergeCell ref="B20:G20"/>
    <mergeCell ref="I20:L20"/>
    <mergeCell ref="N20:Q20"/>
    <mergeCell ref="U20:V20"/>
    <mergeCell ref="B21:V21"/>
    <mergeCell ref="A23:A24"/>
    <mergeCell ref="B23:G23"/>
    <mergeCell ref="I23:L23"/>
    <mergeCell ref="N23:Q23"/>
    <mergeCell ref="U23:V23"/>
    <mergeCell ref="B24:V24"/>
    <mergeCell ref="A26:A27"/>
    <mergeCell ref="B26:G26"/>
    <mergeCell ref="I26:L26"/>
    <mergeCell ref="N26:Q26"/>
    <mergeCell ref="U26:V26"/>
    <mergeCell ref="B27:V27"/>
  </mergeCells>
  <hyperlinks>
    <hyperlink ref="A39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17"/>
  <sheetViews>
    <sheetView topLeftCell="A49" zoomScale="80" zoomScaleNormal="80" workbookViewId="0">
      <selection activeCell="N14" sqref="N14:N21"/>
    </sheetView>
  </sheetViews>
  <sheetFormatPr defaultRowHeight="12.75"/>
  <cols>
    <col min="1" max="1" width="12.140625" style="74" customWidth="1"/>
    <col min="2" max="2" width="36" style="74" customWidth="1"/>
    <col min="3" max="3" width="22.140625" style="74" customWidth="1"/>
    <col min="4" max="4" width="26.7109375" style="74" hidden="1" customWidth="1"/>
    <col min="5" max="5" width="28.42578125" style="74" hidden="1" customWidth="1"/>
    <col min="6" max="6" width="29.5703125" style="74" hidden="1" customWidth="1"/>
    <col min="7" max="7" width="26.7109375" style="74" hidden="1" customWidth="1"/>
    <col min="8" max="8" width="20.7109375" style="74" hidden="1" customWidth="1"/>
    <col min="9" max="9" width="30.7109375" style="74" hidden="1" customWidth="1"/>
    <col min="10" max="10" width="27" style="74" hidden="1" customWidth="1"/>
    <col min="11" max="11" width="30" style="74" hidden="1" customWidth="1"/>
    <col min="12" max="12" width="33.28515625" style="74" hidden="1" customWidth="1"/>
    <col min="13" max="13" width="14.7109375" style="74" hidden="1" customWidth="1"/>
    <col min="14" max="14" width="36.5703125" style="74" customWidth="1"/>
    <col min="15" max="15" width="37.5703125" style="74" customWidth="1"/>
    <col min="16" max="16" width="44.7109375" style="74" customWidth="1"/>
    <col min="17" max="17" width="32" style="74" customWidth="1"/>
    <col min="18" max="18" width="30.5703125" style="74" hidden="1" customWidth="1"/>
    <col min="19" max="19" width="27.140625" style="74" hidden="1" customWidth="1"/>
    <col min="20" max="20" width="22.5703125" style="74" hidden="1" customWidth="1"/>
    <col min="21" max="21" width="26.5703125" style="74" hidden="1" customWidth="1"/>
    <col min="22" max="22" width="32.140625" style="74" hidden="1" customWidth="1"/>
    <col min="23" max="16384" width="9.140625" style="74"/>
  </cols>
  <sheetData>
    <row r="1" spans="1:22">
      <c r="A1" s="698" t="s">
        <v>206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</row>
    <row r="2" spans="1:22" ht="63" customHeight="1">
      <c r="A2" s="72"/>
      <c r="B2" s="72" t="s">
        <v>545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50.25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12.75" customHeight="1">
      <c r="A5" s="72"/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ht="35.25" customHeight="1">
      <c r="A6" s="72"/>
      <c r="B6" s="702" t="s">
        <v>88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 ht="12.75" customHeight="1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776" t="s">
        <v>5</v>
      </c>
      <c r="B8" s="779" t="s">
        <v>24</v>
      </c>
      <c r="C8" s="779" t="s">
        <v>8</v>
      </c>
      <c r="D8" s="779" t="s">
        <v>25</v>
      </c>
      <c r="E8" s="779"/>
      <c r="F8" s="779"/>
      <c r="G8" s="779"/>
      <c r="H8" s="779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79" t="s">
        <v>26</v>
      </c>
      <c r="T8" s="779" t="s">
        <v>27</v>
      </c>
      <c r="U8" s="752" t="s">
        <v>28</v>
      </c>
      <c r="V8" s="758" t="s">
        <v>0</v>
      </c>
    </row>
    <row r="9" spans="1:22">
      <c r="A9" s="777"/>
      <c r="B9" s="780"/>
      <c r="C9" s="780"/>
      <c r="D9" s="780" t="s">
        <v>29</v>
      </c>
      <c r="E9" s="786"/>
      <c r="F9" s="786"/>
      <c r="G9" s="786"/>
      <c r="H9" s="786"/>
      <c r="I9" s="780" t="s">
        <v>30</v>
      </c>
      <c r="J9" s="786"/>
      <c r="K9" s="786"/>
      <c r="L9" s="786"/>
      <c r="M9" s="786"/>
      <c r="N9" s="761" t="s">
        <v>31</v>
      </c>
      <c r="O9" s="787"/>
      <c r="P9" s="787"/>
      <c r="Q9" s="787"/>
      <c r="R9" s="788"/>
      <c r="S9" s="780"/>
      <c r="T9" s="780"/>
      <c r="U9" s="782"/>
      <c r="V9" s="784"/>
    </row>
    <row r="10" spans="1:22" ht="95.25" thickBot="1">
      <c r="A10" s="778"/>
      <c r="B10" s="781"/>
      <c r="C10" s="723"/>
      <c r="D10" s="223" t="s">
        <v>1</v>
      </c>
      <c r="E10" s="223" t="s">
        <v>2</v>
      </c>
      <c r="F10" s="223" t="s">
        <v>3</v>
      </c>
      <c r="G10" s="223" t="s">
        <v>4</v>
      </c>
      <c r="H10" s="223" t="s">
        <v>32</v>
      </c>
      <c r="I10" s="223" t="s">
        <v>1</v>
      </c>
      <c r="J10" s="223" t="s">
        <v>2</v>
      </c>
      <c r="K10" s="223" t="s">
        <v>3</v>
      </c>
      <c r="L10" s="223" t="s">
        <v>4</v>
      </c>
      <c r="M10" s="223" t="s">
        <v>32</v>
      </c>
      <c r="N10" s="223" t="s">
        <v>1</v>
      </c>
      <c r="O10" s="223" t="s">
        <v>2</v>
      </c>
      <c r="P10" s="223" t="s">
        <v>3</v>
      </c>
      <c r="Q10" s="223" t="s">
        <v>4</v>
      </c>
      <c r="R10" s="223" t="s">
        <v>32</v>
      </c>
      <c r="S10" s="723"/>
      <c r="T10" s="723"/>
      <c r="U10" s="783"/>
      <c r="V10" s="785"/>
    </row>
    <row r="11" spans="1:22" ht="16.5" thickBot="1">
      <c r="A11" s="98">
        <v>1</v>
      </c>
      <c r="B11" s="99">
        <v>2</v>
      </c>
      <c r="C11" s="98">
        <v>3</v>
      </c>
      <c r="D11" s="99">
        <v>4</v>
      </c>
      <c r="E11" s="98">
        <v>5</v>
      </c>
      <c r="F11" s="99">
        <v>6</v>
      </c>
      <c r="G11" s="98">
        <v>7</v>
      </c>
      <c r="H11" s="99">
        <v>8</v>
      </c>
      <c r="I11" s="98">
        <v>9</v>
      </c>
      <c r="J11" s="99">
        <v>10</v>
      </c>
      <c r="K11" s="98">
        <v>11</v>
      </c>
      <c r="L11" s="99">
        <v>12</v>
      </c>
      <c r="M11" s="98">
        <v>13</v>
      </c>
      <c r="N11" s="99">
        <v>14</v>
      </c>
      <c r="O11" s="98">
        <v>15</v>
      </c>
      <c r="P11" s="99">
        <v>16</v>
      </c>
      <c r="Q11" s="98">
        <v>17</v>
      </c>
      <c r="R11" s="99">
        <v>18</v>
      </c>
      <c r="S11" s="98">
        <v>19</v>
      </c>
      <c r="T11" s="99">
        <v>20</v>
      </c>
      <c r="U11" s="98">
        <v>21</v>
      </c>
      <c r="V11" s="99">
        <v>22</v>
      </c>
    </row>
    <row r="12" spans="1:22" s="35" customFormat="1" ht="15.75">
      <c r="A12" s="927">
        <v>1</v>
      </c>
      <c r="B12" s="929" t="s">
        <v>9</v>
      </c>
      <c r="C12" s="930"/>
      <c r="D12" s="930"/>
      <c r="E12" s="930"/>
      <c r="F12" s="930"/>
      <c r="G12" s="931"/>
      <c r="H12" s="10">
        <f>SUM(H14:H22)</f>
        <v>-249</v>
      </c>
      <c r="I12" s="1119" t="s">
        <v>9</v>
      </c>
      <c r="J12" s="1119"/>
      <c r="K12" s="1119"/>
      <c r="L12" s="1119"/>
      <c r="M12" s="10">
        <f>SUM(M14:M22)</f>
        <v>-116</v>
      </c>
      <c r="N12" s="1119" t="s">
        <v>9</v>
      </c>
      <c r="O12" s="1119"/>
      <c r="P12" s="1119"/>
      <c r="Q12" s="1119"/>
      <c r="R12" s="10">
        <f>SUM(R14:R22)</f>
        <v>5339</v>
      </c>
      <c r="S12" s="10">
        <f>R12+M12+H12</f>
        <v>4974</v>
      </c>
      <c r="T12" s="10"/>
      <c r="U12" s="1120"/>
      <c r="V12" s="936"/>
    </row>
    <row r="13" spans="1:22" s="35" customFormat="1">
      <c r="A13" s="1118"/>
      <c r="B13" s="1121" t="s">
        <v>33</v>
      </c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2"/>
      <c r="U13" s="1122"/>
      <c r="V13" s="1123"/>
    </row>
    <row r="14" spans="1:22" s="35" customFormat="1" ht="31.5" customHeight="1">
      <c r="A14" s="1115" t="s">
        <v>546</v>
      </c>
      <c r="B14" s="608" t="s">
        <v>547</v>
      </c>
      <c r="C14" s="608" t="s">
        <v>548</v>
      </c>
      <c r="D14" s="898" t="s">
        <v>549</v>
      </c>
      <c r="E14" s="898" t="s">
        <v>549</v>
      </c>
      <c r="F14" s="898" t="s">
        <v>549</v>
      </c>
      <c r="G14" s="898" t="s">
        <v>550</v>
      </c>
      <c r="H14" s="1112">
        <f>'[5]План мероприятий РЭФ'!I24</f>
        <v>-58.599999999999994</v>
      </c>
      <c r="I14" s="898" t="s">
        <v>212</v>
      </c>
      <c r="J14" s="898" t="s">
        <v>551</v>
      </c>
      <c r="K14" s="898" t="s">
        <v>552</v>
      </c>
      <c r="L14" s="898" t="s">
        <v>552</v>
      </c>
      <c r="M14" s="1097">
        <f>'[5]План мероприятий РЭФ'!N24</f>
        <v>8.4</v>
      </c>
      <c r="N14" s="898" t="s">
        <v>552</v>
      </c>
      <c r="O14" s="898" t="s">
        <v>552</v>
      </c>
      <c r="P14" s="898" t="s">
        <v>552</v>
      </c>
      <c r="Q14" s="898" t="s">
        <v>553</v>
      </c>
      <c r="R14" s="908">
        <f>'[5]План мероприятий РЭФ'!S24</f>
        <v>4477.3999999999996</v>
      </c>
      <c r="S14" s="1112">
        <f>'[5]План мероприятий РЭФ'!T24</f>
        <v>4427.2</v>
      </c>
      <c r="T14" s="1097"/>
      <c r="U14" s="1100" t="s">
        <v>554</v>
      </c>
      <c r="V14" s="1100"/>
    </row>
    <row r="15" spans="1:22" s="35" customFormat="1" ht="47.25">
      <c r="A15" s="1116"/>
      <c r="B15" s="296" t="s">
        <v>555</v>
      </c>
      <c r="C15" s="321" t="s">
        <v>556</v>
      </c>
      <c r="D15" s="1111"/>
      <c r="E15" s="1111"/>
      <c r="F15" s="1111"/>
      <c r="G15" s="1111"/>
      <c r="H15" s="905"/>
      <c r="I15" s="1111"/>
      <c r="J15" s="1111"/>
      <c r="K15" s="1111"/>
      <c r="L15" s="1111"/>
      <c r="M15" s="1098"/>
      <c r="N15" s="1111"/>
      <c r="O15" s="1111"/>
      <c r="P15" s="1111"/>
      <c r="Q15" s="904"/>
      <c r="R15" s="1106"/>
      <c r="S15" s="1113"/>
      <c r="T15" s="1098"/>
      <c r="U15" s="905"/>
      <c r="V15" s="905"/>
    </row>
    <row r="16" spans="1:22" s="35" customFormat="1" ht="63">
      <c r="A16" s="1116"/>
      <c r="B16" s="296" t="s">
        <v>557</v>
      </c>
      <c r="C16" s="608" t="s">
        <v>558</v>
      </c>
      <c r="D16" s="1111"/>
      <c r="E16" s="1111"/>
      <c r="F16" s="1111"/>
      <c r="G16" s="1111"/>
      <c r="H16" s="905"/>
      <c r="I16" s="1111"/>
      <c r="J16" s="1111"/>
      <c r="K16" s="1111"/>
      <c r="L16" s="1111"/>
      <c r="M16" s="1098"/>
      <c r="N16" s="1111"/>
      <c r="O16" s="1111"/>
      <c r="P16" s="1111"/>
      <c r="Q16" s="904"/>
      <c r="R16" s="1106"/>
      <c r="S16" s="1113"/>
      <c r="T16" s="1098"/>
      <c r="U16" s="905"/>
      <c r="V16" s="905"/>
    </row>
    <row r="17" spans="1:22" s="35" customFormat="1" ht="47.25">
      <c r="A17" s="1116"/>
      <c r="B17" s="296" t="s">
        <v>559</v>
      </c>
      <c r="C17" s="608" t="s">
        <v>560</v>
      </c>
      <c r="D17" s="1111"/>
      <c r="E17" s="1111"/>
      <c r="F17" s="1111"/>
      <c r="G17" s="1111"/>
      <c r="H17" s="905"/>
      <c r="I17" s="1111"/>
      <c r="J17" s="1111"/>
      <c r="K17" s="1111"/>
      <c r="L17" s="1111"/>
      <c r="M17" s="1098"/>
      <c r="N17" s="1111"/>
      <c r="O17" s="1111"/>
      <c r="P17" s="1111"/>
      <c r="Q17" s="904"/>
      <c r="R17" s="1106"/>
      <c r="S17" s="1113"/>
      <c r="T17" s="1098"/>
      <c r="U17" s="905"/>
      <c r="V17" s="905"/>
    </row>
    <row r="18" spans="1:22" s="35" customFormat="1" ht="37.5" customHeight="1">
      <c r="A18" s="1116"/>
      <c r="B18" s="296" t="s">
        <v>561</v>
      </c>
      <c r="C18" s="321" t="s">
        <v>562</v>
      </c>
      <c r="D18" s="1111"/>
      <c r="E18" s="1111"/>
      <c r="F18" s="1111"/>
      <c r="G18" s="1111"/>
      <c r="H18" s="905"/>
      <c r="I18" s="1111"/>
      <c r="J18" s="1111"/>
      <c r="K18" s="1111"/>
      <c r="L18" s="1111"/>
      <c r="M18" s="1098"/>
      <c r="N18" s="1111"/>
      <c r="O18" s="1111"/>
      <c r="P18" s="1111"/>
      <c r="Q18" s="904"/>
      <c r="R18" s="1106"/>
      <c r="S18" s="1113"/>
      <c r="T18" s="1098"/>
      <c r="U18" s="905"/>
      <c r="V18" s="905"/>
    </row>
    <row r="19" spans="1:22" s="35" customFormat="1" ht="39.75" customHeight="1">
      <c r="A19" s="1116"/>
      <c r="B19" s="296" t="s">
        <v>563</v>
      </c>
      <c r="C19" s="608" t="s">
        <v>564</v>
      </c>
      <c r="D19" s="1111"/>
      <c r="E19" s="1111"/>
      <c r="F19" s="1111"/>
      <c r="G19" s="1111"/>
      <c r="H19" s="905"/>
      <c r="I19" s="1111"/>
      <c r="J19" s="1111"/>
      <c r="K19" s="1111"/>
      <c r="L19" s="1111"/>
      <c r="M19" s="1098"/>
      <c r="N19" s="1111"/>
      <c r="O19" s="1111"/>
      <c r="P19" s="1111"/>
      <c r="Q19" s="904"/>
      <c r="R19" s="1106"/>
      <c r="S19" s="1113"/>
      <c r="T19" s="1098"/>
      <c r="U19" s="905"/>
      <c r="V19" s="905"/>
    </row>
    <row r="20" spans="1:22" s="35" customFormat="1" ht="39.75" customHeight="1">
      <c r="A20" s="1116"/>
      <c r="B20" s="296" t="s">
        <v>565</v>
      </c>
      <c r="C20" s="321" t="s">
        <v>566</v>
      </c>
      <c r="D20" s="1111"/>
      <c r="E20" s="1111"/>
      <c r="F20" s="1111"/>
      <c r="G20" s="1111"/>
      <c r="H20" s="905"/>
      <c r="I20" s="1111"/>
      <c r="J20" s="1111"/>
      <c r="K20" s="1111"/>
      <c r="L20" s="1111"/>
      <c r="M20" s="1098"/>
      <c r="N20" s="1111"/>
      <c r="O20" s="1111"/>
      <c r="P20" s="1111"/>
      <c r="Q20" s="904"/>
      <c r="R20" s="1106"/>
      <c r="S20" s="1113"/>
      <c r="T20" s="1098"/>
      <c r="U20" s="905"/>
      <c r="V20" s="905"/>
    </row>
    <row r="21" spans="1:22" s="35" customFormat="1" ht="47.25">
      <c r="A21" s="1117"/>
      <c r="B21" s="296" t="s">
        <v>567</v>
      </c>
      <c r="C21" s="608" t="s">
        <v>568</v>
      </c>
      <c r="D21" s="1005"/>
      <c r="E21" s="1005"/>
      <c r="F21" s="1005"/>
      <c r="G21" s="1005"/>
      <c r="H21" s="906"/>
      <c r="I21" s="1005"/>
      <c r="J21" s="1005"/>
      <c r="K21" s="1005"/>
      <c r="L21" s="1005"/>
      <c r="M21" s="1099"/>
      <c r="N21" s="1005"/>
      <c r="O21" s="1005"/>
      <c r="P21" s="1005"/>
      <c r="Q21" s="1105"/>
      <c r="R21" s="1107"/>
      <c r="S21" s="1114"/>
      <c r="T21" s="1099"/>
      <c r="U21" s="906"/>
      <c r="V21" s="906"/>
    </row>
    <row r="22" spans="1:22" s="35" customFormat="1" ht="120">
      <c r="A22" s="609" t="s">
        <v>7</v>
      </c>
      <c r="B22" s="592" t="s">
        <v>569</v>
      </c>
      <c r="C22" s="592" t="s">
        <v>570</v>
      </c>
      <c r="D22" s="588" t="s">
        <v>571</v>
      </c>
      <c r="E22" s="588" t="s">
        <v>571</v>
      </c>
      <c r="F22" s="588" t="s">
        <v>571</v>
      </c>
      <c r="G22" s="588" t="s">
        <v>571</v>
      </c>
      <c r="H22" s="593">
        <f>'[5]План мероприятий РЭФ'!I47</f>
        <v>-190.4</v>
      </c>
      <c r="I22" s="588" t="s">
        <v>572</v>
      </c>
      <c r="J22" s="588" t="s">
        <v>551</v>
      </c>
      <c r="K22" s="588" t="s">
        <v>573</v>
      </c>
      <c r="L22" s="588" t="s">
        <v>1109</v>
      </c>
      <c r="M22" s="594">
        <f>'[5]План мероприятий РЭФ'!N47</f>
        <v>-124.4</v>
      </c>
      <c r="N22" s="588" t="s">
        <v>573</v>
      </c>
      <c r="O22" s="588" t="s">
        <v>573</v>
      </c>
      <c r="P22" s="588" t="s">
        <v>573</v>
      </c>
      <c r="Q22" s="588" t="s">
        <v>553</v>
      </c>
      <c r="R22" s="589">
        <f>'[5]План мероприятий РЭФ'!S47</f>
        <v>861.6</v>
      </c>
      <c r="S22" s="594">
        <f>'[5]План мероприятий РЭФ'!T47</f>
        <v>546.79999999999995</v>
      </c>
      <c r="T22" s="594"/>
      <c r="U22" s="593" t="s">
        <v>554</v>
      </c>
      <c r="V22" s="593"/>
    </row>
    <row r="23" spans="1:22" s="35" customFormat="1" ht="60" customHeight="1">
      <c r="A23" s="1108" t="s">
        <v>13</v>
      </c>
      <c r="B23" s="296" t="s">
        <v>574</v>
      </c>
      <c r="C23" s="296" t="s">
        <v>575</v>
      </c>
      <c r="D23" s="588"/>
      <c r="E23" s="588"/>
      <c r="F23" s="588"/>
      <c r="G23" s="898" t="s">
        <v>12</v>
      </c>
      <c r="H23" s="1100">
        <f>'[5]План мероприятий РЭФ'!I71</f>
        <v>-2150.8000000000002</v>
      </c>
      <c r="I23" s="1100" t="s">
        <v>12</v>
      </c>
      <c r="J23" s="898" t="s">
        <v>576</v>
      </c>
      <c r="K23" s="898" t="s">
        <v>577</v>
      </c>
      <c r="L23" s="898" t="s">
        <v>551</v>
      </c>
      <c r="M23" s="1097">
        <f>'[5]План мероприятий РЭФ'!N71</f>
        <v>-2213.2620000000002</v>
      </c>
      <c r="N23" s="898" t="s">
        <v>573</v>
      </c>
      <c r="O23" s="898" t="s">
        <v>573</v>
      </c>
      <c r="P23" s="898" t="s">
        <v>573</v>
      </c>
      <c r="Q23" s="898" t="s">
        <v>553</v>
      </c>
      <c r="R23" s="908">
        <f>'[5]План мероприятий РЭФ'!S71</f>
        <v>89146.379000000001</v>
      </c>
      <c r="S23" s="1097">
        <f>'[5]План мероприятий РЭФ'!T71</f>
        <v>84782.316999999995</v>
      </c>
      <c r="T23" s="1097"/>
      <c r="U23" s="1100" t="s">
        <v>554</v>
      </c>
      <c r="V23" s="1100"/>
    </row>
    <row r="24" spans="1:22" s="35" customFormat="1" ht="60" customHeight="1">
      <c r="A24" s="1109"/>
      <c r="B24" s="296" t="s">
        <v>578</v>
      </c>
      <c r="C24" s="296" t="s">
        <v>579</v>
      </c>
      <c r="D24" s="588"/>
      <c r="E24" s="588"/>
      <c r="F24" s="588"/>
      <c r="G24" s="904"/>
      <c r="H24" s="909"/>
      <c r="I24" s="909"/>
      <c r="J24" s="904"/>
      <c r="K24" s="904"/>
      <c r="L24" s="904"/>
      <c r="M24" s="1098"/>
      <c r="N24" s="904"/>
      <c r="O24" s="904"/>
      <c r="P24" s="904"/>
      <c r="Q24" s="904"/>
      <c r="R24" s="1106"/>
      <c r="S24" s="1098"/>
      <c r="T24" s="1098"/>
      <c r="U24" s="909"/>
      <c r="V24" s="909"/>
    </row>
    <row r="25" spans="1:22" s="35" customFormat="1" ht="60" customHeight="1">
      <c r="A25" s="1109"/>
      <c r="B25" s="296" t="s">
        <v>578</v>
      </c>
      <c r="C25" s="296" t="s">
        <v>580</v>
      </c>
      <c r="D25" s="588"/>
      <c r="E25" s="588"/>
      <c r="F25" s="588"/>
      <c r="G25" s="904"/>
      <c r="H25" s="909"/>
      <c r="I25" s="909"/>
      <c r="J25" s="904"/>
      <c r="K25" s="904"/>
      <c r="L25" s="904"/>
      <c r="M25" s="1098"/>
      <c r="N25" s="904"/>
      <c r="O25" s="904"/>
      <c r="P25" s="904"/>
      <c r="Q25" s="904"/>
      <c r="R25" s="1106"/>
      <c r="S25" s="1098"/>
      <c r="T25" s="1098"/>
      <c r="U25" s="909"/>
      <c r="V25" s="909"/>
    </row>
    <row r="26" spans="1:22" s="35" customFormat="1" ht="60" customHeight="1">
      <c r="A26" s="1109"/>
      <c r="B26" s="296" t="s">
        <v>578</v>
      </c>
      <c r="C26" s="296" t="s">
        <v>581</v>
      </c>
      <c r="D26" s="588"/>
      <c r="E26" s="588"/>
      <c r="F26" s="588"/>
      <c r="G26" s="904"/>
      <c r="H26" s="909"/>
      <c r="I26" s="909"/>
      <c r="J26" s="904"/>
      <c r="K26" s="904"/>
      <c r="L26" s="904"/>
      <c r="M26" s="1098"/>
      <c r="N26" s="904"/>
      <c r="O26" s="904"/>
      <c r="P26" s="904"/>
      <c r="Q26" s="904"/>
      <c r="R26" s="1106"/>
      <c r="S26" s="1098"/>
      <c r="T26" s="1098"/>
      <c r="U26" s="909"/>
      <c r="V26" s="909"/>
    </row>
    <row r="27" spans="1:22" s="35" customFormat="1" ht="60" customHeight="1">
      <c r="A27" s="1109"/>
      <c r="B27" s="296" t="s">
        <v>582</v>
      </c>
      <c r="C27" s="296" t="s">
        <v>583</v>
      </c>
      <c r="D27" s="588"/>
      <c r="E27" s="588"/>
      <c r="F27" s="588"/>
      <c r="G27" s="904"/>
      <c r="H27" s="909"/>
      <c r="I27" s="909"/>
      <c r="J27" s="904"/>
      <c r="K27" s="904"/>
      <c r="L27" s="904"/>
      <c r="M27" s="1098"/>
      <c r="N27" s="904"/>
      <c r="O27" s="904"/>
      <c r="P27" s="904"/>
      <c r="Q27" s="904"/>
      <c r="R27" s="1106"/>
      <c r="S27" s="1098"/>
      <c r="T27" s="1098"/>
      <c r="U27" s="909"/>
      <c r="V27" s="909"/>
    </row>
    <row r="28" spans="1:22" s="35" customFormat="1" ht="60" customHeight="1">
      <c r="A28" s="1109"/>
      <c r="B28" s="296" t="s">
        <v>584</v>
      </c>
      <c r="C28" s="296" t="s">
        <v>585</v>
      </c>
      <c r="D28" s="588"/>
      <c r="E28" s="588"/>
      <c r="F28" s="588"/>
      <c r="G28" s="904"/>
      <c r="H28" s="909"/>
      <c r="I28" s="909"/>
      <c r="J28" s="904"/>
      <c r="K28" s="904"/>
      <c r="L28" s="904"/>
      <c r="M28" s="1098"/>
      <c r="N28" s="904"/>
      <c r="O28" s="904"/>
      <c r="P28" s="904"/>
      <c r="Q28" s="904"/>
      <c r="R28" s="1106"/>
      <c r="S28" s="1098"/>
      <c r="T28" s="1098"/>
      <c r="U28" s="909"/>
      <c r="V28" s="909"/>
    </row>
    <row r="29" spans="1:22" s="35" customFormat="1" ht="60" customHeight="1">
      <c r="A29" s="1109"/>
      <c r="B29" s="296" t="s">
        <v>586</v>
      </c>
      <c r="C29" s="296" t="s">
        <v>587</v>
      </c>
      <c r="D29" s="588"/>
      <c r="E29" s="588"/>
      <c r="F29" s="588"/>
      <c r="G29" s="904"/>
      <c r="H29" s="909"/>
      <c r="I29" s="909"/>
      <c r="J29" s="904"/>
      <c r="K29" s="904"/>
      <c r="L29" s="904"/>
      <c r="M29" s="1098"/>
      <c r="N29" s="904"/>
      <c r="O29" s="904"/>
      <c r="P29" s="904"/>
      <c r="Q29" s="904"/>
      <c r="R29" s="1106"/>
      <c r="S29" s="1098"/>
      <c r="T29" s="1098"/>
      <c r="U29" s="909"/>
      <c r="V29" s="909"/>
    </row>
    <row r="30" spans="1:22" s="35" customFormat="1" ht="60" customHeight="1">
      <c r="A30" s="1109"/>
      <c r="B30" s="296" t="s">
        <v>588</v>
      </c>
      <c r="C30" s="296" t="s">
        <v>589</v>
      </c>
      <c r="D30" s="588"/>
      <c r="E30" s="588"/>
      <c r="F30" s="588"/>
      <c r="G30" s="904"/>
      <c r="H30" s="909"/>
      <c r="I30" s="909"/>
      <c r="J30" s="904"/>
      <c r="K30" s="904"/>
      <c r="L30" s="904"/>
      <c r="M30" s="1098"/>
      <c r="N30" s="904"/>
      <c r="O30" s="904"/>
      <c r="P30" s="904"/>
      <c r="Q30" s="904"/>
      <c r="R30" s="1106"/>
      <c r="S30" s="1098"/>
      <c r="T30" s="1098"/>
      <c r="U30" s="909"/>
      <c r="V30" s="909"/>
    </row>
    <row r="31" spans="1:22" s="35" customFormat="1" ht="63">
      <c r="A31" s="1109"/>
      <c r="B31" s="296" t="s">
        <v>590</v>
      </c>
      <c r="C31" s="296" t="s">
        <v>591</v>
      </c>
      <c r="D31" s="588"/>
      <c r="E31" s="588"/>
      <c r="F31" s="588"/>
      <c r="G31" s="904"/>
      <c r="H31" s="909"/>
      <c r="I31" s="909"/>
      <c r="J31" s="904"/>
      <c r="K31" s="904"/>
      <c r="L31" s="904"/>
      <c r="M31" s="1098"/>
      <c r="N31" s="904"/>
      <c r="O31" s="904"/>
      <c r="P31" s="904"/>
      <c r="Q31" s="904"/>
      <c r="R31" s="1106"/>
      <c r="S31" s="1098"/>
      <c r="T31" s="1098"/>
      <c r="U31" s="909"/>
      <c r="V31" s="909"/>
    </row>
    <row r="32" spans="1:22" s="35" customFormat="1" ht="60" customHeight="1">
      <c r="A32" s="1110"/>
      <c r="B32" s="296" t="s">
        <v>592</v>
      </c>
      <c r="C32" s="296" t="s">
        <v>593</v>
      </c>
      <c r="D32" s="588"/>
      <c r="E32" s="588"/>
      <c r="F32" s="588"/>
      <c r="G32" s="1105"/>
      <c r="H32" s="1101"/>
      <c r="I32" s="1101"/>
      <c r="J32" s="1105"/>
      <c r="K32" s="1105"/>
      <c r="L32" s="1105"/>
      <c r="M32" s="1099"/>
      <c r="N32" s="1105"/>
      <c r="O32" s="1105"/>
      <c r="P32" s="1105"/>
      <c r="Q32" s="1105"/>
      <c r="R32" s="1107"/>
      <c r="S32" s="1099"/>
      <c r="T32" s="1099"/>
      <c r="U32" s="1101"/>
      <c r="V32" s="1101"/>
    </row>
    <row r="33" spans="1:22" s="35" customFormat="1" ht="232.5" customHeight="1">
      <c r="A33" s="427" t="s">
        <v>14</v>
      </c>
      <c r="B33" s="608" t="s">
        <v>594</v>
      </c>
      <c r="C33" s="321" t="s">
        <v>595</v>
      </c>
      <c r="D33" s="588"/>
      <c r="E33" s="588"/>
      <c r="F33" s="588"/>
      <c r="G33" s="588" t="s">
        <v>12</v>
      </c>
      <c r="H33" s="593">
        <f>'[5]План мероприятий РЭФ'!I95</f>
        <v>-51.800000000000004</v>
      </c>
      <c r="I33" s="593" t="s">
        <v>12</v>
      </c>
      <c r="J33" s="428" t="s">
        <v>12</v>
      </c>
      <c r="K33" s="588" t="s">
        <v>12</v>
      </c>
      <c r="L33" s="588" t="s">
        <v>1111</v>
      </c>
      <c r="M33" s="594">
        <f>'[5]План мероприятий РЭФ'!N95</f>
        <v>-54.399000000000001</v>
      </c>
      <c r="N33" s="588" t="s">
        <v>1112</v>
      </c>
      <c r="O33" s="588" t="s">
        <v>1113</v>
      </c>
      <c r="P33" s="588" t="s">
        <v>1113</v>
      </c>
      <c r="Q33" s="588" t="s">
        <v>1114</v>
      </c>
      <c r="R33" s="589">
        <f>'[5]План мероприятий РЭФ'!S95</f>
        <v>13.227950000000032</v>
      </c>
      <c r="S33" s="594">
        <f>'[5]План мероприятий РЭФ'!T95</f>
        <v>-92.97104999999992</v>
      </c>
      <c r="T33" s="594"/>
      <c r="U33" s="593"/>
      <c r="V33" s="593"/>
    </row>
    <row r="34" spans="1:22" s="35" customFormat="1" ht="120">
      <c r="A34" s="427" t="s">
        <v>15</v>
      </c>
      <c r="B34" s="608" t="s">
        <v>596</v>
      </c>
      <c r="C34" s="321" t="s">
        <v>597</v>
      </c>
      <c r="D34" s="588"/>
      <c r="E34" s="588"/>
      <c r="F34" s="588"/>
      <c r="G34" s="588" t="s">
        <v>220</v>
      </c>
      <c r="H34" s="593">
        <f>'[5]План мероприятий РЭФ'!I119</f>
        <v>-75.8</v>
      </c>
      <c r="I34" s="593" t="s">
        <v>12</v>
      </c>
      <c r="J34" s="428" t="s">
        <v>603</v>
      </c>
      <c r="K34" s="593" t="s">
        <v>598</v>
      </c>
      <c r="L34" s="588" t="s">
        <v>1111</v>
      </c>
      <c r="M34" s="594">
        <f>'[5]План мероприятий РЭФ'!N119</f>
        <v>-78.140299999999996</v>
      </c>
      <c r="N34" s="588" t="s">
        <v>1112</v>
      </c>
      <c r="O34" s="588" t="s">
        <v>1113</v>
      </c>
      <c r="P34" s="588" t="s">
        <v>1113</v>
      </c>
      <c r="Q34" s="588" t="s">
        <v>1114</v>
      </c>
      <c r="R34" s="589">
        <f>'[5]План мероприятий РЭФ'!S119</f>
        <v>89.476950000000031</v>
      </c>
      <c r="S34" s="594">
        <f>'[5]План мероприятий РЭФ'!T119</f>
        <v>-64.463349999999949</v>
      </c>
      <c r="T34" s="594"/>
      <c r="U34" s="593"/>
      <c r="V34" s="593"/>
    </row>
    <row r="35" spans="1:22" s="35" customFormat="1" ht="105">
      <c r="A35" s="427" t="s">
        <v>146</v>
      </c>
      <c r="B35" s="608" t="s">
        <v>599</v>
      </c>
      <c r="C35" s="321" t="s">
        <v>600</v>
      </c>
      <c r="D35" s="588"/>
      <c r="E35" s="588"/>
      <c r="F35" s="588"/>
      <c r="G35" s="588" t="s">
        <v>220</v>
      </c>
      <c r="H35" s="593">
        <f>'[5]План мероприятий РЭФ'!I143</f>
        <v>-87.8</v>
      </c>
      <c r="I35" s="593" t="s">
        <v>12</v>
      </c>
      <c r="J35" s="428" t="s">
        <v>12</v>
      </c>
      <c r="K35" s="593" t="s">
        <v>12</v>
      </c>
      <c r="L35" s="428" t="s">
        <v>1110</v>
      </c>
      <c r="M35" s="594">
        <f>'[5]План мероприятий РЭФ'!N143</f>
        <v>-87.26400000000001</v>
      </c>
      <c r="N35" s="588" t="s">
        <v>1091</v>
      </c>
      <c r="O35" s="588" t="s">
        <v>1092</v>
      </c>
      <c r="P35" s="590" t="s">
        <v>496</v>
      </c>
      <c r="Q35" s="590" t="s">
        <v>497</v>
      </c>
      <c r="R35" s="589">
        <f>'[5]План мероприятий РЭФ'!S143</f>
        <v>105.03600000000002</v>
      </c>
      <c r="S35" s="594">
        <f>'[5]План мероприятий РЭФ'!T143</f>
        <v>-70.028000000000006</v>
      </c>
      <c r="T35" s="594"/>
      <c r="U35" s="593"/>
      <c r="V35" s="593"/>
    </row>
    <row r="36" spans="1:22" s="35" customFormat="1" ht="120">
      <c r="A36" s="427" t="s">
        <v>147</v>
      </c>
      <c r="B36" s="608" t="s">
        <v>703</v>
      </c>
      <c r="C36" s="321" t="s">
        <v>704</v>
      </c>
      <c r="D36" s="588"/>
      <c r="E36" s="588"/>
      <c r="F36" s="588"/>
      <c r="G36" s="588" t="s">
        <v>220</v>
      </c>
      <c r="H36" s="593">
        <f>'[5]План мероприятий РЭФ'!I167</f>
        <v>-51.800000000000004</v>
      </c>
      <c r="I36" s="593" t="s">
        <v>12</v>
      </c>
      <c r="J36" s="428" t="s">
        <v>603</v>
      </c>
      <c r="K36" s="593" t="s">
        <v>1093</v>
      </c>
      <c r="L36" s="588" t="s">
        <v>1111</v>
      </c>
      <c r="M36" s="594">
        <f>'[5]План мероприятий РЭФ'!N167</f>
        <v>-54.382000000000005</v>
      </c>
      <c r="N36" s="588" t="s">
        <v>1112</v>
      </c>
      <c r="O36" s="588" t="s">
        <v>1113</v>
      </c>
      <c r="P36" s="588" t="s">
        <v>1113</v>
      </c>
      <c r="Q36" s="588" t="s">
        <v>1114</v>
      </c>
      <c r="R36" s="589">
        <f>'[5]План мероприятий РЭФ'!S167</f>
        <v>60.326999999999956</v>
      </c>
      <c r="S36" s="594">
        <f>'[5]План мероприятий РЭФ'!T167</f>
        <v>-45.855000000000061</v>
      </c>
      <c r="T36" s="594"/>
      <c r="U36" s="593"/>
      <c r="V36" s="593"/>
    </row>
    <row r="37" spans="1:22" s="35" customFormat="1" ht="120">
      <c r="A37" s="427" t="s">
        <v>148</v>
      </c>
      <c r="B37" s="608" t="s">
        <v>601</v>
      </c>
      <c r="C37" s="321" t="s">
        <v>602</v>
      </c>
      <c r="D37" s="588"/>
      <c r="E37" s="588"/>
      <c r="F37" s="588"/>
      <c r="G37" s="588" t="s">
        <v>220</v>
      </c>
      <c r="H37" s="593">
        <f>'[5]План мероприятий РЭФ'!I191</f>
        <v>-51.800000000000004</v>
      </c>
      <c r="I37" s="593" t="s">
        <v>12</v>
      </c>
      <c r="J37" s="428" t="s">
        <v>603</v>
      </c>
      <c r="K37" s="593" t="s">
        <v>1093</v>
      </c>
      <c r="L37" s="588" t="s">
        <v>1111</v>
      </c>
      <c r="M37" s="594">
        <f>'[5]План мероприятий РЭФ'!N191</f>
        <v>-54.382000000000005</v>
      </c>
      <c r="N37" s="588" t="s">
        <v>1112</v>
      </c>
      <c r="O37" s="588" t="s">
        <v>1113</v>
      </c>
      <c r="P37" s="588" t="s">
        <v>1113</v>
      </c>
      <c r="Q37" s="588" t="s">
        <v>1114</v>
      </c>
      <c r="R37" s="589">
        <f>'[5]План мероприятий РЭФ'!S191</f>
        <v>60.289999999999921</v>
      </c>
      <c r="S37" s="594">
        <f>'[5]План мероприятий РЭФ'!T191</f>
        <v>-45.892000000000095</v>
      </c>
      <c r="T37" s="594"/>
      <c r="U37" s="593"/>
      <c r="V37" s="593"/>
    </row>
    <row r="38" spans="1:22" s="35" customFormat="1" ht="120">
      <c r="A38" s="427" t="s">
        <v>149</v>
      </c>
      <c r="B38" s="608" t="s">
        <v>712</v>
      </c>
      <c r="C38" s="321" t="s">
        <v>713</v>
      </c>
      <c r="D38" s="588"/>
      <c r="E38" s="588"/>
      <c r="F38" s="588"/>
      <c r="G38" s="588" t="s">
        <v>220</v>
      </c>
      <c r="H38" s="593">
        <f>'[5]План мероприятий РЭФ'!I215</f>
        <v>-51.800000000000004</v>
      </c>
      <c r="I38" s="593"/>
      <c r="J38" s="428" t="s">
        <v>603</v>
      </c>
      <c r="K38" s="593" t="s">
        <v>1093</v>
      </c>
      <c r="L38" s="588" t="s">
        <v>1111</v>
      </c>
      <c r="M38" s="594">
        <f>'[5]План мероприятий РЭФ'!N215</f>
        <v>-54.58</v>
      </c>
      <c r="N38" s="588" t="s">
        <v>1112</v>
      </c>
      <c r="O38" s="588" t="s">
        <v>1113</v>
      </c>
      <c r="P38" s="588" t="s">
        <v>1113</v>
      </c>
      <c r="Q38" s="588" t="s">
        <v>1114</v>
      </c>
      <c r="R38" s="589">
        <f>'[5]План мероприятий РЭФ'!S215</f>
        <v>60.289999999999921</v>
      </c>
      <c r="S38" s="594">
        <f>'[5]План мероприятий РЭФ'!T215</f>
        <v>-46.090000000000074</v>
      </c>
      <c r="T38" s="594"/>
      <c r="U38" s="593"/>
      <c r="V38" s="593"/>
    </row>
    <row r="39" spans="1:22" s="35" customFormat="1" ht="120">
      <c r="A39" s="427" t="s">
        <v>150</v>
      </c>
      <c r="B39" s="608" t="s">
        <v>604</v>
      </c>
      <c r="C39" s="321" t="s">
        <v>605</v>
      </c>
      <c r="D39" s="588"/>
      <c r="E39" s="588"/>
      <c r="F39" s="588"/>
      <c r="G39" s="588" t="s">
        <v>220</v>
      </c>
      <c r="H39" s="593">
        <f>'[5]План мероприятий РЭФ'!I239</f>
        <v>-75.8</v>
      </c>
      <c r="I39" s="593" t="s">
        <v>12</v>
      </c>
      <c r="J39" s="428" t="s">
        <v>603</v>
      </c>
      <c r="K39" s="593" t="s">
        <v>1093</v>
      </c>
      <c r="L39" s="588" t="s">
        <v>1111</v>
      </c>
      <c r="M39" s="594">
        <f>'[5]План мероприятий РЭФ'!N239</f>
        <v>-80.28</v>
      </c>
      <c r="N39" s="588" t="s">
        <v>1112</v>
      </c>
      <c r="O39" s="588" t="s">
        <v>1113</v>
      </c>
      <c r="P39" s="588" t="s">
        <v>1113</v>
      </c>
      <c r="Q39" s="588" t="s">
        <v>1114</v>
      </c>
      <c r="R39" s="589">
        <f>'[5]План мероприятий РЭФ'!S239</f>
        <v>89.476950000000031</v>
      </c>
      <c r="S39" s="594">
        <f>'[5]План мероприятий РЭФ'!T239</f>
        <v>-66.603049999999953</v>
      </c>
      <c r="T39" s="594"/>
      <c r="U39" s="593"/>
      <c r="V39" s="593"/>
    </row>
    <row r="40" spans="1:22" s="35" customFormat="1" ht="105">
      <c r="A40" s="427" t="s">
        <v>151</v>
      </c>
      <c r="B40" s="608" t="s">
        <v>606</v>
      </c>
      <c r="C40" s="321" t="s">
        <v>607</v>
      </c>
      <c r="D40" s="588"/>
      <c r="E40" s="588"/>
      <c r="F40" s="588"/>
      <c r="G40" s="588" t="s">
        <v>220</v>
      </c>
      <c r="H40" s="593">
        <f>'[5]План мероприятий РЭФ'!I263</f>
        <v>-87.8</v>
      </c>
      <c r="I40" s="593" t="s">
        <v>12</v>
      </c>
      <c r="J40" s="428" t="s">
        <v>12</v>
      </c>
      <c r="K40" s="593" t="s">
        <v>12</v>
      </c>
      <c r="L40" s="428" t="s">
        <v>1110</v>
      </c>
      <c r="M40" s="594">
        <f>'[5]План мероприятий РЭФ'!N263</f>
        <v>-87.78</v>
      </c>
      <c r="N40" s="588" t="s">
        <v>1091</v>
      </c>
      <c r="O40" s="588" t="s">
        <v>1092</v>
      </c>
      <c r="P40" s="590" t="s">
        <v>496</v>
      </c>
      <c r="Q40" s="590" t="s">
        <v>497</v>
      </c>
      <c r="R40" s="589">
        <f>'[5]План мероприятий РЭФ'!S263</f>
        <v>105.04600000000009</v>
      </c>
      <c r="S40" s="594">
        <f>'[5]План мероприятий РЭФ'!T263</f>
        <v>-70.533999999999892</v>
      </c>
      <c r="T40" s="594"/>
      <c r="U40" s="593"/>
      <c r="V40" s="593"/>
    </row>
    <row r="41" spans="1:22" s="35" customFormat="1" ht="105">
      <c r="A41" s="427" t="s">
        <v>262</v>
      </c>
      <c r="B41" s="608" t="s">
        <v>608</v>
      </c>
      <c r="C41" s="321" t="s">
        <v>609</v>
      </c>
      <c r="D41" s="588"/>
      <c r="E41" s="588"/>
      <c r="F41" s="588"/>
      <c r="G41" s="588" t="s">
        <v>220</v>
      </c>
      <c r="H41" s="593">
        <f>'[5]План мероприятий РЭФ'!I287</f>
        <v>-51.800000000000004</v>
      </c>
      <c r="I41" s="593" t="s">
        <v>12</v>
      </c>
      <c r="J41" s="428" t="s">
        <v>12</v>
      </c>
      <c r="K41" s="593" t="s">
        <v>12</v>
      </c>
      <c r="L41" s="428" t="s">
        <v>1110</v>
      </c>
      <c r="M41" s="594">
        <f>'[5]План мероприятий РЭФ'!N287</f>
        <v>-51.382000000000005</v>
      </c>
      <c r="N41" s="588" t="s">
        <v>1091</v>
      </c>
      <c r="O41" s="588" t="s">
        <v>1092</v>
      </c>
      <c r="P41" s="590" t="s">
        <v>496</v>
      </c>
      <c r="Q41" s="590" t="s">
        <v>497</v>
      </c>
      <c r="R41" s="589">
        <f>'[5]План мероприятий РЭФ'!S287</f>
        <v>63.296999999999983</v>
      </c>
      <c r="S41" s="594">
        <f>'[5]План мероприятий РЭФ'!T287</f>
        <v>-39.885000000000034</v>
      </c>
      <c r="T41" s="594"/>
      <c r="U41" s="593"/>
      <c r="V41" s="593"/>
    </row>
    <row r="42" spans="1:22" s="35" customFormat="1" ht="105">
      <c r="A42" s="427" t="s">
        <v>263</v>
      </c>
      <c r="B42" s="608" t="s">
        <v>1094</v>
      </c>
      <c r="C42" s="321" t="s">
        <v>1095</v>
      </c>
      <c r="D42" s="588"/>
      <c r="E42" s="588"/>
      <c r="F42" s="588"/>
      <c r="G42" s="588" t="s">
        <v>220</v>
      </c>
      <c r="H42" s="593">
        <f>'[5]План мероприятий РЭФ'!I311</f>
        <v>-51.800000000000004</v>
      </c>
      <c r="I42" s="593" t="s">
        <v>12</v>
      </c>
      <c r="J42" s="428" t="s">
        <v>12</v>
      </c>
      <c r="K42" s="593" t="s">
        <v>12</v>
      </c>
      <c r="L42" s="428" t="s">
        <v>1110</v>
      </c>
      <c r="M42" s="594">
        <f>'[5]План мероприятий РЭФ'!N311</f>
        <v>-51.58</v>
      </c>
      <c r="N42" s="588" t="s">
        <v>1091</v>
      </c>
      <c r="O42" s="588" t="s">
        <v>1092</v>
      </c>
      <c r="P42" s="590" t="s">
        <v>496</v>
      </c>
      <c r="Q42" s="590" t="s">
        <v>497</v>
      </c>
      <c r="R42" s="589">
        <f>'[5]План мероприятий РЭФ'!S311</f>
        <v>63.296999999999983</v>
      </c>
      <c r="S42" s="594">
        <f>'[5]План мероприятий РЭФ'!T311</f>
        <v>-40.083000000000013</v>
      </c>
      <c r="T42" s="594"/>
      <c r="U42" s="593"/>
      <c r="V42" s="593"/>
    </row>
    <row r="43" spans="1:22" s="35" customFormat="1" ht="105">
      <c r="A43" s="427" t="s">
        <v>266</v>
      </c>
      <c r="B43" s="608" t="s">
        <v>610</v>
      </c>
      <c r="C43" s="321" t="s">
        <v>611</v>
      </c>
      <c r="D43" s="588"/>
      <c r="E43" s="588"/>
      <c r="F43" s="588"/>
      <c r="G43" s="588" t="s">
        <v>220</v>
      </c>
      <c r="H43" s="593">
        <f>'[5]План мероприятий РЭФ'!I335</f>
        <v>-75.852000000000004</v>
      </c>
      <c r="I43" s="593" t="s">
        <v>12</v>
      </c>
      <c r="J43" s="428" t="s">
        <v>12</v>
      </c>
      <c r="K43" s="593" t="s">
        <v>12</v>
      </c>
      <c r="L43" s="428" t="s">
        <v>1110</v>
      </c>
      <c r="M43" s="594">
        <f>'[5]План мероприятий РЭФ'!N335</f>
        <v>-75.78</v>
      </c>
      <c r="N43" s="588" t="s">
        <v>1091</v>
      </c>
      <c r="O43" s="588" t="s">
        <v>1092</v>
      </c>
      <c r="P43" s="590" t="s">
        <v>496</v>
      </c>
      <c r="Q43" s="590" t="s">
        <v>497</v>
      </c>
      <c r="R43" s="589">
        <f>'[5]План мероприятий РЭФ'!S335</f>
        <v>93.980000000000061</v>
      </c>
      <c r="S43" s="594">
        <f>'[5]План мероприятий РЭФ'!T335</f>
        <v>-57.651999999999944</v>
      </c>
      <c r="T43" s="594"/>
      <c r="U43" s="593"/>
      <c r="V43" s="593"/>
    </row>
    <row r="44" spans="1:22" s="35" customFormat="1" ht="105">
      <c r="A44" s="427" t="s">
        <v>267</v>
      </c>
      <c r="B44" s="608" t="s">
        <v>612</v>
      </c>
      <c r="C44" s="321" t="s">
        <v>613</v>
      </c>
      <c r="D44" s="588"/>
      <c r="E44" s="588"/>
      <c r="F44" s="588"/>
      <c r="G44" s="588" t="s">
        <v>220</v>
      </c>
      <c r="H44" s="593">
        <f>'[5]План мероприятий РЭФ'!I359</f>
        <v>-87.8</v>
      </c>
      <c r="I44" s="593" t="s">
        <v>12</v>
      </c>
      <c r="J44" s="428" t="s">
        <v>12</v>
      </c>
      <c r="K44" s="593" t="s">
        <v>12</v>
      </c>
      <c r="L44" s="428" t="s">
        <v>1110</v>
      </c>
      <c r="M44" s="594">
        <f>'[5]План мероприятий РЭФ'!N359</f>
        <v>-87.78</v>
      </c>
      <c r="N44" s="588" t="s">
        <v>1091</v>
      </c>
      <c r="O44" s="588" t="s">
        <v>1092</v>
      </c>
      <c r="P44" s="590" t="s">
        <v>496</v>
      </c>
      <c r="Q44" s="590" t="s">
        <v>497</v>
      </c>
      <c r="R44" s="589">
        <f>'[5]План мероприятий РЭФ'!S359</f>
        <v>104.99000000000005</v>
      </c>
      <c r="S44" s="594">
        <f>'[5]План мероприятий РЭФ'!T359</f>
        <v>-70.589999999999932</v>
      </c>
      <c r="T44" s="594"/>
      <c r="U44" s="593"/>
      <c r="V44" s="593"/>
    </row>
    <row r="45" spans="1:22" s="35" customFormat="1" ht="105">
      <c r="A45" s="427" t="s">
        <v>275</v>
      </c>
      <c r="B45" s="608" t="s">
        <v>614</v>
      </c>
      <c r="C45" s="321" t="s">
        <v>615</v>
      </c>
      <c r="D45" s="588"/>
      <c r="E45" s="588"/>
      <c r="F45" s="588"/>
      <c r="G45" s="588" t="s">
        <v>220</v>
      </c>
      <c r="H45" s="593">
        <f>'[5]План мероприятий РЭФ'!I382</f>
        <v>-51.800000000000004</v>
      </c>
      <c r="I45" s="593" t="s">
        <v>12</v>
      </c>
      <c r="J45" s="428" t="s">
        <v>12</v>
      </c>
      <c r="K45" s="593" t="s">
        <v>12</v>
      </c>
      <c r="L45" s="428" t="s">
        <v>1110</v>
      </c>
      <c r="M45" s="594">
        <f>'[5]План мероприятий РЭФ'!N382</f>
        <v>-51.58</v>
      </c>
      <c r="N45" s="588" t="s">
        <v>1091</v>
      </c>
      <c r="O45" s="588" t="s">
        <v>1092</v>
      </c>
      <c r="P45" s="590" t="s">
        <v>496</v>
      </c>
      <c r="Q45" s="590" t="s">
        <v>497</v>
      </c>
      <c r="R45" s="589">
        <f>'[5]План мероприятий РЭФ'!S382</f>
        <v>63.296999999999983</v>
      </c>
      <c r="S45" s="594">
        <f>'[5]План мероприятий РЭФ'!T382</f>
        <v>-40.083000000000013</v>
      </c>
      <c r="T45" s="594"/>
      <c r="U45" s="593"/>
      <c r="V45" s="593"/>
    </row>
    <row r="46" spans="1:22" s="35" customFormat="1" ht="120">
      <c r="A46" s="427" t="s">
        <v>506</v>
      </c>
      <c r="B46" s="608" t="s">
        <v>614</v>
      </c>
      <c r="C46" s="321" t="s">
        <v>1096</v>
      </c>
      <c r="D46" s="588"/>
      <c r="E46" s="588"/>
      <c r="F46" s="588"/>
      <c r="G46" s="588" t="s">
        <v>220</v>
      </c>
      <c r="H46" s="593">
        <f>'[5]План мероприятий РЭФ'!I405</f>
        <v>-51.800000000000004</v>
      </c>
      <c r="I46" s="593" t="s">
        <v>12</v>
      </c>
      <c r="J46" s="428" t="s">
        <v>603</v>
      </c>
      <c r="K46" s="593" t="s">
        <v>1093</v>
      </c>
      <c r="L46" s="588" t="s">
        <v>1111</v>
      </c>
      <c r="M46" s="594">
        <f>'[5]План мероприятий РЭФ'!N405</f>
        <v>-63.0869</v>
      </c>
      <c r="N46" s="588" t="s">
        <v>1112</v>
      </c>
      <c r="O46" s="588" t="s">
        <v>1113</v>
      </c>
      <c r="P46" s="588" t="s">
        <v>1113</v>
      </c>
      <c r="Q46" s="588" t="s">
        <v>1114</v>
      </c>
      <c r="R46" s="589">
        <f>'[5]План мероприятий РЭФ'!S405</f>
        <v>60.296999999999983</v>
      </c>
      <c r="S46" s="594">
        <f>'[5]План мероприятий РЭФ'!T405</f>
        <v>-54.589900000000014</v>
      </c>
      <c r="T46" s="594"/>
      <c r="U46" s="593"/>
      <c r="V46" s="593"/>
    </row>
    <row r="47" spans="1:22" s="35" customFormat="1" ht="105">
      <c r="A47" s="427" t="s">
        <v>620</v>
      </c>
      <c r="B47" s="608" t="s">
        <v>616</v>
      </c>
      <c r="C47" s="321" t="s">
        <v>617</v>
      </c>
      <c r="D47" s="588"/>
      <c r="E47" s="588"/>
      <c r="F47" s="588"/>
      <c r="G47" s="588" t="s">
        <v>220</v>
      </c>
      <c r="H47" s="593">
        <f>'[5]План мероприятий РЭФ'!I428</f>
        <v>-75.8</v>
      </c>
      <c r="I47" s="593" t="s">
        <v>12</v>
      </c>
      <c r="J47" s="428" t="s">
        <v>12</v>
      </c>
      <c r="K47" s="593" t="s">
        <v>12</v>
      </c>
      <c r="L47" s="428" t="s">
        <v>1110</v>
      </c>
      <c r="M47" s="594">
        <f>'[5]План мероприятий РЭФ'!N428</f>
        <v>-75.2</v>
      </c>
      <c r="N47" s="588" t="s">
        <v>1091</v>
      </c>
      <c r="O47" s="588" t="s">
        <v>1092</v>
      </c>
      <c r="P47" s="590" t="s">
        <v>496</v>
      </c>
      <c r="Q47" s="590" t="s">
        <v>497</v>
      </c>
      <c r="R47" s="589">
        <f>'[5]План мероприятий РЭФ'!S428</f>
        <v>94.015999999999664</v>
      </c>
      <c r="S47" s="594">
        <f>'[5]План мероприятий РЭФ'!T428</f>
        <v>-56.984000000000336</v>
      </c>
      <c r="T47" s="594"/>
      <c r="U47" s="593"/>
      <c r="V47" s="593"/>
    </row>
    <row r="48" spans="1:22" s="35" customFormat="1" ht="75">
      <c r="A48" s="427" t="s">
        <v>623</v>
      </c>
      <c r="B48" s="608" t="s">
        <v>618</v>
      </c>
      <c r="C48" s="321" t="s">
        <v>619</v>
      </c>
      <c r="D48" s="588"/>
      <c r="E48" s="588"/>
      <c r="F48" s="588"/>
      <c r="G48" s="588" t="s">
        <v>220</v>
      </c>
      <c r="H48" s="593">
        <f>'[5]План мероприятий РЭФ'!I451</f>
        <v>-87.8</v>
      </c>
      <c r="I48" s="593" t="s">
        <v>12</v>
      </c>
      <c r="J48" s="593" t="s">
        <v>12</v>
      </c>
      <c r="K48" s="593" t="s">
        <v>12</v>
      </c>
      <c r="L48" s="588" t="s">
        <v>1111</v>
      </c>
      <c r="M48" s="594">
        <f>'[5]План мероприятий РЭФ'!N451</f>
        <v>-91.7</v>
      </c>
      <c r="N48" s="588" t="s">
        <v>1112</v>
      </c>
      <c r="O48" s="588" t="s">
        <v>1113</v>
      </c>
      <c r="P48" s="588" t="s">
        <v>1113</v>
      </c>
      <c r="Q48" s="588" t="s">
        <v>1114</v>
      </c>
      <c r="R48" s="589">
        <f>'[5]План мероприятий РЭФ'!S451</f>
        <v>100.49600000000014</v>
      </c>
      <c r="S48" s="594">
        <f>'[5]План мероприятий РЭФ'!T451</f>
        <v>-79.003999999999863</v>
      </c>
      <c r="T48" s="594"/>
      <c r="U48" s="593"/>
      <c r="V48" s="593"/>
    </row>
    <row r="49" spans="1:22" s="35" customFormat="1" ht="105">
      <c r="A49" s="427" t="s">
        <v>626</v>
      </c>
      <c r="B49" s="608" t="s">
        <v>621</v>
      </c>
      <c r="C49" s="321" t="s">
        <v>622</v>
      </c>
      <c r="D49" s="588"/>
      <c r="E49" s="588"/>
      <c r="F49" s="588"/>
      <c r="G49" s="588" t="s">
        <v>220</v>
      </c>
      <c r="H49" s="593">
        <f>'[5]План мероприятий РЭФ'!I474</f>
        <v>-51.800000000000004</v>
      </c>
      <c r="I49" s="593" t="s">
        <v>12</v>
      </c>
      <c r="J49" s="428" t="s">
        <v>12</v>
      </c>
      <c r="K49" s="593" t="s">
        <v>12</v>
      </c>
      <c r="L49" s="428" t="s">
        <v>1110</v>
      </c>
      <c r="M49" s="594">
        <f>'[5]План мероприятий РЭФ'!N474</f>
        <v>-51</v>
      </c>
      <c r="N49" s="588" t="s">
        <v>1091</v>
      </c>
      <c r="O49" s="588" t="s">
        <v>1092</v>
      </c>
      <c r="P49" s="590" t="s">
        <v>496</v>
      </c>
      <c r="Q49" s="590" t="s">
        <v>497</v>
      </c>
      <c r="R49" s="589">
        <f>'[5]План мероприятий РЭФ'!S474</f>
        <v>63.296999999999983</v>
      </c>
      <c r="S49" s="594">
        <f>'[5]План мероприятий РЭФ'!T474</f>
        <v>-39.503000000000029</v>
      </c>
      <c r="T49" s="594"/>
      <c r="U49" s="593"/>
      <c r="V49" s="593"/>
    </row>
    <row r="50" spans="1:22" s="35" customFormat="1" ht="105">
      <c r="A50" s="427" t="s">
        <v>629</v>
      </c>
      <c r="B50" s="608" t="s">
        <v>624</v>
      </c>
      <c r="C50" s="321" t="s">
        <v>625</v>
      </c>
      <c r="D50" s="588"/>
      <c r="E50" s="588"/>
      <c r="F50" s="588"/>
      <c r="G50" s="588" t="s">
        <v>220</v>
      </c>
      <c r="H50" s="593">
        <f>'[5]План мероприятий РЭФ'!I497</f>
        <v>-51.800000000000004</v>
      </c>
      <c r="I50" s="593" t="s">
        <v>12</v>
      </c>
      <c r="J50" s="428" t="s">
        <v>12</v>
      </c>
      <c r="K50" s="593" t="s">
        <v>12</v>
      </c>
      <c r="L50" s="428" t="s">
        <v>1110</v>
      </c>
      <c r="M50" s="594">
        <f>'[5]План мероприятий РЭФ'!N497</f>
        <v>-51</v>
      </c>
      <c r="N50" s="588" t="s">
        <v>1091</v>
      </c>
      <c r="O50" s="588" t="s">
        <v>1092</v>
      </c>
      <c r="P50" s="590" t="s">
        <v>496</v>
      </c>
      <c r="Q50" s="590" t="s">
        <v>497</v>
      </c>
      <c r="R50" s="589">
        <f>'[5]План мероприятий РЭФ'!S497</f>
        <v>63.296999999999983</v>
      </c>
      <c r="S50" s="594">
        <f>'[5]План мероприятий РЭФ'!T497</f>
        <v>-39.503000000000029</v>
      </c>
      <c r="T50" s="594"/>
      <c r="U50" s="593"/>
      <c r="V50" s="593"/>
    </row>
    <row r="51" spans="1:22" s="35" customFormat="1" ht="105">
      <c r="A51" s="427" t="s">
        <v>632</v>
      </c>
      <c r="B51" s="608" t="s">
        <v>627</v>
      </c>
      <c r="C51" s="321" t="s">
        <v>628</v>
      </c>
      <c r="D51" s="588"/>
      <c r="E51" s="588"/>
      <c r="F51" s="588"/>
      <c r="G51" s="588" t="s">
        <v>220</v>
      </c>
      <c r="H51" s="593">
        <f>'[5]План мероприятий РЭФ'!I520</f>
        <v>-75.8</v>
      </c>
      <c r="I51" s="593" t="s">
        <v>12</v>
      </c>
      <c r="J51" s="428" t="s">
        <v>12</v>
      </c>
      <c r="K51" s="593" t="s">
        <v>12</v>
      </c>
      <c r="L51" s="428" t="s">
        <v>1110</v>
      </c>
      <c r="M51" s="594">
        <f>'[5]План мероприятий РЭФ'!N520</f>
        <v>-75.2</v>
      </c>
      <c r="N51" s="588" t="s">
        <v>1091</v>
      </c>
      <c r="O51" s="588" t="s">
        <v>1092</v>
      </c>
      <c r="P51" s="590" t="s">
        <v>496</v>
      </c>
      <c r="Q51" s="590" t="s">
        <v>497</v>
      </c>
      <c r="R51" s="589">
        <f>'[5]План мероприятий РЭФ'!S520</f>
        <v>94.015999999999664</v>
      </c>
      <c r="S51" s="594">
        <f>'[5]План мероприятий РЭФ'!T520</f>
        <v>-56.984000000000336</v>
      </c>
      <c r="T51" s="594"/>
      <c r="U51" s="593"/>
      <c r="V51" s="593"/>
    </row>
    <row r="52" spans="1:22" s="35" customFormat="1" ht="105">
      <c r="A52" s="427" t="s">
        <v>635</v>
      </c>
      <c r="B52" s="608" t="s">
        <v>630</v>
      </c>
      <c r="C52" s="321" t="s">
        <v>631</v>
      </c>
      <c r="D52" s="588"/>
      <c r="E52" s="588"/>
      <c r="F52" s="588"/>
      <c r="G52" s="588" t="s">
        <v>220</v>
      </c>
      <c r="H52" s="593">
        <f>'[5]План мероприятий РЭФ'!I543</f>
        <v>-87.8</v>
      </c>
      <c r="I52" s="593" t="s">
        <v>12</v>
      </c>
      <c r="J52" s="428" t="s">
        <v>12</v>
      </c>
      <c r="K52" s="593" t="s">
        <v>12</v>
      </c>
      <c r="L52" s="428" t="s">
        <v>1110</v>
      </c>
      <c r="M52" s="594">
        <f>'[5]План мероприятий РЭФ'!N543</f>
        <v>-87.2</v>
      </c>
      <c r="N52" s="588" t="s">
        <v>1091</v>
      </c>
      <c r="O52" s="588" t="s">
        <v>1092</v>
      </c>
      <c r="P52" s="590" t="s">
        <v>496</v>
      </c>
      <c r="Q52" s="590" t="s">
        <v>497</v>
      </c>
      <c r="R52" s="589">
        <f>'[5]План мероприятий РЭФ'!S543</f>
        <v>104.99600000000014</v>
      </c>
      <c r="S52" s="594">
        <f>'[5]План мероприятий РЭФ'!T543</f>
        <v>-70.003999999999863</v>
      </c>
      <c r="T52" s="594"/>
      <c r="U52" s="593"/>
      <c r="V52" s="593"/>
    </row>
    <row r="53" spans="1:22" s="35" customFormat="1" ht="105">
      <c r="A53" s="427" t="s">
        <v>638</v>
      </c>
      <c r="B53" s="608" t="s">
        <v>633</v>
      </c>
      <c r="C53" s="321" t="s">
        <v>634</v>
      </c>
      <c r="D53" s="588"/>
      <c r="E53" s="588"/>
      <c r="F53" s="588"/>
      <c r="G53" s="588" t="s">
        <v>220</v>
      </c>
      <c r="H53" s="593">
        <f>'[5]План мероприятий РЭФ'!I566</f>
        <v>-51.800000000000004</v>
      </c>
      <c r="I53" s="593" t="s">
        <v>12</v>
      </c>
      <c r="J53" s="428" t="s">
        <v>12</v>
      </c>
      <c r="K53" s="593" t="s">
        <v>12</v>
      </c>
      <c r="L53" s="428" t="s">
        <v>1110</v>
      </c>
      <c r="M53" s="594">
        <f>'[5]План мероприятий РЭФ'!N566</f>
        <v>-51</v>
      </c>
      <c r="N53" s="588" t="s">
        <v>1091</v>
      </c>
      <c r="O53" s="588" t="s">
        <v>1092</v>
      </c>
      <c r="P53" s="590" t="s">
        <v>496</v>
      </c>
      <c r="Q53" s="590" t="s">
        <v>497</v>
      </c>
      <c r="R53" s="589">
        <f>'[5]План мероприятий РЭФ'!S566</f>
        <v>63.296999999999983</v>
      </c>
      <c r="S53" s="594">
        <f>'[5]План мероприятий РЭФ'!T566</f>
        <v>-39.503000000000029</v>
      </c>
      <c r="T53" s="594"/>
      <c r="U53" s="593"/>
      <c r="V53" s="593"/>
    </row>
    <row r="54" spans="1:22" s="35" customFormat="1" ht="105">
      <c r="A54" s="427" t="s">
        <v>641</v>
      </c>
      <c r="B54" s="608" t="s">
        <v>636</v>
      </c>
      <c r="C54" s="321" t="s">
        <v>637</v>
      </c>
      <c r="D54" s="588"/>
      <c r="E54" s="588"/>
      <c r="F54" s="588"/>
      <c r="G54" s="588" t="s">
        <v>220</v>
      </c>
      <c r="H54" s="593">
        <f>'[5]План мероприятий РЭФ'!I589</f>
        <v>-51.800000000000004</v>
      </c>
      <c r="I54" s="593" t="s">
        <v>12</v>
      </c>
      <c r="J54" s="428" t="s">
        <v>12</v>
      </c>
      <c r="K54" s="593" t="s">
        <v>12</v>
      </c>
      <c r="L54" s="428" t="s">
        <v>1110</v>
      </c>
      <c r="M54" s="594">
        <f>'[5]План мероприятий РЭФ'!N589</f>
        <v>-51</v>
      </c>
      <c r="N54" s="588" t="s">
        <v>1091</v>
      </c>
      <c r="O54" s="588" t="s">
        <v>1092</v>
      </c>
      <c r="P54" s="590" t="s">
        <v>496</v>
      </c>
      <c r="Q54" s="590" t="s">
        <v>497</v>
      </c>
      <c r="R54" s="589">
        <f>'[5]План мероприятий РЭФ'!S589</f>
        <v>63.296999999999983</v>
      </c>
      <c r="S54" s="594">
        <f>'[5]План мероприятий РЭФ'!T589</f>
        <v>-39.503000000000029</v>
      </c>
      <c r="T54" s="594"/>
      <c r="U54" s="593"/>
      <c r="V54" s="593"/>
    </row>
    <row r="55" spans="1:22" s="35" customFormat="1" ht="105">
      <c r="A55" s="427" t="s">
        <v>644</v>
      </c>
      <c r="B55" s="608" t="s">
        <v>639</v>
      </c>
      <c r="C55" s="321" t="s">
        <v>640</v>
      </c>
      <c r="D55" s="588"/>
      <c r="E55" s="588"/>
      <c r="F55" s="588"/>
      <c r="G55" s="588" t="s">
        <v>220</v>
      </c>
      <c r="H55" s="593">
        <f>'[5]План мероприятий РЭФ'!I612</f>
        <v>-75.8</v>
      </c>
      <c r="I55" s="593" t="s">
        <v>12</v>
      </c>
      <c r="J55" s="428" t="s">
        <v>12</v>
      </c>
      <c r="K55" s="593" t="s">
        <v>12</v>
      </c>
      <c r="L55" s="428" t="s">
        <v>1110</v>
      </c>
      <c r="M55" s="594">
        <f>'[5]План мероприятий РЭФ'!N612</f>
        <v>-75.2</v>
      </c>
      <c r="N55" s="588" t="s">
        <v>1091</v>
      </c>
      <c r="O55" s="588" t="s">
        <v>1092</v>
      </c>
      <c r="P55" s="590" t="s">
        <v>496</v>
      </c>
      <c r="Q55" s="590" t="s">
        <v>497</v>
      </c>
      <c r="R55" s="589">
        <f>'[5]План мероприятий РЭФ'!S612</f>
        <v>94.015999999999664</v>
      </c>
      <c r="S55" s="594">
        <f>'[5]План мероприятий РЭФ'!T612</f>
        <v>-56.984000000000336</v>
      </c>
      <c r="T55" s="594"/>
      <c r="U55" s="593"/>
      <c r="V55" s="593"/>
    </row>
    <row r="56" spans="1:22" s="35" customFormat="1" ht="105">
      <c r="A56" s="427" t="s">
        <v>645</v>
      </c>
      <c r="B56" s="608" t="s">
        <v>642</v>
      </c>
      <c r="C56" s="321" t="s">
        <v>643</v>
      </c>
      <c r="D56" s="588"/>
      <c r="E56" s="588"/>
      <c r="F56" s="588"/>
      <c r="G56" s="588" t="s">
        <v>220</v>
      </c>
      <c r="H56" s="593">
        <f>'[5]План мероприятий РЭФ'!I635</f>
        <v>-109.58000000000001</v>
      </c>
      <c r="I56" s="593" t="s">
        <v>12</v>
      </c>
      <c r="J56" s="428" t="s">
        <v>12</v>
      </c>
      <c r="K56" s="593" t="s">
        <v>12</v>
      </c>
      <c r="L56" s="428" t="s">
        <v>1110</v>
      </c>
      <c r="M56" s="594">
        <f>'[5]План мероприятий РЭФ'!N635</f>
        <v>-96.56</v>
      </c>
      <c r="N56" s="588" t="s">
        <v>1091</v>
      </c>
      <c r="O56" s="588" t="s">
        <v>1092</v>
      </c>
      <c r="P56" s="590" t="s">
        <v>496</v>
      </c>
      <c r="Q56" s="590" t="s">
        <v>497</v>
      </c>
      <c r="R56" s="589">
        <f>'[5]План мероприятий РЭФ'!S635</f>
        <v>131.6760000000001</v>
      </c>
      <c r="S56" s="594">
        <f>'[5]План мероприятий РЭФ'!T635</f>
        <v>-74.463999999999913</v>
      </c>
      <c r="T56" s="594"/>
      <c r="U56" s="593"/>
      <c r="V56" s="593"/>
    </row>
    <row r="57" spans="1:22" s="35" customFormat="1" ht="105">
      <c r="A57" s="427" t="s">
        <v>648</v>
      </c>
      <c r="B57" s="608" t="s">
        <v>1097</v>
      </c>
      <c r="C57" s="321" t="s">
        <v>1098</v>
      </c>
      <c r="D57" s="588"/>
      <c r="E57" s="588"/>
      <c r="F57" s="588"/>
      <c r="G57" s="588" t="s">
        <v>220</v>
      </c>
      <c r="H57" s="593">
        <f>'[5]План мероприятий РЭФ'!I658</f>
        <v>-51.800000000000004</v>
      </c>
      <c r="I57" s="593" t="s">
        <v>12</v>
      </c>
      <c r="J57" s="428" t="s">
        <v>12</v>
      </c>
      <c r="K57" s="593" t="s">
        <v>12</v>
      </c>
      <c r="L57" s="428" t="s">
        <v>1110</v>
      </c>
      <c r="M57" s="594">
        <f>'[5]План мероприятий РЭФ'!N658</f>
        <v>-54</v>
      </c>
      <c r="N57" s="588" t="s">
        <v>1091</v>
      </c>
      <c r="O57" s="588" t="s">
        <v>1092</v>
      </c>
      <c r="P57" s="590" t="s">
        <v>496</v>
      </c>
      <c r="Q57" s="590" t="s">
        <v>497</v>
      </c>
      <c r="R57" s="589">
        <f>'[5]План мероприятий РЭФ'!S658</f>
        <v>13.296999999999979</v>
      </c>
      <c r="S57" s="594">
        <f>'[5]План мероприятий РЭФ'!T658</f>
        <v>-92.503000000000029</v>
      </c>
      <c r="T57" s="594"/>
      <c r="U57" s="593"/>
      <c r="V57" s="593"/>
    </row>
    <row r="58" spans="1:22" s="35" customFormat="1" ht="105">
      <c r="A58" s="427" t="s">
        <v>651</v>
      </c>
      <c r="B58" s="608" t="s">
        <v>646</v>
      </c>
      <c r="C58" s="321" t="s">
        <v>647</v>
      </c>
      <c r="D58" s="588"/>
      <c r="E58" s="588"/>
      <c r="F58" s="588"/>
      <c r="G58" s="588" t="s">
        <v>220</v>
      </c>
      <c r="H58" s="593">
        <f>'[5]План мероприятий РЭФ'!I681</f>
        <v>-113.32</v>
      </c>
      <c r="I58" s="593" t="s">
        <v>12</v>
      </c>
      <c r="J58" s="428" t="s">
        <v>12</v>
      </c>
      <c r="K58" s="593" t="s">
        <v>12</v>
      </c>
      <c r="L58" s="428" t="s">
        <v>1110</v>
      </c>
      <c r="M58" s="594">
        <f>'[5]План мероприятий РЭФ'!N681</f>
        <v>-112.72</v>
      </c>
      <c r="N58" s="588" t="s">
        <v>1091</v>
      </c>
      <c r="O58" s="588" t="s">
        <v>1092</v>
      </c>
      <c r="P58" s="590" t="s">
        <v>496</v>
      </c>
      <c r="Q58" s="590" t="s">
        <v>497</v>
      </c>
      <c r="R58" s="589">
        <f>'[5]План мероприятий РЭФ'!S681</f>
        <v>71.369999999999621</v>
      </c>
      <c r="S58" s="594">
        <f>'[5]План мероприятий РЭФ'!T681</f>
        <v>-154.67000000000036</v>
      </c>
      <c r="T58" s="594"/>
      <c r="U58" s="593"/>
      <c r="V58" s="593"/>
    </row>
    <row r="59" spans="1:22" s="35" customFormat="1" ht="105">
      <c r="A59" s="427" t="s">
        <v>654</v>
      </c>
      <c r="B59" s="608" t="s">
        <v>649</v>
      </c>
      <c r="C59" s="321" t="s">
        <v>650</v>
      </c>
      <c r="D59" s="588"/>
      <c r="E59" s="588"/>
      <c r="F59" s="588"/>
      <c r="G59" s="588" t="s">
        <v>220</v>
      </c>
      <c r="H59" s="593">
        <f>'[5]План мероприятий РЭФ'!I704</f>
        <v>-87.8</v>
      </c>
      <c r="I59" s="593" t="s">
        <v>12</v>
      </c>
      <c r="J59" s="428" t="s">
        <v>12</v>
      </c>
      <c r="K59" s="593" t="s">
        <v>12</v>
      </c>
      <c r="L59" s="428" t="s">
        <v>1110</v>
      </c>
      <c r="M59" s="594">
        <f>'[5]План мероприятий РЭФ'!N704</f>
        <v>-87.2</v>
      </c>
      <c r="N59" s="588" t="s">
        <v>1091</v>
      </c>
      <c r="O59" s="588" t="s">
        <v>1092</v>
      </c>
      <c r="P59" s="590" t="s">
        <v>496</v>
      </c>
      <c r="Q59" s="590" t="s">
        <v>497</v>
      </c>
      <c r="R59" s="589">
        <f>'[5]План мероприятий РЭФ'!S704</f>
        <v>104.99600000000014</v>
      </c>
      <c r="S59" s="594">
        <f>'[5]План мероприятий РЭФ'!T704</f>
        <v>-70.003999999999863</v>
      </c>
      <c r="T59" s="594"/>
      <c r="U59" s="593"/>
      <c r="V59" s="593"/>
    </row>
    <row r="60" spans="1:22" s="35" customFormat="1" ht="105">
      <c r="A60" s="427" t="s">
        <v>657</v>
      </c>
      <c r="B60" s="608" t="s">
        <v>652</v>
      </c>
      <c r="C60" s="321" t="s">
        <v>653</v>
      </c>
      <c r="D60" s="588"/>
      <c r="E60" s="588"/>
      <c r="F60" s="588"/>
      <c r="G60" s="588" t="s">
        <v>220</v>
      </c>
      <c r="H60" s="593">
        <f>'[5]План мероприятий РЭФ'!I727</f>
        <v>-75.8</v>
      </c>
      <c r="I60" s="593" t="s">
        <v>12</v>
      </c>
      <c r="J60" s="428" t="s">
        <v>12</v>
      </c>
      <c r="K60" s="593" t="s">
        <v>12</v>
      </c>
      <c r="L60" s="428" t="s">
        <v>1110</v>
      </c>
      <c r="M60" s="594">
        <f>'[5]План мероприятий РЭФ'!N727</f>
        <v>-75.2</v>
      </c>
      <c r="N60" s="588" t="s">
        <v>1091</v>
      </c>
      <c r="O60" s="588" t="s">
        <v>1092</v>
      </c>
      <c r="P60" s="590" t="s">
        <v>496</v>
      </c>
      <c r="Q60" s="590" t="s">
        <v>497</v>
      </c>
      <c r="R60" s="589">
        <f>'[5]План мероприятий РЭФ'!S727</f>
        <v>94.015999999999664</v>
      </c>
      <c r="S60" s="594">
        <f>'[5]План мероприятий РЭФ'!T727</f>
        <v>-56.984000000000336</v>
      </c>
      <c r="T60" s="594"/>
      <c r="U60" s="593"/>
      <c r="V60" s="593"/>
    </row>
    <row r="61" spans="1:22" s="35" customFormat="1" ht="105">
      <c r="A61" s="427" t="s">
        <v>660</v>
      </c>
      <c r="B61" s="608" t="s">
        <v>655</v>
      </c>
      <c r="C61" s="321" t="s">
        <v>656</v>
      </c>
      <c r="D61" s="588"/>
      <c r="E61" s="588"/>
      <c r="F61" s="588"/>
      <c r="G61" s="588" t="s">
        <v>220</v>
      </c>
      <c r="H61" s="593">
        <f>'[5]План мероприятий РЭФ'!I750</f>
        <v>-113.32</v>
      </c>
      <c r="I61" s="593" t="s">
        <v>12</v>
      </c>
      <c r="J61" s="428" t="s">
        <v>12</v>
      </c>
      <c r="K61" s="593" t="s">
        <v>12</v>
      </c>
      <c r="L61" s="428" t="s">
        <v>1110</v>
      </c>
      <c r="M61" s="594">
        <f>'[5]План мероприятий РЭФ'!N750</f>
        <v>-112.72</v>
      </c>
      <c r="N61" s="588" t="s">
        <v>1091</v>
      </c>
      <c r="O61" s="588" t="s">
        <v>1092</v>
      </c>
      <c r="P61" s="590" t="s">
        <v>496</v>
      </c>
      <c r="Q61" s="590" t="s">
        <v>497</v>
      </c>
      <c r="R61" s="589">
        <f>'[5]План мероприятий РЭФ'!S750</f>
        <v>71.369999999999621</v>
      </c>
      <c r="S61" s="594">
        <f>'[5]План мероприятий РЭФ'!T750</f>
        <v>-154.67000000000036</v>
      </c>
      <c r="T61" s="594"/>
      <c r="U61" s="593"/>
      <c r="V61" s="593"/>
    </row>
    <row r="62" spans="1:22" s="35" customFormat="1" ht="105">
      <c r="A62" s="427" t="s">
        <v>663</v>
      </c>
      <c r="B62" s="608" t="s">
        <v>658</v>
      </c>
      <c r="C62" s="321" t="s">
        <v>659</v>
      </c>
      <c r="D62" s="588"/>
      <c r="E62" s="588"/>
      <c r="F62" s="588"/>
      <c r="G62" s="588" t="s">
        <v>220</v>
      </c>
      <c r="H62" s="593">
        <f>'[5]План мероприятий РЭФ'!I773</f>
        <v>-87.8</v>
      </c>
      <c r="I62" s="593" t="s">
        <v>12</v>
      </c>
      <c r="J62" s="428" t="s">
        <v>12</v>
      </c>
      <c r="K62" s="593" t="s">
        <v>12</v>
      </c>
      <c r="L62" s="428" t="s">
        <v>1110</v>
      </c>
      <c r="M62" s="594">
        <f>'[5]План мероприятий РЭФ'!N773</f>
        <v>-87.2</v>
      </c>
      <c r="N62" s="588" t="s">
        <v>1091</v>
      </c>
      <c r="O62" s="588" t="s">
        <v>1092</v>
      </c>
      <c r="P62" s="590" t="s">
        <v>496</v>
      </c>
      <c r="Q62" s="590" t="s">
        <v>497</v>
      </c>
      <c r="R62" s="589">
        <f>'[5]План мероприятий РЭФ'!S773</f>
        <v>104.99600000000014</v>
      </c>
      <c r="S62" s="594">
        <f>'[5]План мероприятий РЭФ'!T773</f>
        <v>-70.003999999999863</v>
      </c>
      <c r="T62" s="594"/>
      <c r="U62" s="593"/>
      <c r="V62" s="593"/>
    </row>
    <row r="63" spans="1:22" s="35" customFormat="1" ht="105">
      <c r="A63" s="427" t="s">
        <v>666</v>
      </c>
      <c r="B63" s="608" t="s">
        <v>661</v>
      </c>
      <c r="C63" s="321" t="s">
        <v>662</v>
      </c>
      <c r="D63" s="588"/>
      <c r="E63" s="588"/>
      <c r="F63" s="588"/>
      <c r="G63" s="588" t="s">
        <v>220</v>
      </c>
      <c r="H63" s="593">
        <f>'[5]План мероприятий РЭФ'!I796</f>
        <v>-75.8</v>
      </c>
      <c r="I63" s="593" t="s">
        <v>12</v>
      </c>
      <c r="J63" s="428" t="s">
        <v>12</v>
      </c>
      <c r="K63" s="593" t="s">
        <v>12</v>
      </c>
      <c r="L63" s="428" t="s">
        <v>1110</v>
      </c>
      <c r="M63" s="594">
        <f>'[5]План мероприятий РЭФ'!N796</f>
        <v>-75.2</v>
      </c>
      <c r="N63" s="588" t="s">
        <v>1091</v>
      </c>
      <c r="O63" s="588" t="s">
        <v>1092</v>
      </c>
      <c r="P63" s="590" t="s">
        <v>496</v>
      </c>
      <c r="Q63" s="590" t="s">
        <v>497</v>
      </c>
      <c r="R63" s="589">
        <f>'[5]План мероприятий РЭФ'!S796</f>
        <v>94.015999999999664</v>
      </c>
      <c r="S63" s="594">
        <f>'[5]План мероприятий РЭФ'!T796</f>
        <v>-56.984000000000336</v>
      </c>
      <c r="T63" s="594"/>
      <c r="U63" s="593"/>
      <c r="V63" s="593"/>
    </row>
    <row r="64" spans="1:22" s="35" customFormat="1" ht="105">
      <c r="A64" s="427" t="s">
        <v>667</v>
      </c>
      <c r="B64" s="608" t="s">
        <v>664</v>
      </c>
      <c r="C64" s="610" t="s">
        <v>665</v>
      </c>
      <c r="D64" s="588"/>
      <c r="E64" s="588"/>
      <c r="F64" s="588"/>
      <c r="G64" s="588" t="s">
        <v>220</v>
      </c>
      <c r="H64" s="593">
        <f>'[5]План мероприятий РЭФ'!I819</f>
        <v>-110.40799999999999</v>
      </c>
      <c r="I64" s="593" t="s">
        <v>12</v>
      </c>
      <c r="J64" s="428" t="s">
        <v>12</v>
      </c>
      <c r="K64" s="593" t="s">
        <v>12</v>
      </c>
      <c r="L64" s="428" t="s">
        <v>1110</v>
      </c>
      <c r="M64" s="594">
        <f>'[5]План мероприятий РЭФ'!N819</f>
        <v>-110</v>
      </c>
      <c r="N64" s="588" t="s">
        <v>1091</v>
      </c>
      <c r="O64" s="588" t="s">
        <v>1092</v>
      </c>
      <c r="P64" s="590" t="s">
        <v>496</v>
      </c>
      <c r="Q64" s="590" t="s">
        <v>497</v>
      </c>
      <c r="R64" s="589">
        <f>'[5]План мероприятий РЭФ'!S819</f>
        <v>132.31299999999965</v>
      </c>
      <c r="S64" s="594">
        <f>'[5]План мероприятий РЭФ'!T819</f>
        <v>-88.09500000000034</v>
      </c>
      <c r="T64" s="594"/>
      <c r="U64" s="593"/>
      <c r="V64" s="593"/>
    </row>
    <row r="65" spans="1:22" s="35" customFormat="1" ht="105">
      <c r="A65" s="427" t="s">
        <v>669</v>
      </c>
      <c r="B65" s="608" t="s">
        <v>596</v>
      </c>
      <c r="C65" s="321" t="s">
        <v>668</v>
      </c>
      <c r="D65" s="588"/>
      <c r="E65" s="588"/>
      <c r="F65" s="588"/>
      <c r="G65" s="588" t="s">
        <v>220</v>
      </c>
      <c r="H65" s="593">
        <f>'[5]План мероприятий РЭФ'!I842</f>
        <v>-75.8</v>
      </c>
      <c r="I65" s="593" t="s">
        <v>12</v>
      </c>
      <c r="J65" s="428" t="s">
        <v>12</v>
      </c>
      <c r="K65" s="593" t="s">
        <v>12</v>
      </c>
      <c r="L65" s="428" t="s">
        <v>1110</v>
      </c>
      <c r="M65" s="594">
        <f>'[5]План мероприятий РЭФ'!N842</f>
        <v>-75.2</v>
      </c>
      <c r="N65" s="588" t="s">
        <v>1091</v>
      </c>
      <c r="O65" s="588" t="s">
        <v>1092</v>
      </c>
      <c r="P65" s="590" t="s">
        <v>496</v>
      </c>
      <c r="Q65" s="590" t="s">
        <v>497</v>
      </c>
      <c r="R65" s="589">
        <f>'[5]План мероприятий РЭФ'!S842</f>
        <v>94.015999999999664</v>
      </c>
      <c r="S65" s="594">
        <f>'[5]План мероприятий РЭФ'!T842</f>
        <v>-56.984000000000336</v>
      </c>
      <c r="T65" s="594"/>
      <c r="U65" s="593"/>
      <c r="V65" s="593"/>
    </row>
    <row r="66" spans="1:22" s="35" customFormat="1" ht="105">
      <c r="A66" s="427" t="s">
        <v>672</v>
      </c>
      <c r="B66" s="608" t="s">
        <v>670</v>
      </c>
      <c r="C66" s="321" t="s">
        <v>671</v>
      </c>
      <c r="D66" s="588"/>
      <c r="E66" s="588"/>
      <c r="F66" s="588"/>
      <c r="G66" s="588" t="s">
        <v>220</v>
      </c>
      <c r="H66" s="593">
        <f>'[5]План мероприятий РЭФ'!I865</f>
        <v>-75.8</v>
      </c>
      <c r="I66" s="593" t="s">
        <v>12</v>
      </c>
      <c r="J66" s="428" t="s">
        <v>12</v>
      </c>
      <c r="K66" s="593" t="s">
        <v>12</v>
      </c>
      <c r="L66" s="428" t="s">
        <v>1110</v>
      </c>
      <c r="M66" s="594">
        <f>'[5]План мероприятий РЭФ'!N865</f>
        <v>-75.2</v>
      </c>
      <c r="N66" s="588" t="s">
        <v>1091</v>
      </c>
      <c r="O66" s="588" t="s">
        <v>1092</v>
      </c>
      <c r="P66" s="590" t="s">
        <v>496</v>
      </c>
      <c r="Q66" s="590" t="s">
        <v>497</v>
      </c>
      <c r="R66" s="589">
        <f>'[5]План мероприятий РЭФ'!S865</f>
        <v>94.015999999999664</v>
      </c>
      <c r="S66" s="594">
        <f>'[5]План мероприятий РЭФ'!T865</f>
        <v>-56.984000000000336</v>
      </c>
      <c r="T66" s="594"/>
      <c r="U66" s="593"/>
      <c r="V66" s="593"/>
    </row>
    <row r="67" spans="1:22" s="35" customFormat="1" ht="105">
      <c r="A67" s="427" t="s">
        <v>674</v>
      </c>
      <c r="B67" s="608" t="s">
        <v>608</v>
      </c>
      <c r="C67" s="321" t="s">
        <v>673</v>
      </c>
      <c r="D67" s="588"/>
      <c r="E67" s="588"/>
      <c r="F67" s="588"/>
      <c r="G67" s="588" t="s">
        <v>220</v>
      </c>
      <c r="H67" s="593">
        <f>'[5]План мероприятий РЭФ'!I888</f>
        <v>-51.800000000000004</v>
      </c>
      <c r="I67" s="593" t="s">
        <v>12</v>
      </c>
      <c r="J67" s="428" t="s">
        <v>12</v>
      </c>
      <c r="K67" s="593" t="s">
        <v>12</v>
      </c>
      <c r="L67" s="428" t="s">
        <v>1110</v>
      </c>
      <c r="M67" s="594">
        <f>'[5]План мероприятий РЭФ'!N888</f>
        <v>-51</v>
      </c>
      <c r="N67" s="588" t="s">
        <v>1091</v>
      </c>
      <c r="O67" s="588" t="s">
        <v>1092</v>
      </c>
      <c r="P67" s="590" t="s">
        <v>496</v>
      </c>
      <c r="Q67" s="590" t="s">
        <v>497</v>
      </c>
      <c r="R67" s="589">
        <f>'[5]План мероприятий РЭФ'!S888</f>
        <v>63.296999999999983</v>
      </c>
      <c r="S67" s="594">
        <f>'[5]План мероприятий РЭФ'!T888</f>
        <v>-39.503000000000029</v>
      </c>
      <c r="T67" s="594"/>
      <c r="U67" s="593"/>
      <c r="V67" s="593"/>
    </row>
    <row r="68" spans="1:22" s="35" customFormat="1" ht="105">
      <c r="A68" s="427" t="s">
        <v>676</v>
      </c>
      <c r="B68" s="608" t="s">
        <v>608</v>
      </c>
      <c r="C68" s="321" t="s">
        <v>675</v>
      </c>
      <c r="D68" s="588"/>
      <c r="E68" s="588"/>
      <c r="F68" s="588"/>
      <c r="G68" s="588" t="s">
        <v>220</v>
      </c>
      <c r="H68" s="593">
        <f>'[5]План мероприятий РЭФ'!I911</f>
        <v>-51.800000000000004</v>
      </c>
      <c r="I68" s="593" t="s">
        <v>12</v>
      </c>
      <c r="J68" s="428" t="s">
        <v>12</v>
      </c>
      <c r="K68" s="593" t="s">
        <v>12</v>
      </c>
      <c r="L68" s="428" t="s">
        <v>1110</v>
      </c>
      <c r="M68" s="594">
        <f>'[5]План мероприятий РЭФ'!N911</f>
        <v>-51</v>
      </c>
      <c r="N68" s="588" t="s">
        <v>1091</v>
      </c>
      <c r="O68" s="588" t="s">
        <v>1092</v>
      </c>
      <c r="P68" s="590" t="s">
        <v>496</v>
      </c>
      <c r="Q68" s="590" t="s">
        <v>497</v>
      </c>
      <c r="R68" s="589">
        <f>'[5]План мероприятий РЭФ'!S911</f>
        <v>63.296999999999983</v>
      </c>
      <c r="S68" s="594">
        <f>'[5]План мероприятий РЭФ'!T911</f>
        <v>-39.503000000000029</v>
      </c>
      <c r="T68" s="594"/>
      <c r="U68" s="593"/>
      <c r="V68" s="593"/>
    </row>
    <row r="69" spans="1:22" s="35" customFormat="1" ht="105">
      <c r="A69" s="427" t="s">
        <v>679</v>
      </c>
      <c r="B69" s="608" t="s">
        <v>677</v>
      </c>
      <c r="C69" s="321" t="s">
        <v>678</v>
      </c>
      <c r="D69" s="588"/>
      <c r="E69" s="588"/>
      <c r="F69" s="588"/>
      <c r="G69" s="588" t="s">
        <v>220</v>
      </c>
      <c r="H69" s="593">
        <f>'[5]План мероприятий РЭФ'!I934</f>
        <v>-51.800000000000004</v>
      </c>
      <c r="I69" s="593" t="s">
        <v>12</v>
      </c>
      <c r="J69" s="428" t="s">
        <v>12</v>
      </c>
      <c r="K69" s="593" t="s">
        <v>12</v>
      </c>
      <c r="L69" s="428" t="s">
        <v>1110</v>
      </c>
      <c r="M69" s="594">
        <f>'[5]План мероприятий РЭФ'!N934</f>
        <v>-51</v>
      </c>
      <c r="N69" s="588" t="s">
        <v>1091</v>
      </c>
      <c r="O69" s="588" t="s">
        <v>1092</v>
      </c>
      <c r="P69" s="590" t="s">
        <v>496</v>
      </c>
      <c r="Q69" s="590" t="s">
        <v>497</v>
      </c>
      <c r="R69" s="589">
        <f>'[5]План мероприятий РЭФ'!S934</f>
        <v>63.296999999999983</v>
      </c>
      <c r="S69" s="594">
        <f>'[5]План мероприятий РЭФ'!T934</f>
        <v>-39.503000000000029</v>
      </c>
      <c r="T69" s="594"/>
      <c r="U69" s="593"/>
      <c r="V69" s="593"/>
    </row>
    <row r="70" spans="1:22" s="35" customFormat="1" ht="120">
      <c r="A70" s="427" t="s">
        <v>682</v>
      </c>
      <c r="B70" s="608" t="s">
        <v>680</v>
      </c>
      <c r="C70" s="321" t="s">
        <v>681</v>
      </c>
      <c r="D70" s="588"/>
      <c r="E70" s="588"/>
      <c r="F70" s="588"/>
      <c r="G70" s="588" t="s">
        <v>220</v>
      </c>
      <c r="H70" s="593">
        <f>'[5]План мероприятий РЭФ'!I957</f>
        <v>-51.800000000000004</v>
      </c>
      <c r="I70" s="593" t="s">
        <v>12</v>
      </c>
      <c r="J70" s="428" t="s">
        <v>603</v>
      </c>
      <c r="K70" s="593" t="s">
        <v>12</v>
      </c>
      <c r="L70" s="588" t="s">
        <v>1111</v>
      </c>
      <c r="M70" s="594">
        <f>'[5]План мероприятий РЭФ'!N957</f>
        <v>-51</v>
      </c>
      <c r="N70" s="588" t="s">
        <v>1112</v>
      </c>
      <c r="O70" s="588" t="s">
        <v>1113</v>
      </c>
      <c r="P70" s="588" t="s">
        <v>1113</v>
      </c>
      <c r="Q70" s="588" t="s">
        <v>1114</v>
      </c>
      <c r="R70" s="589">
        <f>'[5]План мероприятий РЭФ'!S957</f>
        <v>63.296999999999983</v>
      </c>
      <c r="S70" s="594">
        <f>'[5]План мероприятий РЭФ'!T957</f>
        <v>-39.503000000000029</v>
      </c>
      <c r="T70" s="594"/>
      <c r="U70" s="593"/>
      <c r="V70" s="593"/>
    </row>
    <row r="71" spans="1:22" s="35" customFormat="1" ht="120">
      <c r="A71" s="427" t="s">
        <v>685</v>
      </c>
      <c r="B71" s="608" t="s">
        <v>683</v>
      </c>
      <c r="C71" s="321" t="s">
        <v>684</v>
      </c>
      <c r="D71" s="588"/>
      <c r="E71" s="588"/>
      <c r="F71" s="588"/>
      <c r="G71" s="588" t="s">
        <v>220</v>
      </c>
      <c r="H71" s="593">
        <f>'[5]План мероприятий РЭФ'!I980</f>
        <v>-75.8</v>
      </c>
      <c r="I71" s="593" t="s">
        <v>12</v>
      </c>
      <c r="J71" s="428" t="s">
        <v>603</v>
      </c>
      <c r="K71" s="593" t="s">
        <v>12</v>
      </c>
      <c r="L71" s="588" t="s">
        <v>1111</v>
      </c>
      <c r="M71" s="594">
        <f>'[5]План мероприятий РЭФ'!N980</f>
        <v>-79.7</v>
      </c>
      <c r="N71" s="588" t="s">
        <v>1112</v>
      </c>
      <c r="O71" s="588" t="s">
        <v>1113</v>
      </c>
      <c r="P71" s="588" t="s">
        <v>1113</v>
      </c>
      <c r="Q71" s="588" t="s">
        <v>1114</v>
      </c>
      <c r="R71" s="589">
        <f>'[5]План мероприятий РЭФ'!S980</f>
        <v>89.515999999999664</v>
      </c>
      <c r="S71" s="594">
        <f>'[5]План мероприятий РЭФ'!T980</f>
        <v>-65.984000000000336</v>
      </c>
      <c r="T71" s="594"/>
      <c r="U71" s="593"/>
      <c r="V71" s="593"/>
    </row>
    <row r="72" spans="1:22" s="35" customFormat="1" ht="105">
      <c r="A72" s="427" t="s">
        <v>687</v>
      </c>
      <c r="B72" s="608" t="s">
        <v>624</v>
      </c>
      <c r="C72" s="321" t="s">
        <v>686</v>
      </c>
      <c r="D72" s="588"/>
      <c r="E72" s="588"/>
      <c r="F72" s="588"/>
      <c r="G72" s="588" t="s">
        <v>220</v>
      </c>
      <c r="H72" s="593">
        <f>'[5]План мероприятий РЭФ'!I1003</f>
        <v>-51.800000000000004</v>
      </c>
      <c r="I72" s="593" t="s">
        <v>12</v>
      </c>
      <c r="J72" s="428" t="s">
        <v>12</v>
      </c>
      <c r="K72" s="593" t="s">
        <v>12</v>
      </c>
      <c r="L72" s="428" t="s">
        <v>1110</v>
      </c>
      <c r="M72" s="594">
        <f>'[5]План мероприятий РЭФ'!N1003</f>
        <v>-51</v>
      </c>
      <c r="N72" s="588" t="s">
        <v>1091</v>
      </c>
      <c r="O72" s="588" t="s">
        <v>1092</v>
      </c>
      <c r="P72" s="590" t="s">
        <v>496</v>
      </c>
      <c r="Q72" s="590" t="s">
        <v>497</v>
      </c>
      <c r="R72" s="589">
        <f>'[5]План мероприятий РЭФ'!S1003</f>
        <v>63.296999999999983</v>
      </c>
      <c r="S72" s="594">
        <f>'[5]План мероприятий РЭФ'!T1003</f>
        <v>-39.503000000000029</v>
      </c>
      <c r="T72" s="594"/>
      <c r="U72" s="593"/>
      <c r="V72" s="593"/>
    </row>
    <row r="73" spans="1:22" s="35" customFormat="1" ht="120">
      <c r="A73" s="427" t="s">
        <v>690</v>
      </c>
      <c r="B73" s="608" t="s">
        <v>688</v>
      </c>
      <c r="C73" s="321" t="s">
        <v>689</v>
      </c>
      <c r="D73" s="588"/>
      <c r="E73" s="588"/>
      <c r="F73" s="588"/>
      <c r="G73" s="588" t="s">
        <v>220</v>
      </c>
      <c r="H73" s="593">
        <f>'[5]План мероприятий РЭФ'!I1026</f>
        <v>-75.8</v>
      </c>
      <c r="I73" s="593" t="s">
        <v>12</v>
      </c>
      <c r="J73" s="428" t="s">
        <v>603</v>
      </c>
      <c r="K73" s="593" t="s">
        <v>12</v>
      </c>
      <c r="L73" s="588" t="s">
        <v>1111</v>
      </c>
      <c r="M73" s="594">
        <f>'[5]План мероприятий РЭФ'!N1026</f>
        <v>-79.7</v>
      </c>
      <c r="N73" s="588" t="s">
        <v>1112</v>
      </c>
      <c r="O73" s="588" t="s">
        <v>1113</v>
      </c>
      <c r="P73" s="588" t="s">
        <v>1113</v>
      </c>
      <c r="Q73" s="588" t="s">
        <v>1114</v>
      </c>
      <c r="R73" s="589">
        <f>'[5]План мероприятий РЭФ'!S1026</f>
        <v>89.515999999999664</v>
      </c>
      <c r="S73" s="594">
        <f>'[5]План мероприятий РЭФ'!T1026</f>
        <v>-65.984000000000336</v>
      </c>
      <c r="T73" s="594"/>
      <c r="U73" s="593"/>
      <c r="V73" s="593"/>
    </row>
    <row r="74" spans="1:22" s="35" customFormat="1" ht="105">
      <c r="A74" s="427" t="s">
        <v>691</v>
      </c>
      <c r="B74" s="608" t="s">
        <v>692</v>
      </c>
      <c r="C74" s="321" t="s">
        <v>693</v>
      </c>
      <c r="D74" s="588"/>
      <c r="E74" s="588"/>
      <c r="F74" s="588"/>
      <c r="G74" s="588" t="s">
        <v>220</v>
      </c>
      <c r="H74" s="593">
        <f>'[5]План мероприятий РЭФ'!I1049</f>
        <v>-51.800000000000004</v>
      </c>
      <c r="I74" s="593" t="s">
        <v>12</v>
      </c>
      <c r="J74" s="428" t="s">
        <v>12</v>
      </c>
      <c r="K74" s="593" t="s">
        <v>12</v>
      </c>
      <c r="L74" s="428" t="s">
        <v>1110</v>
      </c>
      <c r="M74" s="594">
        <f>'[5]План мероприятий РЭФ'!N1049</f>
        <v>-51</v>
      </c>
      <c r="N74" s="588" t="s">
        <v>1091</v>
      </c>
      <c r="O74" s="588" t="s">
        <v>1092</v>
      </c>
      <c r="P74" s="590" t="s">
        <v>496</v>
      </c>
      <c r="Q74" s="590" t="s">
        <v>497</v>
      </c>
      <c r="R74" s="589">
        <f>'[5]План мероприятий РЭФ'!S1049</f>
        <v>63.296999999999983</v>
      </c>
      <c r="S74" s="594">
        <f>'[5]План мероприятий РЭФ'!T1049</f>
        <v>-39.503000000000029</v>
      </c>
      <c r="T74" s="594"/>
      <c r="U74" s="593"/>
      <c r="V74" s="593"/>
    </row>
    <row r="75" spans="1:22" s="35" customFormat="1" ht="105">
      <c r="A75" s="427" t="s">
        <v>694</v>
      </c>
      <c r="B75" s="608" t="s">
        <v>695</v>
      </c>
      <c r="C75" s="321" t="s">
        <v>696</v>
      </c>
      <c r="D75" s="588"/>
      <c r="E75" s="588"/>
      <c r="F75" s="588"/>
      <c r="G75" s="588" t="s">
        <v>220</v>
      </c>
      <c r="H75" s="593">
        <f>'[5]План мероприятий РЭФ'!I1072</f>
        <v>-75.8</v>
      </c>
      <c r="I75" s="593" t="s">
        <v>12</v>
      </c>
      <c r="J75" s="428" t="s">
        <v>12</v>
      </c>
      <c r="K75" s="593" t="s">
        <v>12</v>
      </c>
      <c r="L75" s="428" t="s">
        <v>1110</v>
      </c>
      <c r="M75" s="594">
        <f>'[5]План мероприятий РЭФ'!N1072</f>
        <v>-75.2</v>
      </c>
      <c r="N75" s="588" t="s">
        <v>1091</v>
      </c>
      <c r="O75" s="588" t="s">
        <v>1092</v>
      </c>
      <c r="P75" s="590" t="s">
        <v>496</v>
      </c>
      <c r="Q75" s="590" t="s">
        <v>497</v>
      </c>
      <c r="R75" s="589">
        <f>'[5]План мероприятий РЭФ'!S1072</f>
        <v>94.015999999999664</v>
      </c>
      <c r="S75" s="594">
        <f>'[5]План мероприятий РЭФ'!T1072</f>
        <v>-56.984000000000336</v>
      </c>
      <c r="T75" s="594"/>
      <c r="U75" s="593"/>
      <c r="V75" s="593"/>
    </row>
    <row r="76" spans="1:22" s="35" customFormat="1" ht="105">
      <c r="A76" s="427" t="s">
        <v>697</v>
      </c>
      <c r="B76" s="608" t="s">
        <v>698</v>
      </c>
      <c r="C76" s="321" t="s">
        <v>699</v>
      </c>
      <c r="D76" s="588"/>
      <c r="E76" s="588"/>
      <c r="F76" s="588"/>
      <c r="G76" s="588" t="s">
        <v>220</v>
      </c>
      <c r="H76" s="593">
        <f>'[5]План мероприятий РЭФ'!I1095</f>
        <v>-51.800000000000004</v>
      </c>
      <c r="I76" s="593" t="s">
        <v>12</v>
      </c>
      <c r="J76" s="428" t="s">
        <v>12</v>
      </c>
      <c r="K76" s="593" t="s">
        <v>12</v>
      </c>
      <c r="L76" s="428" t="s">
        <v>1110</v>
      </c>
      <c r="M76" s="594">
        <f>'[5]План мероприятий РЭФ'!N1095</f>
        <v>-51</v>
      </c>
      <c r="N76" s="588" t="s">
        <v>1091</v>
      </c>
      <c r="O76" s="588" t="s">
        <v>1092</v>
      </c>
      <c r="P76" s="590" t="s">
        <v>496</v>
      </c>
      <c r="Q76" s="590" t="s">
        <v>497</v>
      </c>
      <c r="R76" s="589">
        <f>'[5]План мероприятий РЭФ'!S1095</f>
        <v>63.296999999999983</v>
      </c>
      <c r="S76" s="594">
        <f>'[5]План мероприятий РЭФ'!T1095</f>
        <v>-39.503000000000029</v>
      </c>
      <c r="T76" s="594"/>
      <c r="U76" s="593"/>
      <c r="V76" s="593"/>
    </row>
    <row r="77" spans="1:22" s="35" customFormat="1" ht="105">
      <c r="A77" s="427" t="s">
        <v>700</v>
      </c>
      <c r="B77" s="608" t="s">
        <v>698</v>
      </c>
      <c r="C77" s="321" t="s">
        <v>701</v>
      </c>
      <c r="D77" s="588"/>
      <c r="E77" s="588"/>
      <c r="F77" s="588"/>
      <c r="G77" s="588" t="s">
        <v>220</v>
      </c>
      <c r="H77" s="593">
        <f>'[5]План мероприятий РЭФ'!I1118</f>
        <v>-51.800000000000004</v>
      </c>
      <c r="I77" s="593" t="s">
        <v>12</v>
      </c>
      <c r="J77" s="428" t="s">
        <v>12</v>
      </c>
      <c r="K77" s="593" t="s">
        <v>12</v>
      </c>
      <c r="L77" s="428" t="s">
        <v>1110</v>
      </c>
      <c r="M77" s="594">
        <f>'[5]План мероприятий РЭФ'!N1118</f>
        <v>-51</v>
      </c>
      <c r="N77" s="588" t="s">
        <v>1091</v>
      </c>
      <c r="O77" s="588" t="s">
        <v>1092</v>
      </c>
      <c r="P77" s="590" t="s">
        <v>496</v>
      </c>
      <c r="Q77" s="590" t="s">
        <v>497</v>
      </c>
      <c r="R77" s="589">
        <f>'[5]План мероприятий РЭФ'!S1118</f>
        <v>63.296999999999983</v>
      </c>
      <c r="S77" s="594">
        <f>'[5]План мероприятий РЭФ'!T1118</f>
        <v>-39.503000000000029</v>
      </c>
      <c r="T77" s="594"/>
      <c r="U77" s="593"/>
      <c r="V77" s="593"/>
    </row>
    <row r="78" spans="1:22" s="35" customFormat="1" ht="105">
      <c r="A78" s="427" t="s">
        <v>702</v>
      </c>
      <c r="B78" s="608" t="s">
        <v>706</v>
      </c>
      <c r="C78" s="321" t="s">
        <v>707</v>
      </c>
      <c r="D78" s="588"/>
      <c r="E78" s="588"/>
      <c r="F78" s="588"/>
      <c r="G78" s="588" t="s">
        <v>220</v>
      </c>
      <c r="H78" s="593">
        <f>'[5]План мероприятий РЭФ'!I1141</f>
        <v>-51.800000000000004</v>
      </c>
      <c r="I78" s="593" t="s">
        <v>12</v>
      </c>
      <c r="J78" s="428" t="s">
        <v>12</v>
      </c>
      <c r="K78" s="593" t="s">
        <v>12</v>
      </c>
      <c r="L78" s="428" t="s">
        <v>1110</v>
      </c>
      <c r="M78" s="594">
        <f>'[5]План мероприятий РЭФ'!N1141</f>
        <v>-51</v>
      </c>
      <c r="N78" s="588" t="s">
        <v>1091</v>
      </c>
      <c r="O78" s="588" t="s">
        <v>1092</v>
      </c>
      <c r="P78" s="590" t="s">
        <v>496</v>
      </c>
      <c r="Q78" s="590" t="s">
        <v>497</v>
      </c>
      <c r="R78" s="589">
        <f>'[5]План мероприятий РЭФ'!S1141</f>
        <v>63.296999999999983</v>
      </c>
      <c r="S78" s="594">
        <f>'[5]План мероприятий РЭФ'!T1141</f>
        <v>-39.503000000000029</v>
      </c>
      <c r="T78" s="594"/>
      <c r="U78" s="593"/>
      <c r="V78" s="593"/>
    </row>
    <row r="79" spans="1:22" s="35" customFormat="1" ht="105">
      <c r="A79" s="427" t="s">
        <v>705</v>
      </c>
      <c r="B79" s="608" t="s">
        <v>709</v>
      </c>
      <c r="C79" s="321" t="s">
        <v>710</v>
      </c>
      <c r="D79" s="588"/>
      <c r="E79" s="588"/>
      <c r="F79" s="588"/>
      <c r="G79" s="588" t="s">
        <v>220</v>
      </c>
      <c r="H79" s="593">
        <f>'[5]План мероприятий РЭФ'!I1164</f>
        <v>-51.800000000000004</v>
      </c>
      <c r="I79" s="593" t="s">
        <v>12</v>
      </c>
      <c r="J79" s="428" t="s">
        <v>12</v>
      </c>
      <c r="K79" s="593" t="s">
        <v>12</v>
      </c>
      <c r="L79" s="428" t="s">
        <v>1110</v>
      </c>
      <c r="M79" s="594">
        <f>'[5]План мероприятий РЭФ'!N1164</f>
        <v>-51</v>
      </c>
      <c r="N79" s="588" t="s">
        <v>1091</v>
      </c>
      <c r="O79" s="588" t="s">
        <v>1092</v>
      </c>
      <c r="P79" s="590" t="s">
        <v>496</v>
      </c>
      <c r="Q79" s="590" t="s">
        <v>497</v>
      </c>
      <c r="R79" s="589">
        <f>'[5]План мероприятий РЭФ'!S1164</f>
        <v>63.296999999999983</v>
      </c>
      <c r="S79" s="594">
        <f>'[5]План мероприятий РЭФ'!T1164</f>
        <v>-39.503000000000029</v>
      </c>
      <c r="T79" s="594"/>
      <c r="U79" s="593"/>
      <c r="V79" s="593"/>
    </row>
    <row r="80" spans="1:22" s="35" customFormat="1" ht="180" customHeight="1">
      <c r="A80" s="427" t="s">
        <v>708</v>
      </c>
      <c r="B80" s="608" t="s">
        <v>712</v>
      </c>
      <c r="C80" s="321" t="s">
        <v>713</v>
      </c>
      <c r="D80" s="588"/>
      <c r="E80" s="588"/>
      <c r="F80" s="588"/>
      <c r="G80" s="588" t="s">
        <v>220</v>
      </c>
      <c r="H80" s="593">
        <f>'[5]План мероприятий РЭФ'!I1187</f>
        <v>-51.800000000000004</v>
      </c>
      <c r="I80" s="593" t="s">
        <v>12</v>
      </c>
      <c r="J80" s="428" t="s">
        <v>603</v>
      </c>
      <c r="K80" s="593" t="s">
        <v>12</v>
      </c>
      <c r="L80" s="588" t="s">
        <v>1111</v>
      </c>
      <c r="M80" s="594">
        <f>'[5]План мероприятий РЭФ'!N1187</f>
        <v>-54</v>
      </c>
      <c r="N80" s="588" t="s">
        <v>1112</v>
      </c>
      <c r="O80" s="588" t="s">
        <v>1113</v>
      </c>
      <c r="P80" s="588" t="s">
        <v>1113</v>
      </c>
      <c r="Q80" s="588" t="s">
        <v>1114</v>
      </c>
      <c r="R80" s="589">
        <f>'[5]План мероприятий РЭФ'!S1187</f>
        <v>60.296999999999983</v>
      </c>
      <c r="S80" s="594">
        <f>'[5]План мероприятий РЭФ'!T1187</f>
        <v>-45.503000000000029</v>
      </c>
      <c r="T80" s="594"/>
      <c r="U80" s="593"/>
      <c r="V80" s="593"/>
    </row>
    <row r="81" spans="1:22" s="35" customFormat="1" ht="75">
      <c r="A81" s="427" t="s">
        <v>711</v>
      </c>
      <c r="B81" s="608" t="s">
        <v>1099</v>
      </c>
      <c r="C81" s="321" t="s">
        <v>1100</v>
      </c>
      <c r="D81" s="588"/>
      <c r="E81" s="588"/>
      <c r="F81" s="588"/>
      <c r="G81" s="588" t="s">
        <v>220</v>
      </c>
      <c r="H81" s="593">
        <f>'[5]План мероприятий РЭФ'!I1210</f>
        <v>-51.800000000000004</v>
      </c>
      <c r="I81" s="593" t="s">
        <v>12</v>
      </c>
      <c r="J81" s="593" t="s">
        <v>12</v>
      </c>
      <c r="K81" s="593" t="s">
        <v>12</v>
      </c>
      <c r="L81" s="588" t="s">
        <v>1111</v>
      </c>
      <c r="M81" s="594">
        <f>'[5]План мероприятий РЭФ'!N1210</f>
        <v>-54</v>
      </c>
      <c r="N81" s="588" t="s">
        <v>1112</v>
      </c>
      <c r="O81" s="588" t="s">
        <v>1113</v>
      </c>
      <c r="P81" s="588" t="s">
        <v>1113</v>
      </c>
      <c r="Q81" s="588" t="s">
        <v>1114</v>
      </c>
      <c r="R81" s="589">
        <f>'[5]План мероприятий РЭФ'!S1210</f>
        <v>13.296999999999979</v>
      </c>
      <c r="S81" s="594">
        <f>'[5]План мероприятий РЭФ'!T1210</f>
        <v>-92.503000000000029</v>
      </c>
      <c r="T81" s="594"/>
      <c r="U81" s="593"/>
      <c r="V81" s="593"/>
    </row>
    <row r="82" spans="1:22" s="35" customFormat="1" ht="75">
      <c r="A82" s="427" t="s">
        <v>714</v>
      </c>
      <c r="B82" s="611" t="s">
        <v>715</v>
      </c>
      <c r="C82" s="321" t="s">
        <v>716</v>
      </c>
      <c r="D82" s="588"/>
      <c r="E82" s="588"/>
      <c r="F82" s="588"/>
      <c r="G82" s="588" t="s">
        <v>220</v>
      </c>
      <c r="H82" s="593">
        <f>'[5]План мероприятий РЭФ'!I1233</f>
        <v>-51.800000000000004</v>
      </c>
      <c r="I82" s="593" t="s">
        <v>12</v>
      </c>
      <c r="J82" s="593" t="s">
        <v>12</v>
      </c>
      <c r="K82" s="593" t="s">
        <v>12</v>
      </c>
      <c r="L82" s="588" t="s">
        <v>1111</v>
      </c>
      <c r="M82" s="594">
        <f>'[5]План мероприятий РЭФ'!N1233</f>
        <v>-54</v>
      </c>
      <c r="N82" s="588" t="s">
        <v>1112</v>
      </c>
      <c r="O82" s="588" t="s">
        <v>1113</v>
      </c>
      <c r="P82" s="588" t="s">
        <v>1113</v>
      </c>
      <c r="Q82" s="588" t="s">
        <v>1114</v>
      </c>
      <c r="R82" s="589">
        <f>'[5]План мероприятий РЭФ'!S1233</f>
        <v>13.296999999999979</v>
      </c>
      <c r="S82" s="594">
        <f>'[5]План мероприятий РЭФ'!T1233</f>
        <v>-92.503000000000029</v>
      </c>
      <c r="T82" s="594"/>
      <c r="U82" s="593"/>
      <c r="V82" s="593"/>
    </row>
    <row r="83" spans="1:22" s="35" customFormat="1" ht="15.75" customHeight="1">
      <c r="A83" s="1102" t="s">
        <v>717</v>
      </c>
      <c r="B83" s="612" t="s">
        <v>718</v>
      </c>
      <c r="C83" s="613" t="s">
        <v>719</v>
      </c>
      <c r="D83" s="588"/>
      <c r="E83" s="588"/>
      <c r="F83" s="588"/>
      <c r="G83" s="898" t="s">
        <v>12</v>
      </c>
      <c r="H83" s="1100">
        <f>'[5]План мероприятий РЭФ'!I1256</f>
        <v>0</v>
      </c>
      <c r="I83" s="1100" t="s">
        <v>12</v>
      </c>
      <c r="J83" s="898" t="s">
        <v>576</v>
      </c>
      <c r="K83" s="593" t="s">
        <v>12</v>
      </c>
      <c r="L83" s="898" t="s">
        <v>551</v>
      </c>
      <c r="M83" s="1097">
        <f>'[5]План мероприятий РЭФ'!N1256</f>
        <v>-80</v>
      </c>
      <c r="N83" s="898" t="s">
        <v>292</v>
      </c>
      <c r="O83" s="898" t="s">
        <v>720</v>
      </c>
      <c r="P83" s="898" t="s">
        <v>552</v>
      </c>
      <c r="Q83" s="898" t="s">
        <v>553</v>
      </c>
      <c r="R83" s="898">
        <f>'[5]План мероприятий РЭФ'!S1256</f>
        <v>4725</v>
      </c>
      <c r="S83" s="1097">
        <f>'[5]План мероприятий РЭФ'!T1256</f>
        <v>4645</v>
      </c>
      <c r="T83" s="898"/>
      <c r="U83" s="898"/>
      <c r="V83" s="898"/>
    </row>
    <row r="84" spans="1:22" s="35" customFormat="1" ht="15.75">
      <c r="A84" s="1103"/>
      <c r="B84" s="612" t="s">
        <v>718</v>
      </c>
      <c r="C84" s="613" t="s">
        <v>721</v>
      </c>
      <c r="D84" s="588"/>
      <c r="E84" s="588"/>
      <c r="F84" s="588"/>
      <c r="G84" s="904"/>
      <c r="H84" s="909"/>
      <c r="I84" s="909"/>
      <c r="J84" s="904"/>
      <c r="K84" s="593" t="s">
        <v>12</v>
      </c>
      <c r="L84" s="904"/>
      <c r="M84" s="1098"/>
      <c r="N84" s="904"/>
      <c r="O84" s="904"/>
      <c r="P84" s="904"/>
      <c r="Q84" s="904"/>
      <c r="R84" s="904"/>
      <c r="S84" s="1098"/>
      <c r="T84" s="904"/>
      <c r="U84" s="904"/>
      <c r="V84" s="904"/>
    </row>
    <row r="85" spans="1:22" s="35" customFormat="1" ht="15.75">
      <c r="A85" s="1103"/>
      <c r="B85" s="612" t="s">
        <v>718</v>
      </c>
      <c r="C85" s="613" t="s">
        <v>722</v>
      </c>
      <c r="D85" s="588"/>
      <c r="E85" s="588"/>
      <c r="F85" s="588"/>
      <c r="G85" s="904"/>
      <c r="H85" s="909"/>
      <c r="I85" s="909"/>
      <c r="J85" s="904"/>
      <c r="K85" s="593" t="s">
        <v>12</v>
      </c>
      <c r="L85" s="904"/>
      <c r="M85" s="1098"/>
      <c r="N85" s="904"/>
      <c r="O85" s="904"/>
      <c r="P85" s="904"/>
      <c r="Q85" s="904"/>
      <c r="R85" s="904"/>
      <c r="S85" s="1098"/>
      <c r="T85" s="904"/>
      <c r="U85" s="904"/>
      <c r="V85" s="904"/>
    </row>
    <row r="86" spans="1:22" s="35" customFormat="1" ht="15.75">
      <c r="A86" s="1103"/>
      <c r="B86" s="612" t="s">
        <v>718</v>
      </c>
      <c r="C86" s="613" t="s">
        <v>723</v>
      </c>
      <c r="D86" s="588"/>
      <c r="E86" s="588"/>
      <c r="F86" s="588"/>
      <c r="G86" s="904"/>
      <c r="H86" s="909"/>
      <c r="I86" s="909"/>
      <c r="J86" s="904"/>
      <c r="K86" s="593" t="s">
        <v>12</v>
      </c>
      <c r="L86" s="904"/>
      <c r="M86" s="1098"/>
      <c r="N86" s="904"/>
      <c r="O86" s="904"/>
      <c r="P86" s="904"/>
      <c r="Q86" s="904"/>
      <c r="R86" s="904"/>
      <c r="S86" s="1098"/>
      <c r="T86" s="904"/>
      <c r="U86" s="904"/>
      <c r="V86" s="904"/>
    </row>
    <row r="87" spans="1:22" s="35" customFormat="1" ht="15.75">
      <c r="A87" s="1103"/>
      <c r="B87" s="612" t="s">
        <v>718</v>
      </c>
      <c r="C87" s="613" t="s">
        <v>724</v>
      </c>
      <c r="D87" s="588"/>
      <c r="E87" s="588"/>
      <c r="F87" s="588"/>
      <c r="G87" s="904"/>
      <c r="H87" s="909"/>
      <c r="I87" s="909"/>
      <c r="J87" s="904"/>
      <c r="K87" s="593" t="s">
        <v>12</v>
      </c>
      <c r="L87" s="904"/>
      <c r="M87" s="1098"/>
      <c r="N87" s="904"/>
      <c r="O87" s="904"/>
      <c r="P87" s="904"/>
      <c r="Q87" s="904"/>
      <c r="R87" s="904"/>
      <c r="S87" s="1098"/>
      <c r="T87" s="904"/>
      <c r="U87" s="904"/>
      <c r="V87" s="904"/>
    </row>
    <row r="88" spans="1:22" s="35" customFormat="1" ht="15.75">
      <c r="A88" s="1103"/>
      <c r="B88" s="612" t="s">
        <v>718</v>
      </c>
      <c r="C88" s="613" t="s">
        <v>725</v>
      </c>
      <c r="D88" s="588"/>
      <c r="E88" s="588"/>
      <c r="F88" s="588"/>
      <c r="G88" s="904"/>
      <c r="H88" s="909"/>
      <c r="I88" s="909"/>
      <c r="J88" s="904"/>
      <c r="K88" s="593" t="s">
        <v>12</v>
      </c>
      <c r="L88" s="904"/>
      <c r="M88" s="1098"/>
      <c r="N88" s="904"/>
      <c r="O88" s="904"/>
      <c r="P88" s="904"/>
      <c r="Q88" s="904"/>
      <c r="R88" s="904"/>
      <c r="S88" s="1098"/>
      <c r="T88" s="904"/>
      <c r="U88" s="904"/>
      <c r="V88" s="904"/>
    </row>
    <row r="89" spans="1:22" s="35" customFormat="1" ht="15.75">
      <c r="A89" s="1103"/>
      <c r="B89" s="612" t="s">
        <v>718</v>
      </c>
      <c r="C89" s="613" t="s">
        <v>726</v>
      </c>
      <c r="D89" s="588"/>
      <c r="E89" s="588"/>
      <c r="F89" s="588"/>
      <c r="G89" s="904"/>
      <c r="H89" s="909"/>
      <c r="I89" s="909"/>
      <c r="J89" s="904"/>
      <c r="K89" s="593" t="s">
        <v>12</v>
      </c>
      <c r="L89" s="904"/>
      <c r="M89" s="1098"/>
      <c r="N89" s="904"/>
      <c r="O89" s="904"/>
      <c r="P89" s="904"/>
      <c r="Q89" s="904"/>
      <c r="R89" s="904"/>
      <c r="S89" s="1098"/>
      <c r="T89" s="904"/>
      <c r="U89" s="904"/>
      <c r="V89" s="904"/>
    </row>
    <row r="90" spans="1:22" s="35" customFormat="1" ht="15.75">
      <c r="A90" s="1103"/>
      <c r="B90" s="612" t="s">
        <v>718</v>
      </c>
      <c r="C90" s="613" t="s">
        <v>727</v>
      </c>
      <c r="D90" s="588"/>
      <c r="E90" s="588"/>
      <c r="F90" s="588"/>
      <c r="G90" s="904"/>
      <c r="H90" s="909"/>
      <c r="I90" s="909"/>
      <c r="J90" s="904"/>
      <c r="K90" s="593" t="s">
        <v>12</v>
      </c>
      <c r="L90" s="904"/>
      <c r="M90" s="1098"/>
      <c r="N90" s="904"/>
      <c r="O90" s="904"/>
      <c r="P90" s="904"/>
      <c r="Q90" s="904"/>
      <c r="R90" s="904"/>
      <c r="S90" s="1098"/>
      <c r="T90" s="904"/>
      <c r="U90" s="904"/>
      <c r="V90" s="904"/>
    </row>
    <row r="91" spans="1:22" s="35" customFormat="1" ht="15.75">
      <c r="A91" s="1103"/>
      <c r="B91" s="612" t="s">
        <v>718</v>
      </c>
      <c r="C91" s="613" t="s">
        <v>728</v>
      </c>
      <c r="D91" s="588"/>
      <c r="E91" s="588"/>
      <c r="F91" s="588"/>
      <c r="G91" s="904"/>
      <c r="H91" s="909"/>
      <c r="I91" s="909"/>
      <c r="J91" s="904"/>
      <c r="K91" s="593" t="s">
        <v>12</v>
      </c>
      <c r="L91" s="904"/>
      <c r="M91" s="1098"/>
      <c r="N91" s="904"/>
      <c r="O91" s="904"/>
      <c r="P91" s="904"/>
      <c r="Q91" s="904"/>
      <c r="R91" s="904"/>
      <c r="S91" s="1098"/>
      <c r="T91" s="904"/>
      <c r="U91" s="904"/>
      <c r="V91" s="904"/>
    </row>
    <row r="92" spans="1:22" s="35" customFormat="1" ht="15.75">
      <c r="A92" s="1103"/>
      <c r="B92" s="612" t="s">
        <v>718</v>
      </c>
      <c r="C92" s="613" t="s">
        <v>729</v>
      </c>
      <c r="D92" s="588"/>
      <c r="E92" s="588"/>
      <c r="F92" s="588"/>
      <c r="G92" s="904"/>
      <c r="H92" s="909"/>
      <c r="I92" s="909"/>
      <c r="J92" s="904"/>
      <c r="K92" s="593" t="s">
        <v>12</v>
      </c>
      <c r="L92" s="904"/>
      <c r="M92" s="1098"/>
      <c r="N92" s="904"/>
      <c r="O92" s="904"/>
      <c r="P92" s="904"/>
      <c r="Q92" s="904"/>
      <c r="R92" s="904"/>
      <c r="S92" s="1098"/>
      <c r="T92" s="904"/>
      <c r="U92" s="904"/>
      <c r="V92" s="904"/>
    </row>
    <row r="93" spans="1:22" s="35" customFormat="1" ht="15.75">
      <c r="A93" s="1103"/>
      <c r="B93" s="612" t="s">
        <v>718</v>
      </c>
      <c r="C93" s="613" t="s">
        <v>730</v>
      </c>
      <c r="D93" s="588"/>
      <c r="E93" s="588"/>
      <c r="F93" s="588"/>
      <c r="G93" s="904"/>
      <c r="H93" s="909"/>
      <c r="I93" s="909"/>
      <c r="J93" s="904"/>
      <c r="K93" s="593" t="s">
        <v>12</v>
      </c>
      <c r="L93" s="904"/>
      <c r="M93" s="1098"/>
      <c r="N93" s="904"/>
      <c r="O93" s="904"/>
      <c r="P93" s="904"/>
      <c r="Q93" s="904"/>
      <c r="R93" s="904"/>
      <c r="S93" s="1098"/>
      <c r="T93" s="904"/>
      <c r="U93" s="904"/>
      <c r="V93" s="904"/>
    </row>
    <row r="94" spans="1:22" s="35" customFormat="1" ht="15.75">
      <c r="A94" s="1104"/>
      <c r="B94" s="612" t="s">
        <v>718</v>
      </c>
      <c r="C94" s="613" t="s">
        <v>731</v>
      </c>
      <c r="D94" s="588"/>
      <c r="E94" s="588"/>
      <c r="F94" s="588"/>
      <c r="G94" s="904"/>
      <c r="H94" s="909"/>
      <c r="I94" s="909"/>
      <c r="J94" s="904"/>
      <c r="K94" s="593" t="s">
        <v>12</v>
      </c>
      <c r="L94" s="904"/>
      <c r="M94" s="1098"/>
      <c r="N94" s="904"/>
      <c r="O94" s="904"/>
      <c r="P94" s="904"/>
      <c r="Q94" s="904"/>
      <c r="R94" s="904"/>
      <c r="S94" s="1098"/>
      <c r="T94" s="904"/>
      <c r="U94" s="904"/>
      <c r="V94" s="904"/>
    </row>
    <row r="95" spans="1:22" ht="15.75" customHeight="1">
      <c r="A95" s="1092">
        <v>2</v>
      </c>
      <c r="B95" s="1094" t="s">
        <v>10</v>
      </c>
      <c r="C95" s="1094"/>
      <c r="D95" s="1094"/>
      <c r="E95" s="1094"/>
      <c r="F95" s="1094"/>
      <c r="G95" s="1094"/>
      <c r="H95" s="429">
        <f>SUM(H97:H97)</f>
        <v>-10</v>
      </c>
      <c r="I95" s="1094" t="s">
        <v>10</v>
      </c>
      <c r="J95" s="1094"/>
      <c r="K95" s="1094"/>
      <c r="L95" s="1094"/>
      <c r="M95" s="429">
        <f>SUM(M97:M97)</f>
        <v>-10.01</v>
      </c>
      <c r="N95" s="1094" t="s">
        <v>10</v>
      </c>
      <c r="O95" s="1094"/>
      <c r="P95" s="1094"/>
      <c r="Q95" s="1094"/>
      <c r="R95" s="429">
        <f>SUM(R97:R97)</f>
        <v>2931.23</v>
      </c>
      <c r="S95" s="429">
        <f>SUM(R95,M95,H95)</f>
        <v>2911.22</v>
      </c>
      <c r="T95" s="429"/>
      <c r="U95" s="1095"/>
      <c r="V95" s="1096"/>
    </row>
    <row r="96" spans="1:22" ht="12.75" customHeight="1">
      <c r="A96" s="1093"/>
      <c r="B96" s="937" t="s">
        <v>34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9"/>
    </row>
    <row r="97" spans="1:22" s="35" customFormat="1" ht="97.5" customHeight="1" thickBot="1">
      <c r="A97" s="100" t="s">
        <v>127</v>
      </c>
      <c r="B97" s="296" t="s">
        <v>1101</v>
      </c>
      <c r="C97" s="296" t="s">
        <v>1102</v>
      </c>
      <c r="D97" s="614" t="s">
        <v>1103</v>
      </c>
      <c r="E97" s="614" t="s">
        <v>1103</v>
      </c>
      <c r="F97" s="614" t="s">
        <v>1104</v>
      </c>
      <c r="G97" s="614" t="s">
        <v>1105</v>
      </c>
      <c r="H97" s="683">
        <f>'[5]План мероприятий РЭФ'!I1277</f>
        <v>-10</v>
      </c>
      <c r="I97" s="614" t="s">
        <v>12</v>
      </c>
      <c r="J97" s="614" t="s">
        <v>12</v>
      </c>
      <c r="K97" s="614" t="s">
        <v>12</v>
      </c>
      <c r="L97" s="614" t="s">
        <v>12</v>
      </c>
      <c r="M97" s="103">
        <f>'[5]План мероприятий РЭФ'!N1277</f>
        <v>-10.01</v>
      </c>
      <c r="N97" s="614" t="s">
        <v>1106</v>
      </c>
      <c r="O97" s="614" t="s">
        <v>1107</v>
      </c>
      <c r="P97" s="614"/>
      <c r="Q97" s="614"/>
      <c r="R97" s="92">
        <v>2931.23</v>
      </c>
      <c r="S97" s="103">
        <f>S95</f>
        <v>2911.22</v>
      </c>
      <c r="T97" s="684"/>
      <c r="U97" s="104" t="s">
        <v>486</v>
      </c>
      <c r="V97" s="104" t="s">
        <v>1108</v>
      </c>
    </row>
    <row r="98" spans="1:22" ht="15.75" customHeight="1">
      <c r="A98" s="685">
        <v>3</v>
      </c>
      <c r="B98" s="690" t="s">
        <v>11</v>
      </c>
      <c r="C98" s="691"/>
      <c r="D98" s="691"/>
      <c r="E98" s="691"/>
      <c r="F98" s="691"/>
      <c r="G98" s="692"/>
      <c r="H98" s="115">
        <f>SUM(H100:H100)</f>
        <v>0</v>
      </c>
      <c r="I98" s="690" t="s">
        <v>11</v>
      </c>
      <c r="J98" s="691"/>
      <c r="K98" s="691"/>
      <c r="L98" s="692"/>
      <c r="M98" s="115">
        <f>SUM(M100:M100)</f>
        <v>0</v>
      </c>
      <c r="N98" s="690" t="s">
        <v>11</v>
      </c>
      <c r="O98" s="691"/>
      <c r="P98" s="691"/>
      <c r="Q98" s="692"/>
      <c r="R98" s="115">
        <f>SUM(R100:R100)</f>
        <v>0</v>
      </c>
      <c r="S98" s="115">
        <f>SUM(R98,M98,H98)</f>
        <v>0</v>
      </c>
      <c r="T98" s="116"/>
      <c r="U98" s="794"/>
      <c r="V98" s="795"/>
    </row>
    <row r="99" spans="1:22" ht="12.75" customHeight="1">
      <c r="A99" s="686"/>
      <c r="B99" s="695" t="s">
        <v>35</v>
      </c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7"/>
    </row>
    <row r="100" spans="1:22" ht="15.75" thickBot="1">
      <c r="A100" s="117"/>
      <c r="B100" s="118" t="s">
        <v>142</v>
      </c>
      <c r="C100" s="119"/>
      <c r="D100" s="11"/>
      <c r="E100" s="11"/>
      <c r="F100" s="11"/>
      <c r="G100" s="11"/>
      <c r="H100" s="12"/>
      <c r="I100" s="11"/>
      <c r="J100" s="11"/>
      <c r="K100" s="11"/>
      <c r="L100" s="11"/>
      <c r="M100" s="12"/>
      <c r="N100" s="11"/>
      <c r="O100" s="11"/>
      <c r="P100" s="11"/>
      <c r="Q100" s="11"/>
      <c r="R100" s="12"/>
      <c r="S100" s="12"/>
      <c r="T100" s="131"/>
      <c r="U100" s="130"/>
      <c r="V100" s="132"/>
    </row>
    <row r="101" spans="1:22" ht="18" customHeight="1">
      <c r="A101" s="685">
        <v>4</v>
      </c>
      <c r="B101" s="687" t="s">
        <v>81</v>
      </c>
      <c r="C101" s="688"/>
      <c r="D101" s="688"/>
      <c r="E101" s="688"/>
      <c r="F101" s="688"/>
      <c r="G101" s="689"/>
      <c r="H101" s="10">
        <f>SUM(H103:H105)</f>
        <v>0</v>
      </c>
      <c r="I101" s="690" t="s">
        <v>81</v>
      </c>
      <c r="J101" s="691"/>
      <c r="K101" s="691"/>
      <c r="L101" s="692"/>
      <c r="M101" s="10">
        <f>SUM(M103:M105)</f>
        <v>0</v>
      </c>
      <c r="N101" s="690" t="s">
        <v>81</v>
      </c>
      <c r="O101" s="691"/>
      <c r="P101" s="691"/>
      <c r="Q101" s="692"/>
      <c r="R101" s="10">
        <f>SUM(R103:R105)</f>
        <v>0</v>
      </c>
      <c r="S101" s="10">
        <f>SUM(R101,M101,H101)</f>
        <v>0</v>
      </c>
      <c r="T101" s="13"/>
      <c r="U101" s="693"/>
      <c r="V101" s="694"/>
    </row>
    <row r="102" spans="1:22" ht="17.25" customHeight="1" thickBot="1">
      <c r="A102" s="686"/>
      <c r="B102" s="695" t="s">
        <v>82</v>
      </c>
      <c r="C102" s="696"/>
      <c r="D102" s="696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7"/>
    </row>
    <row r="103" spans="1:22" ht="39.75" customHeight="1" thickBot="1">
      <c r="A103" s="117" t="s">
        <v>131</v>
      </c>
      <c r="B103" s="130"/>
      <c r="C103" s="130"/>
      <c r="D103" s="11" t="s">
        <v>132</v>
      </c>
      <c r="E103" s="11" t="s">
        <v>132</v>
      </c>
      <c r="F103" s="11" t="s">
        <v>132</v>
      </c>
      <c r="G103" s="11" t="s">
        <v>132</v>
      </c>
      <c r="H103" s="12"/>
      <c r="I103" s="11" t="s">
        <v>132</v>
      </c>
      <c r="J103" s="11" t="s">
        <v>132</v>
      </c>
      <c r="K103" s="11" t="s">
        <v>132</v>
      </c>
      <c r="L103" s="11" t="s">
        <v>132</v>
      </c>
      <c r="M103" s="12"/>
      <c r="N103" s="11" t="s">
        <v>132</v>
      </c>
      <c r="O103" s="11" t="s">
        <v>132</v>
      </c>
      <c r="P103" s="11" t="s">
        <v>132</v>
      </c>
      <c r="Q103" s="11" t="s">
        <v>132</v>
      </c>
      <c r="R103" s="12"/>
      <c r="S103" s="139">
        <f t="shared" ref="S103:S105" si="0">SUM(R103,M103,H103)</f>
        <v>0</v>
      </c>
      <c r="T103" s="131"/>
      <c r="U103" s="130"/>
      <c r="V103" s="132"/>
    </row>
    <row r="104" spans="1:22" ht="34.5" customHeight="1" thickBot="1">
      <c r="A104" s="117" t="s">
        <v>133</v>
      </c>
      <c r="B104" s="130"/>
      <c r="C104" s="130"/>
      <c r="D104" s="11" t="s">
        <v>132</v>
      </c>
      <c r="E104" s="11" t="s">
        <v>132</v>
      </c>
      <c r="F104" s="11" t="s">
        <v>132</v>
      </c>
      <c r="G104" s="11" t="s">
        <v>132</v>
      </c>
      <c r="H104" s="12"/>
      <c r="I104" s="11" t="s">
        <v>132</v>
      </c>
      <c r="J104" s="11" t="s">
        <v>132</v>
      </c>
      <c r="K104" s="11" t="s">
        <v>132</v>
      </c>
      <c r="L104" s="11" t="s">
        <v>132</v>
      </c>
      <c r="M104" s="12"/>
      <c r="N104" s="11" t="s">
        <v>132</v>
      </c>
      <c r="O104" s="11" t="s">
        <v>132</v>
      </c>
      <c r="P104" s="11" t="s">
        <v>132</v>
      </c>
      <c r="Q104" s="11" t="s">
        <v>132</v>
      </c>
      <c r="R104" s="12"/>
      <c r="S104" s="139">
        <f t="shared" si="0"/>
        <v>0</v>
      </c>
      <c r="T104" s="131"/>
      <c r="U104" s="130"/>
      <c r="V104" s="132"/>
    </row>
    <row r="105" spans="1:22" ht="35.25" customHeight="1" thickBot="1">
      <c r="A105" s="107" t="s">
        <v>126</v>
      </c>
      <c r="B105" s="135"/>
      <c r="C105" s="135"/>
      <c r="D105" s="11" t="s">
        <v>132</v>
      </c>
      <c r="E105" s="11" t="s">
        <v>132</v>
      </c>
      <c r="F105" s="11" t="s">
        <v>132</v>
      </c>
      <c r="G105" s="11" t="s">
        <v>132</v>
      </c>
      <c r="H105" s="136"/>
      <c r="I105" s="11" t="s">
        <v>132</v>
      </c>
      <c r="J105" s="11" t="s">
        <v>132</v>
      </c>
      <c r="K105" s="11" t="s">
        <v>132</v>
      </c>
      <c r="L105" s="11" t="s">
        <v>132</v>
      </c>
      <c r="M105" s="136"/>
      <c r="N105" s="11" t="s">
        <v>132</v>
      </c>
      <c r="O105" s="11" t="s">
        <v>132</v>
      </c>
      <c r="P105" s="11" t="s">
        <v>132</v>
      </c>
      <c r="Q105" s="11" t="s">
        <v>132</v>
      </c>
      <c r="R105" s="136"/>
      <c r="S105" s="139">
        <f t="shared" si="0"/>
        <v>0</v>
      </c>
      <c r="T105" s="137"/>
      <c r="U105" s="135"/>
      <c r="V105" s="138"/>
    </row>
    <row r="106" spans="1:22" ht="18.75" customHeight="1">
      <c r="A106" s="71" t="s">
        <v>83</v>
      </c>
      <c r="B106" s="3" t="s">
        <v>36</v>
      </c>
      <c r="C106" s="4"/>
      <c r="D106" s="14"/>
      <c r="E106" s="14"/>
      <c r="F106" s="14"/>
      <c r="G106" s="14"/>
      <c r="H106" s="15"/>
      <c r="I106" s="14"/>
      <c r="J106" s="14"/>
      <c r="K106" s="14"/>
      <c r="L106" s="14"/>
      <c r="M106" s="15"/>
      <c r="N106" s="14"/>
      <c r="O106" s="14"/>
      <c r="P106" s="14"/>
      <c r="Q106" s="14"/>
      <c r="R106" s="15"/>
      <c r="S106" s="15"/>
      <c r="T106" s="16"/>
      <c r="U106" s="4"/>
      <c r="V106" s="4"/>
    </row>
    <row r="107" spans="1:22" ht="9" customHeight="1">
      <c r="A107" s="71"/>
      <c r="B107" s="3"/>
      <c r="C107" s="4"/>
      <c r="D107" s="14"/>
      <c r="E107" s="14"/>
      <c r="F107" s="14"/>
      <c r="G107" s="14"/>
      <c r="H107" s="15"/>
      <c r="I107" s="14"/>
      <c r="J107" s="14"/>
      <c r="K107" s="14"/>
      <c r="L107" s="14"/>
      <c r="M107" s="15"/>
      <c r="N107" s="14"/>
      <c r="O107" s="14"/>
      <c r="P107" s="14"/>
      <c r="Q107" s="14"/>
      <c r="R107" s="15"/>
      <c r="S107" s="15"/>
      <c r="T107" s="16"/>
      <c r="U107" s="4"/>
      <c r="V107" s="4"/>
    </row>
    <row r="108" spans="1:22" ht="17.25" customHeight="1">
      <c r="A108" s="9"/>
      <c r="B108" s="80" t="s">
        <v>84</v>
      </c>
      <c r="C108" s="4"/>
      <c r="D108" s="14"/>
      <c r="E108" s="14"/>
      <c r="F108" s="14"/>
      <c r="G108" s="14"/>
      <c r="H108" s="15"/>
      <c r="I108" s="14"/>
      <c r="J108" s="14"/>
      <c r="K108" s="14"/>
      <c r="L108" s="14"/>
      <c r="M108" s="15"/>
      <c r="N108" s="14"/>
      <c r="O108" s="14"/>
      <c r="P108" s="14"/>
      <c r="Q108" s="14"/>
      <c r="R108" s="15"/>
      <c r="S108" s="15"/>
      <c r="T108" s="16"/>
      <c r="U108" s="4"/>
      <c r="V108" s="4"/>
    </row>
    <row r="109" spans="1:22" ht="19.5" customHeight="1">
      <c r="A109" s="9"/>
      <c r="B109" s="26" t="s">
        <v>85</v>
      </c>
      <c r="C109" s="4"/>
      <c r="D109" s="14"/>
      <c r="E109" s="14"/>
      <c r="F109" s="14"/>
      <c r="G109" s="14"/>
      <c r="H109" s="15"/>
      <c r="I109" s="14"/>
      <c r="J109" s="14"/>
      <c r="K109" s="14"/>
      <c r="L109" s="14"/>
      <c r="M109" s="15"/>
      <c r="N109" s="14"/>
      <c r="O109" s="14"/>
      <c r="P109" s="14"/>
      <c r="Q109" s="14"/>
      <c r="R109" s="15"/>
      <c r="S109" s="15"/>
      <c r="T109" s="16"/>
      <c r="U109" s="4"/>
      <c r="V109" s="4"/>
    </row>
    <row r="111" spans="1:22" ht="15.75">
      <c r="A111" s="146" t="s">
        <v>732</v>
      </c>
      <c r="B111" s="147"/>
      <c r="C111" s="147"/>
      <c r="D111" s="147"/>
      <c r="E111" s="147"/>
      <c r="F111" s="147"/>
      <c r="G111" s="147"/>
      <c r="H111" s="147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5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</row>
    <row r="113" spans="1:22" ht="15.75">
      <c r="A113" s="2" t="s">
        <v>733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</row>
    <row r="114" spans="1:22">
      <c r="A114" s="5" t="s">
        <v>37</v>
      </c>
      <c r="B114" s="149" t="s">
        <v>734</v>
      </c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</row>
    <row r="115" spans="1:22">
      <c r="A115" s="5" t="s">
        <v>735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</row>
    <row r="116" spans="1:22">
      <c r="A116" s="5" t="s">
        <v>736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</row>
    <row r="117" spans="1:22" ht="15.75">
      <c r="A117" s="150"/>
      <c r="B117" s="150"/>
      <c r="C117" s="150"/>
      <c r="D117" s="150"/>
      <c r="E117" s="150"/>
      <c r="F117" s="150"/>
      <c r="G117" s="150"/>
      <c r="H117" s="15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</sheetData>
  <autoFilter ref="A11:V106"/>
  <mergeCells count="91">
    <mergeCell ref="A1:V1"/>
    <mergeCell ref="B4:V4"/>
    <mergeCell ref="B6:V6"/>
    <mergeCell ref="A8:A10"/>
    <mergeCell ref="B8:B10"/>
    <mergeCell ref="C8:C10"/>
    <mergeCell ref="D8:R8"/>
    <mergeCell ref="S8:S10"/>
    <mergeCell ref="T8:T10"/>
    <mergeCell ref="U8:U10"/>
    <mergeCell ref="V8:V10"/>
    <mergeCell ref="D9:H9"/>
    <mergeCell ref="I9:M9"/>
    <mergeCell ref="N9:R9"/>
    <mergeCell ref="A12:A13"/>
    <mergeCell ref="B12:G12"/>
    <mergeCell ref="I12:L12"/>
    <mergeCell ref="N12:Q12"/>
    <mergeCell ref="U12:V12"/>
    <mergeCell ref="B13:V13"/>
    <mergeCell ref="N14:N21"/>
    <mergeCell ref="A14:A21"/>
    <mergeCell ref="D14:D21"/>
    <mergeCell ref="E14:E21"/>
    <mergeCell ref="F14:F21"/>
    <mergeCell ref="G14:G21"/>
    <mergeCell ref="H14:H21"/>
    <mergeCell ref="I14:I21"/>
    <mergeCell ref="J14:J21"/>
    <mergeCell ref="K14:K21"/>
    <mergeCell ref="L14:L21"/>
    <mergeCell ref="M14:M21"/>
    <mergeCell ref="U14:U21"/>
    <mergeCell ref="V14:V21"/>
    <mergeCell ref="A23:A32"/>
    <mergeCell ref="G23:G32"/>
    <mergeCell ref="H23:H32"/>
    <mergeCell ref="I23:I32"/>
    <mergeCell ref="J23:J32"/>
    <mergeCell ref="K23:K32"/>
    <mergeCell ref="L23:L32"/>
    <mergeCell ref="M23:M32"/>
    <mergeCell ref="O14:O21"/>
    <mergeCell ref="P14:P21"/>
    <mergeCell ref="Q14:Q21"/>
    <mergeCell ref="R14:R21"/>
    <mergeCell ref="S14:S21"/>
    <mergeCell ref="T14:T21"/>
    <mergeCell ref="T23:T32"/>
    <mergeCell ref="U23:U32"/>
    <mergeCell ref="V23:V32"/>
    <mergeCell ref="A83:A94"/>
    <mergeCell ref="G83:G94"/>
    <mergeCell ref="H83:H94"/>
    <mergeCell ref="I83:I94"/>
    <mergeCell ref="J83:J94"/>
    <mergeCell ref="L83:L94"/>
    <mergeCell ref="N23:N32"/>
    <mergeCell ref="O23:O32"/>
    <mergeCell ref="P23:P32"/>
    <mergeCell ref="Q23:Q32"/>
    <mergeCell ref="R23:R32"/>
    <mergeCell ref="S23:S32"/>
    <mergeCell ref="S83:S94"/>
    <mergeCell ref="T83:T94"/>
    <mergeCell ref="U83:U94"/>
    <mergeCell ref="V83:V94"/>
    <mergeCell ref="A95:A96"/>
    <mergeCell ref="B95:G95"/>
    <mergeCell ref="I95:L95"/>
    <mergeCell ref="N95:Q95"/>
    <mergeCell ref="U95:V95"/>
    <mergeCell ref="B96:V96"/>
    <mergeCell ref="M83:M94"/>
    <mergeCell ref="N83:N94"/>
    <mergeCell ref="O83:O94"/>
    <mergeCell ref="P83:P94"/>
    <mergeCell ref="Q83:Q94"/>
    <mergeCell ref="R83:R94"/>
    <mergeCell ref="A98:A99"/>
    <mergeCell ref="B98:G98"/>
    <mergeCell ref="I98:L98"/>
    <mergeCell ref="N98:Q98"/>
    <mergeCell ref="U98:V98"/>
    <mergeCell ref="B99:V99"/>
    <mergeCell ref="A101:A102"/>
    <mergeCell ref="B101:G101"/>
    <mergeCell ref="I101:L101"/>
    <mergeCell ref="N101:Q101"/>
    <mergeCell ref="U101:V101"/>
    <mergeCell ref="B102:V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2"/>
  <sheetViews>
    <sheetView workbookViewId="0">
      <selection sqref="A1:V1"/>
    </sheetView>
  </sheetViews>
  <sheetFormatPr defaultRowHeight="12.75"/>
  <cols>
    <col min="1" max="1" width="4.140625" style="74" customWidth="1"/>
    <col min="2" max="2" width="32.42578125" style="74" customWidth="1"/>
    <col min="3" max="3" width="12" style="74" customWidth="1"/>
    <col min="4" max="4" width="28" style="74" hidden="1" customWidth="1"/>
    <col min="5" max="5" width="39" style="74" hidden="1" customWidth="1"/>
    <col min="6" max="6" width="36.7109375" style="74" hidden="1" customWidth="1"/>
    <col min="7" max="7" width="36.5703125" style="74" hidden="1" customWidth="1"/>
    <col min="8" max="8" width="8.7109375" style="74" hidden="1" customWidth="1"/>
    <col min="9" max="10" width="30.85546875" style="74" hidden="1" customWidth="1"/>
    <col min="11" max="11" width="27.85546875" style="74" hidden="1" customWidth="1"/>
    <col min="12" max="12" width="29.7109375" style="74" hidden="1" customWidth="1"/>
    <col min="13" max="13" width="16.140625" style="74" hidden="1" customWidth="1"/>
    <col min="14" max="14" width="47.85546875" style="74" customWidth="1"/>
    <col min="15" max="15" width="35.85546875" style="74" customWidth="1"/>
    <col min="16" max="16" width="35" style="74" customWidth="1"/>
    <col min="17" max="17" width="29.140625" style="74" customWidth="1"/>
    <col min="18" max="19" width="10.28515625" style="74" hidden="1" customWidth="1"/>
    <col min="20" max="20" width="17.42578125" style="74" hidden="1" customWidth="1"/>
    <col min="21" max="21" width="26.7109375" style="74" hidden="1" customWidth="1"/>
    <col min="22" max="22" width="36.7109375" style="74" hidden="1" customWidth="1"/>
    <col min="23" max="16384" width="9.140625" style="74"/>
  </cols>
  <sheetData>
    <row r="1" spans="1:22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19.5">
      <c r="A2" s="72"/>
      <c r="B2" s="72" t="s">
        <v>109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27.75" customHeight="1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41.25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18.75">
      <c r="A5" s="7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8.75">
      <c r="A6" s="72"/>
      <c r="B6" s="702" t="s">
        <v>88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 ht="19.5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749" t="s">
        <v>5</v>
      </c>
      <c r="B8" s="752" t="s">
        <v>24</v>
      </c>
      <c r="C8" s="752" t="s">
        <v>8</v>
      </c>
      <c r="D8" s="755" t="s">
        <v>25</v>
      </c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7"/>
      <c r="S8" s="752" t="s">
        <v>26</v>
      </c>
      <c r="T8" s="752" t="s">
        <v>27</v>
      </c>
      <c r="U8" s="752" t="s">
        <v>28</v>
      </c>
      <c r="V8" s="758" t="s">
        <v>0</v>
      </c>
    </row>
    <row r="9" spans="1:22" ht="15.75">
      <c r="A9" s="750"/>
      <c r="B9" s="753"/>
      <c r="C9" s="753"/>
      <c r="D9" s="761" t="s">
        <v>29</v>
      </c>
      <c r="E9" s="762"/>
      <c r="F9" s="762"/>
      <c r="G9" s="762"/>
      <c r="H9" s="763"/>
      <c r="I9" s="761" t="s">
        <v>30</v>
      </c>
      <c r="J9" s="762"/>
      <c r="K9" s="762"/>
      <c r="L9" s="762"/>
      <c r="M9" s="763"/>
      <c r="N9" s="761" t="s">
        <v>31</v>
      </c>
      <c r="O9" s="762"/>
      <c r="P9" s="762"/>
      <c r="Q9" s="762"/>
      <c r="R9" s="763"/>
      <c r="S9" s="753"/>
      <c r="T9" s="753"/>
      <c r="U9" s="753"/>
      <c r="V9" s="759"/>
    </row>
    <row r="10" spans="1:22" ht="158.25" thickBot="1">
      <c r="A10" s="751"/>
      <c r="B10" s="754"/>
      <c r="C10" s="754"/>
      <c r="D10" s="97" t="s">
        <v>1</v>
      </c>
      <c r="E10" s="97" t="s">
        <v>2</v>
      </c>
      <c r="F10" s="97" t="s">
        <v>3</v>
      </c>
      <c r="G10" s="97" t="s">
        <v>4</v>
      </c>
      <c r="H10" s="97" t="s">
        <v>32</v>
      </c>
      <c r="I10" s="97" t="s">
        <v>1</v>
      </c>
      <c r="J10" s="97" t="s">
        <v>2</v>
      </c>
      <c r="K10" s="97" t="s">
        <v>3</v>
      </c>
      <c r="L10" s="97" t="s">
        <v>4</v>
      </c>
      <c r="M10" s="97" t="s">
        <v>32</v>
      </c>
      <c r="N10" s="97" t="s">
        <v>1</v>
      </c>
      <c r="O10" s="97" t="s">
        <v>2</v>
      </c>
      <c r="P10" s="97" t="s">
        <v>3</v>
      </c>
      <c r="Q10" s="97" t="s">
        <v>4</v>
      </c>
      <c r="R10" s="97" t="s">
        <v>32</v>
      </c>
      <c r="S10" s="754"/>
      <c r="T10" s="754"/>
      <c r="U10" s="754"/>
      <c r="V10" s="760"/>
    </row>
    <row r="11" spans="1:22" ht="16.5" thickBot="1">
      <c r="A11" s="98">
        <v>1</v>
      </c>
      <c r="B11" s="99">
        <v>2</v>
      </c>
      <c r="C11" s="98">
        <v>3</v>
      </c>
      <c r="D11" s="99">
        <v>4</v>
      </c>
      <c r="E11" s="98">
        <v>5</v>
      </c>
      <c r="F11" s="99">
        <v>6</v>
      </c>
      <c r="G11" s="98">
        <v>7</v>
      </c>
      <c r="H11" s="99">
        <v>8</v>
      </c>
      <c r="I11" s="98">
        <v>9</v>
      </c>
      <c r="J11" s="99">
        <v>10</v>
      </c>
      <c r="K11" s="98">
        <v>11</v>
      </c>
      <c r="L11" s="99">
        <v>12</v>
      </c>
      <c r="M11" s="98">
        <v>13</v>
      </c>
      <c r="N11" s="99">
        <v>14</v>
      </c>
      <c r="O11" s="98">
        <v>15</v>
      </c>
      <c r="P11" s="99">
        <v>16</v>
      </c>
      <c r="Q11" s="98">
        <v>17</v>
      </c>
      <c r="R11" s="99">
        <v>18</v>
      </c>
      <c r="S11" s="98">
        <v>19</v>
      </c>
      <c r="T11" s="99">
        <v>20</v>
      </c>
      <c r="U11" s="98">
        <v>21</v>
      </c>
      <c r="V11" s="99">
        <v>22</v>
      </c>
    </row>
    <row r="12" spans="1:22" ht="15.75" customHeight="1">
      <c r="A12" s="685">
        <v>1</v>
      </c>
      <c r="B12" s="687" t="s">
        <v>9</v>
      </c>
      <c r="C12" s="688"/>
      <c r="D12" s="688"/>
      <c r="E12" s="688"/>
      <c r="F12" s="688"/>
      <c r="G12" s="689"/>
      <c r="H12" s="10">
        <f>SUM(H14:H17)</f>
        <v>-933.20685660000004</v>
      </c>
      <c r="I12" s="687" t="s">
        <v>9</v>
      </c>
      <c r="J12" s="688"/>
      <c r="K12" s="688"/>
      <c r="L12" s="689"/>
      <c r="M12" s="10">
        <f>SUM(M14:M17)</f>
        <v>-850.93224692000013</v>
      </c>
      <c r="N12" s="687" t="s">
        <v>9</v>
      </c>
      <c r="O12" s="688"/>
      <c r="P12" s="688"/>
      <c r="Q12" s="689"/>
      <c r="R12" s="10">
        <f>SUM(R14:R17)</f>
        <v>-8731.6221760066692</v>
      </c>
      <c r="S12" s="10">
        <f>SUM(R12,M12,H12)</f>
        <v>-10515.761279526669</v>
      </c>
      <c r="T12" s="10"/>
      <c r="U12" s="765"/>
      <c r="V12" s="766"/>
    </row>
    <row r="13" spans="1:22" ht="12.75" customHeight="1">
      <c r="A13" s="764"/>
      <c r="B13" s="695" t="s">
        <v>33</v>
      </c>
      <c r="C13" s="767"/>
      <c r="D13" s="767"/>
      <c r="E13" s="767"/>
      <c r="F13" s="767"/>
      <c r="G13" s="767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8"/>
    </row>
    <row r="14" spans="1:22" s="106" customFormat="1" ht="120">
      <c r="A14" s="100" t="s">
        <v>6</v>
      </c>
      <c r="B14" s="101" t="s">
        <v>117</v>
      </c>
      <c r="C14" s="102">
        <v>11101100119</v>
      </c>
      <c r="D14" s="30" t="s">
        <v>111</v>
      </c>
      <c r="E14" s="30" t="s">
        <v>112</v>
      </c>
      <c r="F14" s="30" t="s">
        <v>113</v>
      </c>
      <c r="G14" s="30" t="s">
        <v>1003</v>
      </c>
      <c r="H14" s="92">
        <v>-80.035282719999998</v>
      </c>
      <c r="I14" s="30" t="s">
        <v>114</v>
      </c>
      <c r="J14" s="30" t="s">
        <v>114</v>
      </c>
      <c r="K14" s="30" t="s">
        <v>114</v>
      </c>
      <c r="L14" s="30" t="s">
        <v>114</v>
      </c>
      <c r="M14" s="92">
        <v>-78.923858560000014</v>
      </c>
      <c r="N14" s="30" t="s">
        <v>114</v>
      </c>
      <c r="O14" s="30" t="s">
        <v>114</v>
      </c>
      <c r="P14" s="30" t="s">
        <v>114</v>
      </c>
      <c r="Q14" s="30" t="s">
        <v>115</v>
      </c>
      <c r="R14" s="92">
        <v>-490.81907226666704</v>
      </c>
      <c r="S14" s="92">
        <v>-649.77821354666708</v>
      </c>
      <c r="T14" s="103"/>
      <c r="U14" s="104"/>
      <c r="V14" s="105"/>
    </row>
    <row r="15" spans="1:22" s="106" customFormat="1" ht="120">
      <c r="A15" s="100" t="s">
        <v>7</v>
      </c>
      <c r="B15" s="101" t="s">
        <v>118</v>
      </c>
      <c r="C15" s="102">
        <v>11202500061</v>
      </c>
      <c r="D15" s="30" t="s">
        <v>111</v>
      </c>
      <c r="E15" s="30" t="s">
        <v>112</v>
      </c>
      <c r="F15" s="30" t="s">
        <v>113</v>
      </c>
      <c r="G15" s="30" t="s">
        <v>1003</v>
      </c>
      <c r="H15" s="92">
        <v>-742.11499674000015</v>
      </c>
      <c r="I15" s="30" t="s">
        <v>114</v>
      </c>
      <c r="J15" s="30" t="s">
        <v>114</v>
      </c>
      <c r="K15" s="30" t="s">
        <v>114</v>
      </c>
      <c r="L15" s="30" t="s">
        <v>115</v>
      </c>
      <c r="M15" s="92">
        <v>-736.47951554000019</v>
      </c>
      <c r="N15" s="30" t="s">
        <v>114</v>
      </c>
      <c r="O15" s="30" t="s">
        <v>114</v>
      </c>
      <c r="P15" s="30" t="s">
        <v>114</v>
      </c>
      <c r="Q15" s="30" t="s">
        <v>115</v>
      </c>
      <c r="R15" s="92">
        <v>-12428.560470370001</v>
      </c>
      <c r="S15" s="92">
        <v>-13907.154982650001</v>
      </c>
      <c r="T15" s="103"/>
      <c r="U15" s="104" t="s">
        <v>119</v>
      </c>
      <c r="V15" s="105"/>
    </row>
    <row r="16" spans="1:22" s="106" customFormat="1" ht="105">
      <c r="A16" s="100" t="s">
        <v>13</v>
      </c>
      <c r="B16" s="101" t="s">
        <v>120</v>
      </c>
      <c r="C16" s="102" t="s">
        <v>1007</v>
      </c>
      <c r="D16" s="30" t="s">
        <v>121</v>
      </c>
      <c r="E16" s="30" t="s">
        <v>122</v>
      </c>
      <c r="F16" s="30" t="s">
        <v>111</v>
      </c>
      <c r="G16" s="30" t="s">
        <v>123</v>
      </c>
      <c r="H16" s="92">
        <v>-111.05657714</v>
      </c>
      <c r="I16" s="30" t="s">
        <v>114</v>
      </c>
      <c r="J16" s="30" t="s">
        <v>114</v>
      </c>
      <c r="K16" s="30" t="s">
        <v>124</v>
      </c>
      <c r="L16" s="30" t="s">
        <v>125</v>
      </c>
      <c r="M16" s="92">
        <v>-35.528872820000004</v>
      </c>
      <c r="N16" s="30" t="s">
        <v>114</v>
      </c>
      <c r="O16" s="30" t="s">
        <v>114</v>
      </c>
      <c r="P16" s="30" t="s">
        <v>124</v>
      </c>
      <c r="Q16" s="30" t="s">
        <v>125</v>
      </c>
      <c r="R16" s="92">
        <v>4187.7573666300004</v>
      </c>
      <c r="S16" s="92">
        <v>4041.17191667</v>
      </c>
      <c r="T16" s="103"/>
      <c r="U16" s="104" t="s">
        <v>116</v>
      </c>
      <c r="V16" s="105"/>
    </row>
    <row r="17" spans="1:24" s="114" customFormat="1" ht="45.75" thickBot="1">
      <c r="A17" s="107" t="s">
        <v>126</v>
      </c>
      <c r="B17" s="108"/>
      <c r="C17" s="109"/>
      <c r="D17" s="1"/>
      <c r="E17" s="1"/>
      <c r="F17" s="1"/>
      <c r="G17" s="1"/>
      <c r="H17" s="110"/>
      <c r="I17" s="1"/>
      <c r="J17" s="1"/>
      <c r="K17" s="1"/>
      <c r="L17" s="1"/>
      <c r="M17" s="110"/>
      <c r="N17" s="1"/>
      <c r="O17" s="1"/>
      <c r="P17" s="1"/>
      <c r="Q17" s="1"/>
      <c r="R17" s="110"/>
      <c r="S17" s="110"/>
      <c r="T17" s="111"/>
      <c r="U17" s="112"/>
      <c r="V17" s="113"/>
    </row>
    <row r="18" spans="1:24" ht="15.75">
      <c r="A18" s="769">
        <v>2</v>
      </c>
      <c r="B18" s="687" t="s">
        <v>10</v>
      </c>
      <c r="C18" s="688"/>
      <c r="D18" s="688"/>
      <c r="E18" s="688"/>
      <c r="F18" s="688"/>
      <c r="G18" s="689"/>
      <c r="H18" s="115">
        <f>SUM(H20:H22)</f>
        <v>-3.0739279000000002</v>
      </c>
      <c r="I18" s="771" t="s">
        <v>10</v>
      </c>
      <c r="J18" s="772"/>
      <c r="K18" s="772"/>
      <c r="L18" s="773"/>
      <c r="M18" s="115">
        <f>SUM(M20:M22)</f>
        <v>-43.545560730000005</v>
      </c>
      <c r="N18" s="771" t="s">
        <v>10</v>
      </c>
      <c r="O18" s="772"/>
      <c r="P18" s="772"/>
      <c r="Q18" s="773"/>
      <c r="R18" s="115">
        <f>SUM(R20:R22)</f>
        <v>-8</v>
      </c>
      <c r="S18" s="10">
        <f>SUM(R18,M18,H18)</f>
        <v>-54.619488630000006</v>
      </c>
      <c r="T18" s="116"/>
      <c r="U18" s="693"/>
      <c r="V18" s="774"/>
    </row>
    <row r="19" spans="1:24" ht="15.75">
      <c r="A19" s="770"/>
      <c r="B19" s="695" t="s">
        <v>34</v>
      </c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8"/>
    </row>
    <row r="20" spans="1:24" ht="120">
      <c r="A20" s="117" t="s">
        <v>127</v>
      </c>
      <c r="B20" s="101" t="s">
        <v>110</v>
      </c>
      <c r="C20" s="102">
        <v>11101100118</v>
      </c>
      <c r="D20" s="30" t="s">
        <v>111</v>
      </c>
      <c r="E20" s="30" t="s">
        <v>112</v>
      </c>
      <c r="F20" s="30" t="s">
        <v>113</v>
      </c>
      <c r="G20" s="30" t="s">
        <v>1003</v>
      </c>
      <c r="H20" s="92">
        <v>-3.0739279000000002</v>
      </c>
      <c r="I20" s="30" t="s">
        <v>114</v>
      </c>
      <c r="J20" s="30" t="s">
        <v>114</v>
      </c>
      <c r="K20" s="30" t="s">
        <v>114</v>
      </c>
      <c r="L20" s="30" t="s">
        <v>1004</v>
      </c>
      <c r="M20" s="92">
        <v>-43.545560730000005</v>
      </c>
      <c r="N20" s="30" t="s">
        <v>166</v>
      </c>
      <c r="O20" s="30" t="s">
        <v>166</v>
      </c>
      <c r="P20" s="30" t="s">
        <v>1005</v>
      </c>
      <c r="Q20" s="30" t="s">
        <v>1006</v>
      </c>
      <c r="R20" s="92">
        <v>-8</v>
      </c>
      <c r="S20" s="92">
        <v>-54.619488630000006</v>
      </c>
      <c r="T20" s="103"/>
      <c r="U20" s="104"/>
      <c r="V20" s="105"/>
    </row>
    <row r="21" spans="1:24" ht="15">
      <c r="A21" s="117" t="s">
        <v>128</v>
      </c>
      <c r="B21" s="123"/>
      <c r="C21" s="124"/>
      <c r="D21" s="11"/>
      <c r="E21" s="11"/>
      <c r="F21" s="11"/>
      <c r="G21" s="11"/>
      <c r="H21" s="12"/>
      <c r="I21" s="11"/>
      <c r="J21" s="11"/>
      <c r="K21" s="11"/>
      <c r="L21" s="11"/>
      <c r="M21" s="12"/>
      <c r="N21" s="11"/>
      <c r="O21" s="11"/>
      <c r="P21" s="11"/>
      <c r="Q21" s="11"/>
      <c r="R21" s="12"/>
      <c r="S21" s="12"/>
      <c r="T21" s="125"/>
      <c r="U21" s="126"/>
      <c r="V21" s="127"/>
      <c r="W21" s="128"/>
      <c r="X21" s="128"/>
    </row>
    <row r="22" spans="1:24" ht="45.75" thickBot="1">
      <c r="A22" s="129" t="s">
        <v>126</v>
      </c>
      <c r="B22" s="130"/>
      <c r="C22" s="130"/>
      <c r="D22" s="11"/>
      <c r="E22" s="11"/>
      <c r="F22" s="11"/>
      <c r="G22" s="11"/>
      <c r="H22" s="12"/>
      <c r="I22" s="11"/>
      <c r="J22" s="11"/>
      <c r="K22" s="11"/>
      <c r="L22" s="11"/>
      <c r="M22" s="12"/>
      <c r="N22" s="11"/>
      <c r="O22" s="11"/>
      <c r="P22" s="11"/>
      <c r="Q22" s="11"/>
      <c r="R22" s="12"/>
      <c r="S22" s="12"/>
      <c r="T22" s="131"/>
      <c r="U22" s="130"/>
      <c r="V22" s="132"/>
      <c r="W22" s="133"/>
      <c r="X22" s="133"/>
    </row>
    <row r="23" spans="1:24" ht="15.75">
      <c r="A23" s="685">
        <v>3</v>
      </c>
      <c r="B23" s="687" t="s">
        <v>11</v>
      </c>
      <c r="C23" s="688"/>
      <c r="D23" s="688"/>
      <c r="E23" s="688"/>
      <c r="F23" s="688"/>
      <c r="G23" s="689"/>
      <c r="H23" s="10">
        <f>SUM(H25:H27)</f>
        <v>0</v>
      </c>
      <c r="I23" s="690" t="s">
        <v>11</v>
      </c>
      <c r="J23" s="691"/>
      <c r="K23" s="691"/>
      <c r="L23" s="692"/>
      <c r="M23" s="10">
        <f>SUM(M25:M27)</f>
        <v>0</v>
      </c>
      <c r="N23" s="690" t="s">
        <v>11</v>
      </c>
      <c r="O23" s="691"/>
      <c r="P23" s="691"/>
      <c r="Q23" s="692"/>
      <c r="R23" s="10">
        <f>SUM(R25:R27)</f>
        <v>0</v>
      </c>
      <c r="S23" s="10">
        <f>SUM(R23,M23,H23)</f>
        <v>0</v>
      </c>
      <c r="T23" s="13"/>
      <c r="U23" s="693"/>
      <c r="V23" s="694"/>
      <c r="W23" s="133"/>
      <c r="X23" s="133"/>
    </row>
    <row r="24" spans="1:24" ht="15.75">
      <c r="A24" s="686"/>
      <c r="B24" s="695" t="s">
        <v>35</v>
      </c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7"/>
      <c r="W24" s="134"/>
      <c r="X24" s="133"/>
    </row>
    <row r="25" spans="1:24" ht="15.75">
      <c r="A25" s="117" t="s">
        <v>129</v>
      </c>
      <c r="B25" s="130"/>
      <c r="C25" s="130"/>
      <c r="D25" s="11"/>
      <c r="E25" s="11"/>
      <c r="F25" s="11"/>
      <c r="G25" s="11"/>
      <c r="H25" s="12"/>
      <c r="I25" s="11"/>
      <c r="J25" s="11"/>
      <c r="K25" s="11"/>
      <c r="L25" s="11"/>
      <c r="M25" s="12"/>
      <c r="N25" s="11"/>
      <c r="O25" s="11"/>
      <c r="P25" s="11"/>
      <c r="Q25" s="11"/>
      <c r="R25" s="12"/>
      <c r="S25" s="12"/>
      <c r="T25" s="131"/>
      <c r="U25" s="130"/>
      <c r="V25" s="132"/>
      <c r="W25" s="134"/>
      <c r="X25" s="133"/>
    </row>
    <row r="26" spans="1:24" ht="15.75">
      <c r="A26" s="117" t="s">
        <v>130</v>
      </c>
      <c r="B26" s="130"/>
      <c r="C26" s="130"/>
      <c r="D26" s="11"/>
      <c r="E26" s="11"/>
      <c r="F26" s="11"/>
      <c r="G26" s="11"/>
      <c r="H26" s="12"/>
      <c r="I26" s="11"/>
      <c r="J26" s="11"/>
      <c r="K26" s="11"/>
      <c r="L26" s="11"/>
      <c r="M26" s="12"/>
      <c r="N26" s="11"/>
      <c r="O26" s="11"/>
      <c r="P26" s="11"/>
      <c r="Q26" s="11"/>
      <c r="R26" s="12"/>
      <c r="S26" s="12"/>
      <c r="T26" s="131"/>
      <c r="U26" s="130"/>
      <c r="V26" s="132"/>
      <c r="W26" s="134"/>
      <c r="X26" s="133"/>
    </row>
    <row r="27" spans="1:24" ht="45.75" thickBot="1">
      <c r="A27" s="107" t="s">
        <v>126</v>
      </c>
      <c r="B27" s="135"/>
      <c r="C27" s="135"/>
      <c r="D27" s="11"/>
      <c r="E27" s="11"/>
      <c r="F27" s="11"/>
      <c r="G27" s="11"/>
      <c r="H27" s="136"/>
      <c r="I27" s="11"/>
      <c r="J27" s="11"/>
      <c r="K27" s="11"/>
      <c r="L27" s="11"/>
      <c r="M27" s="136"/>
      <c r="N27" s="11"/>
      <c r="O27" s="11"/>
      <c r="P27" s="11"/>
      <c r="Q27" s="11"/>
      <c r="R27" s="136"/>
      <c r="S27" s="136"/>
      <c r="T27" s="137"/>
      <c r="U27" s="135"/>
      <c r="V27" s="138"/>
      <c r="W27" s="3"/>
      <c r="X27" s="3"/>
    </row>
    <row r="28" spans="1:24" ht="15.75">
      <c r="A28" s="685">
        <v>4</v>
      </c>
      <c r="B28" s="687" t="s">
        <v>81</v>
      </c>
      <c r="C28" s="688"/>
      <c r="D28" s="688"/>
      <c r="E28" s="688"/>
      <c r="F28" s="688"/>
      <c r="G28" s="689"/>
      <c r="H28" s="10">
        <f>SUM(H30:H32)</f>
        <v>0</v>
      </c>
      <c r="I28" s="690" t="s">
        <v>81</v>
      </c>
      <c r="J28" s="691"/>
      <c r="K28" s="691"/>
      <c r="L28" s="692"/>
      <c r="M28" s="10">
        <f>SUM(M30:M32)</f>
        <v>0</v>
      </c>
      <c r="N28" s="690" t="s">
        <v>81</v>
      </c>
      <c r="O28" s="691"/>
      <c r="P28" s="691"/>
      <c r="Q28" s="692"/>
      <c r="R28" s="10">
        <f>SUM(R30:R32)</f>
        <v>0</v>
      </c>
      <c r="S28" s="10">
        <f>SUM(R28,M28,H28)</f>
        <v>0</v>
      </c>
      <c r="T28" s="13"/>
      <c r="U28" s="693"/>
      <c r="V28" s="694"/>
    </row>
    <row r="29" spans="1:24" ht="13.5" thickBot="1">
      <c r="A29" s="686"/>
      <c r="B29" s="695" t="s">
        <v>82</v>
      </c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7"/>
    </row>
    <row r="30" spans="1:24" ht="30.75" thickBot="1">
      <c r="A30" s="117" t="s">
        <v>131</v>
      </c>
      <c r="B30" s="130"/>
      <c r="C30" s="130"/>
      <c r="D30" s="11" t="s">
        <v>132</v>
      </c>
      <c r="E30" s="11" t="s">
        <v>132</v>
      </c>
      <c r="F30" s="11" t="s">
        <v>132</v>
      </c>
      <c r="G30" s="11" t="s">
        <v>132</v>
      </c>
      <c r="H30" s="12"/>
      <c r="I30" s="11" t="s">
        <v>132</v>
      </c>
      <c r="J30" s="11" t="s">
        <v>132</v>
      </c>
      <c r="K30" s="11" t="s">
        <v>132</v>
      </c>
      <c r="L30" s="11" t="s">
        <v>132</v>
      </c>
      <c r="M30" s="12"/>
      <c r="N30" s="11" t="s">
        <v>132</v>
      </c>
      <c r="O30" s="11" t="s">
        <v>132</v>
      </c>
      <c r="P30" s="11" t="s">
        <v>132</v>
      </c>
      <c r="Q30" s="11" t="s">
        <v>132</v>
      </c>
      <c r="R30" s="12"/>
      <c r="S30" s="139">
        <f t="shared" ref="S30:S32" si="0">SUM(R30,M30,H30)</f>
        <v>0</v>
      </c>
      <c r="T30" s="131"/>
      <c r="U30" s="130"/>
      <c r="V30" s="132"/>
    </row>
    <row r="31" spans="1:24" ht="30.75" thickBot="1">
      <c r="A31" s="117" t="s">
        <v>133</v>
      </c>
      <c r="B31" s="130"/>
      <c r="C31" s="130"/>
      <c r="D31" s="11" t="s">
        <v>132</v>
      </c>
      <c r="E31" s="11" t="s">
        <v>132</v>
      </c>
      <c r="F31" s="11" t="s">
        <v>132</v>
      </c>
      <c r="G31" s="11" t="s">
        <v>132</v>
      </c>
      <c r="H31" s="12"/>
      <c r="I31" s="11" t="s">
        <v>132</v>
      </c>
      <c r="J31" s="11" t="s">
        <v>132</v>
      </c>
      <c r="K31" s="11" t="s">
        <v>132</v>
      </c>
      <c r="L31" s="11" t="s">
        <v>132</v>
      </c>
      <c r="M31" s="12"/>
      <c r="N31" s="11" t="s">
        <v>132</v>
      </c>
      <c r="O31" s="11" t="s">
        <v>132</v>
      </c>
      <c r="P31" s="11" t="s">
        <v>132</v>
      </c>
      <c r="Q31" s="11" t="s">
        <v>132</v>
      </c>
      <c r="R31" s="12"/>
      <c r="S31" s="139">
        <f t="shared" si="0"/>
        <v>0</v>
      </c>
      <c r="T31" s="131"/>
      <c r="U31" s="130"/>
      <c r="V31" s="132"/>
    </row>
    <row r="32" spans="1:24" ht="45.75" thickBot="1">
      <c r="A32" s="107" t="s">
        <v>126</v>
      </c>
      <c r="B32" s="135"/>
      <c r="C32" s="135"/>
      <c r="D32" s="11" t="s">
        <v>132</v>
      </c>
      <c r="E32" s="11" t="s">
        <v>132</v>
      </c>
      <c r="F32" s="11" t="s">
        <v>132</v>
      </c>
      <c r="G32" s="11" t="s">
        <v>132</v>
      </c>
      <c r="H32" s="136"/>
      <c r="I32" s="11" t="s">
        <v>132</v>
      </c>
      <c r="J32" s="11" t="s">
        <v>132</v>
      </c>
      <c r="K32" s="11" t="s">
        <v>132</v>
      </c>
      <c r="L32" s="11" t="s">
        <v>132</v>
      </c>
      <c r="M32" s="136"/>
      <c r="N32" s="11" t="s">
        <v>132</v>
      </c>
      <c r="O32" s="11" t="s">
        <v>132</v>
      </c>
      <c r="P32" s="11" t="s">
        <v>132</v>
      </c>
      <c r="Q32" s="11" t="s">
        <v>132</v>
      </c>
      <c r="R32" s="136"/>
      <c r="S32" s="139">
        <f t="shared" si="0"/>
        <v>0</v>
      </c>
      <c r="T32" s="137"/>
      <c r="U32" s="135"/>
      <c r="V32" s="138"/>
    </row>
    <row r="33" spans="1:22" ht="15">
      <c r="A33" s="71" t="s">
        <v>83</v>
      </c>
      <c r="B33" s="3" t="s">
        <v>36</v>
      </c>
      <c r="C33" s="4"/>
      <c r="D33" s="14"/>
      <c r="E33" s="14"/>
      <c r="F33" s="14"/>
      <c r="G33" s="14"/>
      <c r="H33" s="15"/>
      <c r="I33" s="14"/>
      <c r="J33" s="14"/>
      <c r="K33" s="14"/>
      <c r="L33" s="14"/>
      <c r="M33" s="15"/>
      <c r="N33" s="14"/>
      <c r="O33" s="14"/>
      <c r="P33" s="14"/>
      <c r="Q33" s="14"/>
      <c r="R33" s="15"/>
      <c r="S33" s="15"/>
      <c r="T33" s="16"/>
      <c r="U33" s="4"/>
      <c r="V33" s="4"/>
    </row>
    <row r="34" spans="1:22" ht="15">
      <c r="A34" s="71"/>
      <c r="B34" s="3"/>
      <c r="C34" s="4"/>
      <c r="D34" s="14"/>
      <c r="E34" s="14"/>
      <c r="F34" s="14"/>
      <c r="G34" s="14"/>
      <c r="H34" s="15"/>
      <c r="I34" s="14"/>
      <c r="J34" s="14"/>
      <c r="K34" s="14"/>
      <c r="L34" s="14"/>
      <c r="M34" s="15"/>
      <c r="N34" s="14"/>
      <c r="O34" s="14"/>
      <c r="P34" s="14"/>
      <c r="Q34" s="14"/>
      <c r="R34" s="15"/>
      <c r="S34" s="15"/>
      <c r="T34" s="16"/>
      <c r="U34" s="4"/>
      <c r="V34" s="4"/>
    </row>
    <row r="35" spans="1:22" ht="15.75">
      <c r="A35" s="9"/>
      <c r="B35" s="80" t="s">
        <v>84</v>
      </c>
      <c r="C35" s="4"/>
      <c r="D35" s="14"/>
      <c r="E35" s="14"/>
      <c r="F35" s="14"/>
      <c r="G35" s="14"/>
      <c r="H35" s="15"/>
      <c r="I35" s="14"/>
      <c r="J35" s="14"/>
      <c r="K35" s="14"/>
      <c r="L35" s="14"/>
      <c r="M35" s="15"/>
      <c r="N35" s="14"/>
      <c r="O35" s="14"/>
      <c r="P35" s="14"/>
      <c r="Q35" s="14"/>
      <c r="R35" s="15"/>
      <c r="S35" s="15"/>
      <c r="T35" s="16"/>
      <c r="U35" s="4"/>
      <c r="V35" s="4"/>
    </row>
    <row r="36" spans="1:22" ht="15.75">
      <c r="A36" s="9"/>
      <c r="B36" s="26" t="s">
        <v>85</v>
      </c>
      <c r="C36" s="4"/>
      <c r="D36" s="14"/>
      <c r="E36" s="14"/>
      <c r="F36" s="14"/>
      <c r="G36" s="14"/>
      <c r="H36" s="15"/>
      <c r="I36" s="14"/>
      <c r="J36" s="14"/>
      <c r="K36" s="14"/>
      <c r="L36" s="14"/>
      <c r="M36" s="15"/>
      <c r="N36" s="14"/>
      <c r="O36" s="14"/>
      <c r="P36" s="14"/>
      <c r="Q36" s="14"/>
      <c r="R36" s="15"/>
      <c r="S36" s="15"/>
      <c r="T36" s="16"/>
      <c r="U36" s="4"/>
      <c r="V36" s="4"/>
    </row>
    <row r="38" spans="1:22" ht="15.75">
      <c r="B38" s="775" t="s">
        <v>134</v>
      </c>
      <c r="C38" s="775"/>
      <c r="D38" s="775"/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5"/>
      <c r="R38" s="775"/>
      <c r="S38" s="775"/>
    </row>
    <row r="39" spans="1:22" ht="15.75">
      <c r="B39" s="2" t="s">
        <v>38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1:22" ht="15.75">
      <c r="B40" s="5" t="s">
        <v>135</v>
      </c>
      <c r="C40" s="134"/>
      <c r="D40" s="134"/>
      <c r="E40" s="134"/>
      <c r="F40" s="134"/>
      <c r="G40" s="134"/>
      <c r="H40" s="134"/>
      <c r="I40" s="134"/>
      <c r="J40" s="140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22" ht="15.75">
      <c r="B41" s="5" t="s">
        <v>136</v>
      </c>
      <c r="C41" s="134"/>
      <c r="D41" s="134"/>
      <c r="E41" s="134"/>
      <c r="F41" s="134"/>
      <c r="G41" s="134"/>
      <c r="H41" s="134"/>
      <c r="I41" s="134"/>
      <c r="J41" s="140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22" ht="15.75">
      <c r="B42" s="5" t="s">
        <v>137</v>
      </c>
      <c r="C42" s="134"/>
      <c r="D42" s="134"/>
      <c r="E42" s="134"/>
      <c r="F42" s="134"/>
      <c r="G42" s="134"/>
      <c r="H42" s="134"/>
      <c r="I42" s="134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</sheetData>
  <mergeCells count="39">
    <mergeCell ref="B38:S38"/>
    <mergeCell ref="A28:A29"/>
    <mergeCell ref="B28:G28"/>
    <mergeCell ref="I28:L28"/>
    <mergeCell ref="N28:Q28"/>
    <mergeCell ref="U28:V28"/>
    <mergeCell ref="B29:V29"/>
    <mergeCell ref="A23:A24"/>
    <mergeCell ref="B23:G23"/>
    <mergeCell ref="I23:L23"/>
    <mergeCell ref="N23:Q23"/>
    <mergeCell ref="U23:V23"/>
    <mergeCell ref="B24:V24"/>
    <mergeCell ref="A18:A19"/>
    <mergeCell ref="B18:G18"/>
    <mergeCell ref="I18:L18"/>
    <mergeCell ref="N18:Q18"/>
    <mergeCell ref="U18:V18"/>
    <mergeCell ref="B19:V19"/>
    <mergeCell ref="A12:A13"/>
    <mergeCell ref="B12:G12"/>
    <mergeCell ref="I12:L12"/>
    <mergeCell ref="N12:Q12"/>
    <mergeCell ref="U12:V12"/>
    <mergeCell ref="B13:V13"/>
    <mergeCell ref="A1:V1"/>
    <mergeCell ref="B4:V4"/>
    <mergeCell ref="B6:V6"/>
    <mergeCell ref="A8:A10"/>
    <mergeCell ref="B8:B10"/>
    <mergeCell ref="C8:C10"/>
    <mergeCell ref="D8:R8"/>
    <mergeCell ref="S8:S10"/>
    <mergeCell ref="T8:T10"/>
    <mergeCell ref="U8:U10"/>
    <mergeCell ref="V8:V10"/>
    <mergeCell ref="D9:H9"/>
    <mergeCell ref="I9:M9"/>
    <mergeCell ref="N9:R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48"/>
  <sheetViews>
    <sheetView zoomScale="70" zoomScaleNormal="70" workbookViewId="0">
      <selection sqref="A1:L1"/>
    </sheetView>
  </sheetViews>
  <sheetFormatPr defaultRowHeight="12.75" outlineLevelCol="1"/>
  <cols>
    <col min="1" max="1" width="6.140625" style="74" customWidth="1"/>
    <col min="2" max="2" width="55.5703125" style="74" customWidth="1"/>
    <col min="3" max="3" width="25.5703125" style="74" customWidth="1"/>
    <col min="4" max="4" width="49.85546875" style="74" hidden="1" customWidth="1" outlineLevel="1"/>
    <col min="5" max="5" width="43" style="74" hidden="1" customWidth="1" outlineLevel="1"/>
    <col min="6" max="6" width="46" style="74" hidden="1" customWidth="1" outlineLevel="1"/>
    <col min="7" max="7" width="46.5703125" style="74" hidden="1" customWidth="1" collapsed="1"/>
    <col min="8" max="8" width="16.140625" style="74" hidden="1" customWidth="1"/>
    <col min="9" max="9" width="46.5703125" style="74" customWidth="1"/>
    <col min="10" max="10" width="47" style="74" customWidth="1"/>
    <col min="11" max="11" width="49.28515625" style="74" customWidth="1"/>
    <col min="12" max="12" width="54.7109375" style="74" customWidth="1"/>
    <col min="13" max="13" width="16.42578125" style="74" hidden="1" customWidth="1"/>
    <col min="14" max="14" width="16" style="74" hidden="1" customWidth="1"/>
    <col min="15" max="15" width="15.140625" style="74" hidden="1" customWidth="1"/>
    <col min="16" max="16" width="20.7109375" style="74" hidden="1" customWidth="1"/>
    <col min="17" max="17" width="62.85546875" style="74" hidden="1" customWidth="1"/>
    <col min="18" max="256" width="9.140625" style="74"/>
    <col min="257" max="257" width="6.140625" style="74" customWidth="1"/>
    <col min="258" max="258" width="55.5703125" style="74" customWidth="1"/>
    <col min="259" max="259" width="25.5703125" style="74" customWidth="1"/>
    <col min="260" max="262" width="0" style="74" hidden="1" customWidth="1"/>
    <col min="263" max="263" width="46.5703125" style="74" customWidth="1"/>
    <col min="264" max="264" width="16.140625" style="74" customWidth="1"/>
    <col min="265" max="265" width="46.5703125" style="74" customWidth="1"/>
    <col min="266" max="266" width="47" style="74" customWidth="1"/>
    <col min="267" max="267" width="49.28515625" style="74" customWidth="1"/>
    <col min="268" max="268" width="54.7109375" style="74" customWidth="1"/>
    <col min="269" max="269" width="16.42578125" style="74" customWidth="1"/>
    <col min="270" max="270" width="16" style="74" customWidth="1"/>
    <col min="271" max="271" width="15.140625" style="74" customWidth="1"/>
    <col min="272" max="272" width="20.7109375" style="74" customWidth="1"/>
    <col min="273" max="273" width="62.85546875" style="74" customWidth="1"/>
    <col min="274" max="512" width="9.140625" style="74"/>
    <col min="513" max="513" width="6.140625" style="74" customWidth="1"/>
    <col min="514" max="514" width="55.5703125" style="74" customWidth="1"/>
    <col min="515" max="515" width="25.5703125" style="74" customWidth="1"/>
    <col min="516" max="518" width="0" style="74" hidden="1" customWidth="1"/>
    <col min="519" max="519" width="46.5703125" style="74" customWidth="1"/>
    <col min="520" max="520" width="16.140625" style="74" customWidth="1"/>
    <col min="521" max="521" width="46.5703125" style="74" customWidth="1"/>
    <col min="522" max="522" width="47" style="74" customWidth="1"/>
    <col min="523" max="523" width="49.28515625" style="74" customWidth="1"/>
    <col min="524" max="524" width="54.7109375" style="74" customWidth="1"/>
    <col min="525" max="525" width="16.42578125" style="74" customWidth="1"/>
    <col min="526" max="526" width="16" style="74" customWidth="1"/>
    <col min="527" max="527" width="15.140625" style="74" customWidth="1"/>
    <col min="528" max="528" width="20.7109375" style="74" customWidth="1"/>
    <col min="529" max="529" width="62.85546875" style="74" customWidth="1"/>
    <col min="530" max="768" width="9.140625" style="74"/>
    <col min="769" max="769" width="6.140625" style="74" customWidth="1"/>
    <col min="770" max="770" width="55.5703125" style="74" customWidth="1"/>
    <col min="771" max="771" width="25.5703125" style="74" customWidth="1"/>
    <col min="772" max="774" width="0" style="74" hidden="1" customWidth="1"/>
    <col min="775" max="775" width="46.5703125" style="74" customWidth="1"/>
    <col min="776" max="776" width="16.140625" style="74" customWidth="1"/>
    <col min="777" max="777" width="46.5703125" style="74" customWidth="1"/>
    <col min="778" max="778" width="47" style="74" customWidth="1"/>
    <col min="779" max="779" width="49.28515625" style="74" customWidth="1"/>
    <col min="780" max="780" width="54.7109375" style="74" customWidth="1"/>
    <col min="781" max="781" width="16.42578125" style="74" customWidth="1"/>
    <col min="782" max="782" width="16" style="74" customWidth="1"/>
    <col min="783" max="783" width="15.140625" style="74" customWidth="1"/>
    <col min="784" max="784" width="20.7109375" style="74" customWidth="1"/>
    <col min="785" max="785" width="62.85546875" style="74" customWidth="1"/>
    <col min="786" max="1024" width="9.140625" style="74"/>
    <col min="1025" max="1025" width="6.140625" style="74" customWidth="1"/>
    <col min="1026" max="1026" width="55.5703125" style="74" customWidth="1"/>
    <col min="1027" max="1027" width="25.5703125" style="74" customWidth="1"/>
    <col min="1028" max="1030" width="0" style="74" hidden="1" customWidth="1"/>
    <col min="1031" max="1031" width="46.5703125" style="74" customWidth="1"/>
    <col min="1032" max="1032" width="16.140625" style="74" customWidth="1"/>
    <col min="1033" max="1033" width="46.5703125" style="74" customWidth="1"/>
    <col min="1034" max="1034" width="47" style="74" customWidth="1"/>
    <col min="1035" max="1035" width="49.28515625" style="74" customWidth="1"/>
    <col min="1036" max="1036" width="54.7109375" style="74" customWidth="1"/>
    <col min="1037" max="1037" width="16.42578125" style="74" customWidth="1"/>
    <col min="1038" max="1038" width="16" style="74" customWidth="1"/>
    <col min="1039" max="1039" width="15.140625" style="74" customWidth="1"/>
    <col min="1040" max="1040" width="20.7109375" style="74" customWidth="1"/>
    <col min="1041" max="1041" width="62.85546875" style="74" customWidth="1"/>
    <col min="1042" max="1280" width="9.140625" style="74"/>
    <col min="1281" max="1281" width="6.140625" style="74" customWidth="1"/>
    <col min="1282" max="1282" width="55.5703125" style="74" customWidth="1"/>
    <col min="1283" max="1283" width="25.5703125" style="74" customWidth="1"/>
    <col min="1284" max="1286" width="0" style="74" hidden="1" customWidth="1"/>
    <col min="1287" max="1287" width="46.5703125" style="74" customWidth="1"/>
    <col min="1288" max="1288" width="16.140625" style="74" customWidth="1"/>
    <col min="1289" max="1289" width="46.5703125" style="74" customWidth="1"/>
    <col min="1290" max="1290" width="47" style="74" customWidth="1"/>
    <col min="1291" max="1291" width="49.28515625" style="74" customWidth="1"/>
    <col min="1292" max="1292" width="54.7109375" style="74" customWidth="1"/>
    <col min="1293" max="1293" width="16.42578125" style="74" customWidth="1"/>
    <col min="1294" max="1294" width="16" style="74" customWidth="1"/>
    <col min="1295" max="1295" width="15.140625" style="74" customWidth="1"/>
    <col min="1296" max="1296" width="20.7109375" style="74" customWidth="1"/>
    <col min="1297" max="1297" width="62.85546875" style="74" customWidth="1"/>
    <col min="1298" max="1536" width="9.140625" style="74"/>
    <col min="1537" max="1537" width="6.140625" style="74" customWidth="1"/>
    <col min="1538" max="1538" width="55.5703125" style="74" customWidth="1"/>
    <col min="1539" max="1539" width="25.5703125" style="74" customWidth="1"/>
    <col min="1540" max="1542" width="0" style="74" hidden="1" customWidth="1"/>
    <col min="1543" max="1543" width="46.5703125" style="74" customWidth="1"/>
    <col min="1544" max="1544" width="16.140625" style="74" customWidth="1"/>
    <col min="1545" max="1545" width="46.5703125" style="74" customWidth="1"/>
    <col min="1546" max="1546" width="47" style="74" customWidth="1"/>
    <col min="1547" max="1547" width="49.28515625" style="74" customWidth="1"/>
    <col min="1548" max="1548" width="54.7109375" style="74" customWidth="1"/>
    <col min="1549" max="1549" width="16.42578125" style="74" customWidth="1"/>
    <col min="1550" max="1550" width="16" style="74" customWidth="1"/>
    <col min="1551" max="1551" width="15.140625" style="74" customWidth="1"/>
    <col min="1552" max="1552" width="20.7109375" style="74" customWidth="1"/>
    <col min="1553" max="1553" width="62.85546875" style="74" customWidth="1"/>
    <col min="1554" max="1792" width="9.140625" style="74"/>
    <col min="1793" max="1793" width="6.140625" style="74" customWidth="1"/>
    <col min="1794" max="1794" width="55.5703125" style="74" customWidth="1"/>
    <col min="1795" max="1795" width="25.5703125" style="74" customWidth="1"/>
    <col min="1796" max="1798" width="0" style="74" hidden="1" customWidth="1"/>
    <col min="1799" max="1799" width="46.5703125" style="74" customWidth="1"/>
    <col min="1800" max="1800" width="16.140625" style="74" customWidth="1"/>
    <col min="1801" max="1801" width="46.5703125" style="74" customWidth="1"/>
    <col min="1802" max="1802" width="47" style="74" customWidth="1"/>
    <col min="1803" max="1803" width="49.28515625" style="74" customWidth="1"/>
    <col min="1804" max="1804" width="54.7109375" style="74" customWidth="1"/>
    <col min="1805" max="1805" width="16.42578125" style="74" customWidth="1"/>
    <col min="1806" max="1806" width="16" style="74" customWidth="1"/>
    <col min="1807" max="1807" width="15.140625" style="74" customWidth="1"/>
    <col min="1808" max="1808" width="20.7109375" style="74" customWidth="1"/>
    <col min="1809" max="1809" width="62.85546875" style="74" customWidth="1"/>
    <col min="1810" max="2048" width="9.140625" style="74"/>
    <col min="2049" max="2049" width="6.140625" style="74" customWidth="1"/>
    <col min="2050" max="2050" width="55.5703125" style="74" customWidth="1"/>
    <col min="2051" max="2051" width="25.5703125" style="74" customWidth="1"/>
    <col min="2052" max="2054" width="0" style="74" hidden="1" customWidth="1"/>
    <col min="2055" max="2055" width="46.5703125" style="74" customWidth="1"/>
    <col min="2056" max="2056" width="16.140625" style="74" customWidth="1"/>
    <col min="2057" max="2057" width="46.5703125" style="74" customWidth="1"/>
    <col min="2058" max="2058" width="47" style="74" customWidth="1"/>
    <col min="2059" max="2059" width="49.28515625" style="74" customWidth="1"/>
    <col min="2060" max="2060" width="54.7109375" style="74" customWidth="1"/>
    <col min="2061" max="2061" width="16.42578125" style="74" customWidth="1"/>
    <col min="2062" max="2062" width="16" style="74" customWidth="1"/>
    <col min="2063" max="2063" width="15.140625" style="74" customWidth="1"/>
    <col min="2064" max="2064" width="20.7109375" style="74" customWidth="1"/>
    <col min="2065" max="2065" width="62.85546875" style="74" customWidth="1"/>
    <col min="2066" max="2304" width="9.140625" style="74"/>
    <col min="2305" max="2305" width="6.140625" style="74" customWidth="1"/>
    <col min="2306" max="2306" width="55.5703125" style="74" customWidth="1"/>
    <col min="2307" max="2307" width="25.5703125" style="74" customWidth="1"/>
    <col min="2308" max="2310" width="0" style="74" hidden="1" customWidth="1"/>
    <col min="2311" max="2311" width="46.5703125" style="74" customWidth="1"/>
    <col min="2312" max="2312" width="16.140625" style="74" customWidth="1"/>
    <col min="2313" max="2313" width="46.5703125" style="74" customWidth="1"/>
    <col min="2314" max="2314" width="47" style="74" customWidth="1"/>
    <col min="2315" max="2315" width="49.28515625" style="74" customWidth="1"/>
    <col min="2316" max="2316" width="54.7109375" style="74" customWidth="1"/>
    <col min="2317" max="2317" width="16.42578125" style="74" customWidth="1"/>
    <col min="2318" max="2318" width="16" style="74" customWidth="1"/>
    <col min="2319" max="2319" width="15.140625" style="74" customWidth="1"/>
    <col min="2320" max="2320" width="20.7109375" style="74" customWidth="1"/>
    <col min="2321" max="2321" width="62.85546875" style="74" customWidth="1"/>
    <col min="2322" max="2560" width="9.140625" style="74"/>
    <col min="2561" max="2561" width="6.140625" style="74" customWidth="1"/>
    <col min="2562" max="2562" width="55.5703125" style="74" customWidth="1"/>
    <col min="2563" max="2563" width="25.5703125" style="74" customWidth="1"/>
    <col min="2564" max="2566" width="0" style="74" hidden="1" customWidth="1"/>
    <col min="2567" max="2567" width="46.5703125" style="74" customWidth="1"/>
    <col min="2568" max="2568" width="16.140625" style="74" customWidth="1"/>
    <col min="2569" max="2569" width="46.5703125" style="74" customWidth="1"/>
    <col min="2570" max="2570" width="47" style="74" customWidth="1"/>
    <col min="2571" max="2571" width="49.28515625" style="74" customWidth="1"/>
    <col min="2572" max="2572" width="54.7109375" style="74" customWidth="1"/>
    <col min="2573" max="2573" width="16.42578125" style="74" customWidth="1"/>
    <col min="2574" max="2574" width="16" style="74" customWidth="1"/>
    <col min="2575" max="2575" width="15.140625" style="74" customWidth="1"/>
    <col min="2576" max="2576" width="20.7109375" style="74" customWidth="1"/>
    <col min="2577" max="2577" width="62.85546875" style="74" customWidth="1"/>
    <col min="2578" max="2816" width="9.140625" style="74"/>
    <col min="2817" max="2817" width="6.140625" style="74" customWidth="1"/>
    <col min="2818" max="2818" width="55.5703125" style="74" customWidth="1"/>
    <col min="2819" max="2819" width="25.5703125" style="74" customWidth="1"/>
    <col min="2820" max="2822" width="0" style="74" hidden="1" customWidth="1"/>
    <col min="2823" max="2823" width="46.5703125" style="74" customWidth="1"/>
    <col min="2824" max="2824" width="16.140625" style="74" customWidth="1"/>
    <col min="2825" max="2825" width="46.5703125" style="74" customWidth="1"/>
    <col min="2826" max="2826" width="47" style="74" customWidth="1"/>
    <col min="2827" max="2827" width="49.28515625" style="74" customWidth="1"/>
    <col min="2828" max="2828" width="54.7109375" style="74" customWidth="1"/>
    <col min="2829" max="2829" width="16.42578125" style="74" customWidth="1"/>
    <col min="2830" max="2830" width="16" style="74" customWidth="1"/>
    <col min="2831" max="2831" width="15.140625" style="74" customWidth="1"/>
    <col min="2832" max="2832" width="20.7109375" style="74" customWidth="1"/>
    <col min="2833" max="2833" width="62.85546875" style="74" customWidth="1"/>
    <col min="2834" max="3072" width="9.140625" style="74"/>
    <col min="3073" max="3073" width="6.140625" style="74" customWidth="1"/>
    <col min="3074" max="3074" width="55.5703125" style="74" customWidth="1"/>
    <col min="3075" max="3075" width="25.5703125" style="74" customWidth="1"/>
    <col min="3076" max="3078" width="0" style="74" hidden="1" customWidth="1"/>
    <col min="3079" max="3079" width="46.5703125" style="74" customWidth="1"/>
    <col min="3080" max="3080" width="16.140625" style="74" customWidth="1"/>
    <col min="3081" max="3081" width="46.5703125" style="74" customWidth="1"/>
    <col min="3082" max="3082" width="47" style="74" customWidth="1"/>
    <col min="3083" max="3083" width="49.28515625" style="74" customWidth="1"/>
    <col min="3084" max="3084" width="54.7109375" style="74" customWidth="1"/>
    <col min="3085" max="3085" width="16.42578125" style="74" customWidth="1"/>
    <col min="3086" max="3086" width="16" style="74" customWidth="1"/>
    <col min="3087" max="3087" width="15.140625" style="74" customWidth="1"/>
    <col min="3088" max="3088" width="20.7109375" style="74" customWidth="1"/>
    <col min="3089" max="3089" width="62.85546875" style="74" customWidth="1"/>
    <col min="3090" max="3328" width="9.140625" style="74"/>
    <col min="3329" max="3329" width="6.140625" style="74" customWidth="1"/>
    <col min="3330" max="3330" width="55.5703125" style="74" customWidth="1"/>
    <col min="3331" max="3331" width="25.5703125" style="74" customWidth="1"/>
    <col min="3332" max="3334" width="0" style="74" hidden="1" customWidth="1"/>
    <col min="3335" max="3335" width="46.5703125" style="74" customWidth="1"/>
    <col min="3336" max="3336" width="16.140625" style="74" customWidth="1"/>
    <col min="3337" max="3337" width="46.5703125" style="74" customWidth="1"/>
    <col min="3338" max="3338" width="47" style="74" customWidth="1"/>
    <col min="3339" max="3339" width="49.28515625" style="74" customWidth="1"/>
    <col min="3340" max="3340" width="54.7109375" style="74" customWidth="1"/>
    <col min="3341" max="3341" width="16.42578125" style="74" customWidth="1"/>
    <col min="3342" max="3342" width="16" style="74" customWidth="1"/>
    <col min="3343" max="3343" width="15.140625" style="74" customWidth="1"/>
    <col min="3344" max="3344" width="20.7109375" style="74" customWidth="1"/>
    <col min="3345" max="3345" width="62.85546875" style="74" customWidth="1"/>
    <col min="3346" max="3584" width="9.140625" style="74"/>
    <col min="3585" max="3585" width="6.140625" style="74" customWidth="1"/>
    <col min="3586" max="3586" width="55.5703125" style="74" customWidth="1"/>
    <col min="3587" max="3587" width="25.5703125" style="74" customWidth="1"/>
    <col min="3588" max="3590" width="0" style="74" hidden="1" customWidth="1"/>
    <col min="3591" max="3591" width="46.5703125" style="74" customWidth="1"/>
    <col min="3592" max="3592" width="16.140625" style="74" customWidth="1"/>
    <col min="3593" max="3593" width="46.5703125" style="74" customWidth="1"/>
    <col min="3594" max="3594" width="47" style="74" customWidth="1"/>
    <col min="3595" max="3595" width="49.28515625" style="74" customWidth="1"/>
    <col min="3596" max="3596" width="54.7109375" style="74" customWidth="1"/>
    <col min="3597" max="3597" width="16.42578125" style="74" customWidth="1"/>
    <col min="3598" max="3598" width="16" style="74" customWidth="1"/>
    <col min="3599" max="3599" width="15.140625" style="74" customWidth="1"/>
    <col min="3600" max="3600" width="20.7109375" style="74" customWidth="1"/>
    <col min="3601" max="3601" width="62.85546875" style="74" customWidth="1"/>
    <col min="3602" max="3840" width="9.140625" style="74"/>
    <col min="3841" max="3841" width="6.140625" style="74" customWidth="1"/>
    <col min="3842" max="3842" width="55.5703125" style="74" customWidth="1"/>
    <col min="3843" max="3843" width="25.5703125" style="74" customWidth="1"/>
    <col min="3844" max="3846" width="0" style="74" hidden="1" customWidth="1"/>
    <col min="3847" max="3847" width="46.5703125" style="74" customWidth="1"/>
    <col min="3848" max="3848" width="16.140625" style="74" customWidth="1"/>
    <col min="3849" max="3849" width="46.5703125" style="74" customWidth="1"/>
    <col min="3850" max="3850" width="47" style="74" customWidth="1"/>
    <col min="3851" max="3851" width="49.28515625" style="74" customWidth="1"/>
    <col min="3852" max="3852" width="54.7109375" style="74" customWidth="1"/>
    <col min="3853" max="3853" width="16.42578125" style="74" customWidth="1"/>
    <col min="3854" max="3854" width="16" style="74" customWidth="1"/>
    <col min="3855" max="3855" width="15.140625" style="74" customWidth="1"/>
    <col min="3856" max="3856" width="20.7109375" style="74" customWidth="1"/>
    <col min="3857" max="3857" width="62.85546875" style="74" customWidth="1"/>
    <col min="3858" max="4096" width="9.140625" style="74"/>
    <col min="4097" max="4097" width="6.140625" style="74" customWidth="1"/>
    <col min="4098" max="4098" width="55.5703125" style="74" customWidth="1"/>
    <col min="4099" max="4099" width="25.5703125" style="74" customWidth="1"/>
    <col min="4100" max="4102" width="0" style="74" hidden="1" customWidth="1"/>
    <col min="4103" max="4103" width="46.5703125" style="74" customWidth="1"/>
    <col min="4104" max="4104" width="16.140625" style="74" customWidth="1"/>
    <col min="4105" max="4105" width="46.5703125" style="74" customWidth="1"/>
    <col min="4106" max="4106" width="47" style="74" customWidth="1"/>
    <col min="4107" max="4107" width="49.28515625" style="74" customWidth="1"/>
    <col min="4108" max="4108" width="54.7109375" style="74" customWidth="1"/>
    <col min="4109" max="4109" width="16.42578125" style="74" customWidth="1"/>
    <col min="4110" max="4110" width="16" style="74" customWidth="1"/>
    <col min="4111" max="4111" width="15.140625" style="74" customWidth="1"/>
    <col min="4112" max="4112" width="20.7109375" style="74" customWidth="1"/>
    <col min="4113" max="4113" width="62.85546875" style="74" customWidth="1"/>
    <col min="4114" max="4352" width="9.140625" style="74"/>
    <col min="4353" max="4353" width="6.140625" style="74" customWidth="1"/>
    <col min="4354" max="4354" width="55.5703125" style="74" customWidth="1"/>
    <col min="4355" max="4355" width="25.5703125" style="74" customWidth="1"/>
    <col min="4356" max="4358" width="0" style="74" hidden="1" customWidth="1"/>
    <col min="4359" max="4359" width="46.5703125" style="74" customWidth="1"/>
    <col min="4360" max="4360" width="16.140625" style="74" customWidth="1"/>
    <col min="4361" max="4361" width="46.5703125" style="74" customWidth="1"/>
    <col min="4362" max="4362" width="47" style="74" customWidth="1"/>
    <col min="4363" max="4363" width="49.28515625" style="74" customWidth="1"/>
    <col min="4364" max="4364" width="54.7109375" style="74" customWidth="1"/>
    <col min="4365" max="4365" width="16.42578125" style="74" customWidth="1"/>
    <col min="4366" max="4366" width="16" style="74" customWidth="1"/>
    <col min="4367" max="4367" width="15.140625" style="74" customWidth="1"/>
    <col min="4368" max="4368" width="20.7109375" style="74" customWidth="1"/>
    <col min="4369" max="4369" width="62.85546875" style="74" customWidth="1"/>
    <col min="4370" max="4608" width="9.140625" style="74"/>
    <col min="4609" max="4609" width="6.140625" style="74" customWidth="1"/>
    <col min="4610" max="4610" width="55.5703125" style="74" customWidth="1"/>
    <col min="4611" max="4611" width="25.5703125" style="74" customWidth="1"/>
    <col min="4612" max="4614" width="0" style="74" hidden="1" customWidth="1"/>
    <col min="4615" max="4615" width="46.5703125" style="74" customWidth="1"/>
    <col min="4616" max="4616" width="16.140625" style="74" customWidth="1"/>
    <col min="4617" max="4617" width="46.5703125" style="74" customWidth="1"/>
    <col min="4618" max="4618" width="47" style="74" customWidth="1"/>
    <col min="4619" max="4619" width="49.28515625" style="74" customWidth="1"/>
    <col min="4620" max="4620" width="54.7109375" style="74" customWidth="1"/>
    <col min="4621" max="4621" width="16.42578125" style="74" customWidth="1"/>
    <col min="4622" max="4622" width="16" style="74" customWidth="1"/>
    <col min="4623" max="4623" width="15.140625" style="74" customWidth="1"/>
    <col min="4624" max="4624" width="20.7109375" style="74" customWidth="1"/>
    <col min="4625" max="4625" width="62.85546875" style="74" customWidth="1"/>
    <col min="4626" max="4864" width="9.140625" style="74"/>
    <col min="4865" max="4865" width="6.140625" style="74" customWidth="1"/>
    <col min="4866" max="4866" width="55.5703125" style="74" customWidth="1"/>
    <col min="4867" max="4867" width="25.5703125" style="74" customWidth="1"/>
    <col min="4868" max="4870" width="0" style="74" hidden="1" customWidth="1"/>
    <col min="4871" max="4871" width="46.5703125" style="74" customWidth="1"/>
    <col min="4872" max="4872" width="16.140625" style="74" customWidth="1"/>
    <col min="4873" max="4873" width="46.5703125" style="74" customWidth="1"/>
    <col min="4874" max="4874" width="47" style="74" customWidth="1"/>
    <col min="4875" max="4875" width="49.28515625" style="74" customWidth="1"/>
    <col min="4876" max="4876" width="54.7109375" style="74" customWidth="1"/>
    <col min="4877" max="4877" width="16.42578125" style="74" customWidth="1"/>
    <col min="4878" max="4878" width="16" style="74" customWidth="1"/>
    <col min="4879" max="4879" width="15.140625" style="74" customWidth="1"/>
    <col min="4880" max="4880" width="20.7109375" style="74" customWidth="1"/>
    <col min="4881" max="4881" width="62.85546875" style="74" customWidth="1"/>
    <col min="4882" max="5120" width="9.140625" style="74"/>
    <col min="5121" max="5121" width="6.140625" style="74" customWidth="1"/>
    <col min="5122" max="5122" width="55.5703125" style="74" customWidth="1"/>
    <col min="5123" max="5123" width="25.5703125" style="74" customWidth="1"/>
    <col min="5124" max="5126" width="0" style="74" hidden="1" customWidth="1"/>
    <col min="5127" max="5127" width="46.5703125" style="74" customWidth="1"/>
    <col min="5128" max="5128" width="16.140625" style="74" customWidth="1"/>
    <col min="5129" max="5129" width="46.5703125" style="74" customWidth="1"/>
    <col min="5130" max="5130" width="47" style="74" customWidth="1"/>
    <col min="5131" max="5131" width="49.28515625" style="74" customWidth="1"/>
    <col min="5132" max="5132" width="54.7109375" style="74" customWidth="1"/>
    <col min="5133" max="5133" width="16.42578125" style="74" customWidth="1"/>
    <col min="5134" max="5134" width="16" style="74" customWidth="1"/>
    <col min="5135" max="5135" width="15.140625" style="74" customWidth="1"/>
    <col min="5136" max="5136" width="20.7109375" style="74" customWidth="1"/>
    <col min="5137" max="5137" width="62.85546875" style="74" customWidth="1"/>
    <col min="5138" max="5376" width="9.140625" style="74"/>
    <col min="5377" max="5377" width="6.140625" style="74" customWidth="1"/>
    <col min="5378" max="5378" width="55.5703125" style="74" customWidth="1"/>
    <col min="5379" max="5379" width="25.5703125" style="74" customWidth="1"/>
    <col min="5380" max="5382" width="0" style="74" hidden="1" customWidth="1"/>
    <col min="5383" max="5383" width="46.5703125" style="74" customWidth="1"/>
    <col min="5384" max="5384" width="16.140625" style="74" customWidth="1"/>
    <col min="5385" max="5385" width="46.5703125" style="74" customWidth="1"/>
    <col min="5386" max="5386" width="47" style="74" customWidth="1"/>
    <col min="5387" max="5387" width="49.28515625" style="74" customWidth="1"/>
    <col min="5388" max="5388" width="54.7109375" style="74" customWidth="1"/>
    <col min="5389" max="5389" width="16.42578125" style="74" customWidth="1"/>
    <col min="5390" max="5390" width="16" style="74" customWidth="1"/>
    <col min="5391" max="5391" width="15.140625" style="74" customWidth="1"/>
    <col min="5392" max="5392" width="20.7109375" style="74" customWidth="1"/>
    <col min="5393" max="5393" width="62.85546875" style="74" customWidth="1"/>
    <col min="5394" max="5632" width="9.140625" style="74"/>
    <col min="5633" max="5633" width="6.140625" style="74" customWidth="1"/>
    <col min="5634" max="5634" width="55.5703125" style="74" customWidth="1"/>
    <col min="5635" max="5635" width="25.5703125" style="74" customWidth="1"/>
    <col min="5636" max="5638" width="0" style="74" hidden="1" customWidth="1"/>
    <col min="5639" max="5639" width="46.5703125" style="74" customWidth="1"/>
    <col min="5640" max="5640" width="16.140625" style="74" customWidth="1"/>
    <col min="5641" max="5641" width="46.5703125" style="74" customWidth="1"/>
    <col min="5642" max="5642" width="47" style="74" customWidth="1"/>
    <col min="5643" max="5643" width="49.28515625" style="74" customWidth="1"/>
    <col min="5644" max="5644" width="54.7109375" style="74" customWidth="1"/>
    <col min="5645" max="5645" width="16.42578125" style="74" customWidth="1"/>
    <col min="5646" max="5646" width="16" style="74" customWidth="1"/>
    <col min="5647" max="5647" width="15.140625" style="74" customWidth="1"/>
    <col min="5648" max="5648" width="20.7109375" style="74" customWidth="1"/>
    <col min="5649" max="5649" width="62.85546875" style="74" customWidth="1"/>
    <col min="5650" max="5888" width="9.140625" style="74"/>
    <col min="5889" max="5889" width="6.140625" style="74" customWidth="1"/>
    <col min="5890" max="5890" width="55.5703125" style="74" customWidth="1"/>
    <col min="5891" max="5891" width="25.5703125" style="74" customWidth="1"/>
    <col min="5892" max="5894" width="0" style="74" hidden="1" customWidth="1"/>
    <col min="5895" max="5895" width="46.5703125" style="74" customWidth="1"/>
    <col min="5896" max="5896" width="16.140625" style="74" customWidth="1"/>
    <col min="5897" max="5897" width="46.5703125" style="74" customWidth="1"/>
    <col min="5898" max="5898" width="47" style="74" customWidth="1"/>
    <col min="5899" max="5899" width="49.28515625" style="74" customWidth="1"/>
    <col min="5900" max="5900" width="54.7109375" style="74" customWidth="1"/>
    <col min="5901" max="5901" width="16.42578125" style="74" customWidth="1"/>
    <col min="5902" max="5902" width="16" style="74" customWidth="1"/>
    <col min="5903" max="5903" width="15.140625" style="74" customWidth="1"/>
    <col min="5904" max="5904" width="20.7109375" style="74" customWidth="1"/>
    <col min="5905" max="5905" width="62.85546875" style="74" customWidth="1"/>
    <col min="5906" max="6144" width="9.140625" style="74"/>
    <col min="6145" max="6145" width="6.140625" style="74" customWidth="1"/>
    <col min="6146" max="6146" width="55.5703125" style="74" customWidth="1"/>
    <col min="6147" max="6147" width="25.5703125" style="74" customWidth="1"/>
    <col min="6148" max="6150" width="0" style="74" hidden="1" customWidth="1"/>
    <col min="6151" max="6151" width="46.5703125" style="74" customWidth="1"/>
    <col min="6152" max="6152" width="16.140625" style="74" customWidth="1"/>
    <col min="6153" max="6153" width="46.5703125" style="74" customWidth="1"/>
    <col min="6154" max="6154" width="47" style="74" customWidth="1"/>
    <col min="6155" max="6155" width="49.28515625" style="74" customWidth="1"/>
    <col min="6156" max="6156" width="54.7109375" style="74" customWidth="1"/>
    <col min="6157" max="6157" width="16.42578125" style="74" customWidth="1"/>
    <col min="6158" max="6158" width="16" style="74" customWidth="1"/>
    <col min="6159" max="6159" width="15.140625" style="74" customWidth="1"/>
    <col min="6160" max="6160" width="20.7109375" style="74" customWidth="1"/>
    <col min="6161" max="6161" width="62.85546875" style="74" customWidth="1"/>
    <col min="6162" max="6400" width="9.140625" style="74"/>
    <col min="6401" max="6401" width="6.140625" style="74" customWidth="1"/>
    <col min="6402" max="6402" width="55.5703125" style="74" customWidth="1"/>
    <col min="6403" max="6403" width="25.5703125" style="74" customWidth="1"/>
    <col min="6404" max="6406" width="0" style="74" hidden="1" customWidth="1"/>
    <col min="6407" max="6407" width="46.5703125" style="74" customWidth="1"/>
    <col min="6408" max="6408" width="16.140625" style="74" customWidth="1"/>
    <col min="6409" max="6409" width="46.5703125" style="74" customWidth="1"/>
    <col min="6410" max="6410" width="47" style="74" customWidth="1"/>
    <col min="6411" max="6411" width="49.28515625" style="74" customWidth="1"/>
    <col min="6412" max="6412" width="54.7109375" style="74" customWidth="1"/>
    <col min="6413" max="6413" width="16.42578125" style="74" customWidth="1"/>
    <col min="6414" max="6414" width="16" style="74" customWidth="1"/>
    <col min="6415" max="6415" width="15.140625" style="74" customWidth="1"/>
    <col min="6416" max="6416" width="20.7109375" style="74" customWidth="1"/>
    <col min="6417" max="6417" width="62.85546875" style="74" customWidth="1"/>
    <col min="6418" max="6656" width="9.140625" style="74"/>
    <col min="6657" max="6657" width="6.140625" style="74" customWidth="1"/>
    <col min="6658" max="6658" width="55.5703125" style="74" customWidth="1"/>
    <col min="6659" max="6659" width="25.5703125" style="74" customWidth="1"/>
    <col min="6660" max="6662" width="0" style="74" hidden="1" customWidth="1"/>
    <col min="6663" max="6663" width="46.5703125" style="74" customWidth="1"/>
    <col min="6664" max="6664" width="16.140625" style="74" customWidth="1"/>
    <col min="6665" max="6665" width="46.5703125" style="74" customWidth="1"/>
    <col min="6666" max="6666" width="47" style="74" customWidth="1"/>
    <col min="6667" max="6667" width="49.28515625" style="74" customWidth="1"/>
    <col min="6668" max="6668" width="54.7109375" style="74" customWidth="1"/>
    <col min="6669" max="6669" width="16.42578125" style="74" customWidth="1"/>
    <col min="6670" max="6670" width="16" style="74" customWidth="1"/>
    <col min="6671" max="6671" width="15.140625" style="74" customWidth="1"/>
    <col min="6672" max="6672" width="20.7109375" style="74" customWidth="1"/>
    <col min="6673" max="6673" width="62.85546875" style="74" customWidth="1"/>
    <col min="6674" max="6912" width="9.140625" style="74"/>
    <col min="6913" max="6913" width="6.140625" style="74" customWidth="1"/>
    <col min="6914" max="6914" width="55.5703125" style="74" customWidth="1"/>
    <col min="6915" max="6915" width="25.5703125" style="74" customWidth="1"/>
    <col min="6916" max="6918" width="0" style="74" hidden="1" customWidth="1"/>
    <col min="6919" max="6919" width="46.5703125" style="74" customWidth="1"/>
    <col min="6920" max="6920" width="16.140625" style="74" customWidth="1"/>
    <col min="6921" max="6921" width="46.5703125" style="74" customWidth="1"/>
    <col min="6922" max="6922" width="47" style="74" customWidth="1"/>
    <col min="6923" max="6923" width="49.28515625" style="74" customWidth="1"/>
    <col min="6924" max="6924" width="54.7109375" style="74" customWidth="1"/>
    <col min="6925" max="6925" width="16.42578125" style="74" customWidth="1"/>
    <col min="6926" max="6926" width="16" style="74" customWidth="1"/>
    <col min="6927" max="6927" width="15.140625" style="74" customWidth="1"/>
    <col min="6928" max="6928" width="20.7109375" style="74" customWidth="1"/>
    <col min="6929" max="6929" width="62.85546875" style="74" customWidth="1"/>
    <col min="6930" max="7168" width="9.140625" style="74"/>
    <col min="7169" max="7169" width="6.140625" style="74" customWidth="1"/>
    <col min="7170" max="7170" width="55.5703125" style="74" customWidth="1"/>
    <col min="7171" max="7171" width="25.5703125" style="74" customWidth="1"/>
    <col min="7172" max="7174" width="0" style="74" hidden="1" customWidth="1"/>
    <col min="7175" max="7175" width="46.5703125" style="74" customWidth="1"/>
    <col min="7176" max="7176" width="16.140625" style="74" customWidth="1"/>
    <col min="7177" max="7177" width="46.5703125" style="74" customWidth="1"/>
    <col min="7178" max="7178" width="47" style="74" customWidth="1"/>
    <col min="7179" max="7179" width="49.28515625" style="74" customWidth="1"/>
    <col min="7180" max="7180" width="54.7109375" style="74" customWidth="1"/>
    <col min="7181" max="7181" width="16.42578125" style="74" customWidth="1"/>
    <col min="7182" max="7182" width="16" style="74" customWidth="1"/>
    <col min="7183" max="7183" width="15.140625" style="74" customWidth="1"/>
    <col min="7184" max="7184" width="20.7109375" style="74" customWidth="1"/>
    <col min="7185" max="7185" width="62.85546875" style="74" customWidth="1"/>
    <col min="7186" max="7424" width="9.140625" style="74"/>
    <col min="7425" max="7425" width="6.140625" style="74" customWidth="1"/>
    <col min="7426" max="7426" width="55.5703125" style="74" customWidth="1"/>
    <col min="7427" max="7427" width="25.5703125" style="74" customWidth="1"/>
    <col min="7428" max="7430" width="0" style="74" hidden="1" customWidth="1"/>
    <col min="7431" max="7431" width="46.5703125" style="74" customWidth="1"/>
    <col min="7432" max="7432" width="16.140625" style="74" customWidth="1"/>
    <col min="7433" max="7433" width="46.5703125" style="74" customWidth="1"/>
    <col min="7434" max="7434" width="47" style="74" customWidth="1"/>
    <col min="7435" max="7435" width="49.28515625" style="74" customWidth="1"/>
    <col min="7436" max="7436" width="54.7109375" style="74" customWidth="1"/>
    <col min="7437" max="7437" width="16.42578125" style="74" customWidth="1"/>
    <col min="7438" max="7438" width="16" style="74" customWidth="1"/>
    <col min="7439" max="7439" width="15.140625" style="74" customWidth="1"/>
    <col min="7440" max="7440" width="20.7109375" style="74" customWidth="1"/>
    <col min="7441" max="7441" width="62.85546875" style="74" customWidth="1"/>
    <col min="7442" max="7680" width="9.140625" style="74"/>
    <col min="7681" max="7681" width="6.140625" style="74" customWidth="1"/>
    <col min="7682" max="7682" width="55.5703125" style="74" customWidth="1"/>
    <col min="7683" max="7683" width="25.5703125" style="74" customWidth="1"/>
    <col min="7684" max="7686" width="0" style="74" hidden="1" customWidth="1"/>
    <col min="7687" max="7687" width="46.5703125" style="74" customWidth="1"/>
    <col min="7688" max="7688" width="16.140625" style="74" customWidth="1"/>
    <col min="7689" max="7689" width="46.5703125" style="74" customWidth="1"/>
    <col min="7690" max="7690" width="47" style="74" customWidth="1"/>
    <col min="7691" max="7691" width="49.28515625" style="74" customWidth="1"/>
    <col min="7692" max="7692" width="54.7109375" style="74" customWidth="1"/>
    <col min="7693" max="7693" width="16.42578125" style="74" customWidth="1"/>
    <col min="7694" max="7694" width="16" style="74" customWidth="1"/>
    <col min="7695" max="7695" width="15.140625" style="74" customWidth="1"/>
    <col min="7696" max="7696" width="20.7109375" style="74" customWidth="1"/>
    <col min="7697" max="7697" width="62.85546875" style="74" customWidth="1"/>
    <col min="7698" max="7936" width="9.140625" style="74"/>
    <col min="7937" max="7937" width="6.140625" style="74" customWidth="1"/>
    <col min="7938" max="7938" width="55.5703125" style="74" customWidth="1"/>
    <col min="7939" max="7939" width="25.5703125" style="74" customWidth="1"/>
    <col min="7940" max="7942" width="0" style="74" hidden="1" customWidth="1"/>
    <col min="7943" max="7943" width="46.5703125" style="74" customWidth="1"/>
    <col min="7944" max="7944" width="16.140625" style="74" customWidth="1"/>
    <col min="7945" max="7945" width="46.5703125" style="74" customWidth="1"/>
    <col min="7946" max="7946" width="47" style="74" customWidth="1"/>
    <col min="7947" max="7947" width="49.28515625" style="74" customWidth="1"/>
    <col min="7948" max="7948" width="54.7109375" style="74" customWidth="1"/>
    <col min="7949" max="7949" width="16.42578125" style="74" customWidth="1"/>
    <col min="7950" max="7950" width="16" style="74" customWidth="1"/>
    <col min="7951" max="7951" width="15.140625" style="74" customWidth="1"/>
    <col min="7952" max="7952" width="20.7109375" style="74" customWidth="1"/>
    <col min="7953" max="7953" width="62.85546875" style="74" customWidth="1"/>
    <col min="7954" max="8192" width="9.140625" style="74"/>
    <col min="8193" max="8193" width="6.140625" style="74" customWidth="1"/>
    <col min="8194" max="8194" width="55.5703125" style="74" customWidth="1"/>
    <col min="8195" max="8195" width="25.5703125" style="74" customWidth="1"/>
    <col min="8196" max="8198" width="0" style="74" hidden="1" customWidth="1"/>
    <col min="8199" max="8199" width="46.5703125" style="74" customWidth="1"/>
    <col min="8200" max="8200" width="16.140625" style="74" customWidth="1"/>
    <col min="8201" max="8201" width="46.5703125" style="74" customWidth="1"/>
    <col min="8202" max="8202" width="47" style="74" customWidth="1"/>
    <col min="8203" max="8203" width="49.28515625" style="74" customWidth="1"/>
    <col min="8204" max="8204" width="54.7109375" style="74" customWidth="1"/>
    <col min="8205" max="8205" width="16.42578125" style="74" customWidth="1"/>
    <col min="8206" max="8206" width="16" style="74" customWidth="1"/>
    <col min="8207" max="8207" width="15.140625" style="74" customWidth="1"/>
    <col min="8208" max="8208" width="20.7109375" style="74" customWidth="1"/>
    <col min="8209" max="8209" width="62.85546875" style="74" customWidth="1"/>
    <col min="8210" max="8448" width="9.140625" style="74"/>
    <col min="8449" max="8449" width="6.140625" style="74" customWidth="1"/>
    <col min="8450" max="8450" width="55.5703125" style="74" customWidth="1"/>
    <col min="8451" max="8451" width="25.5703125" style="74" customWidth="1"/>
    <col min="8452" max="8454" width="0" style="74" hidden="1" customWidth="1"/>
    <col min="8455" max="8455" width="46.5703125" style="74" customWidth="1"/>
    <col min="8456" max="8456" width="16.140625" style="74" customWidth="1"/>
    <col min="8457" max="8457" width="46.5703125" style="74" customWidth="1"/>
    <col min="8458" max="8458" width="47" style="74" customWidth="1"/>
    <col min="8459" max="8459" width="49.28515625" style="74" customWidth="1"/>
    <col min="8460" max="8460" width="54.7109375" style="74" customWidth="1"/>
    <col min="8461" max="8461" width="16.42578125" style="74" customWidth="1"/>
    <col min="8462" max="8462" width="16" style="74" customWidth="1"/>
    <col min="8463" max="8463" width="15.140625" style="74" customWidth="1"/>
    <col min="8464" max="8464" width="20.7109375" style="74" customWidth="1"/>
    <col min="8465" max="8465" width="62.85546875" style="74" customWidth="1"/>
    <col min="8466" max="8704" width="9.140625" style="74"/>
    <col min="8705" max="8705" width="6.140625" style="74" customWidth="1"/>
    <col min="8706" max="8706" width="55.5703125" style="74" customWidth="1"/>
    <col min="8707" max="8707" width="25.5703125" style="74" customWidth="1"/>
    <col min="8708" max="8710" width="0" style="74" hidden="1" customWidth="1"/>
    <col min="8711" max="8711" width="46.5703125" style="74" customWidth="1"/>
    <col min="8712" max="8712" width="16.140625" style="74" customWidth="1"/>
    <col min="8713" max="8713" width="46.5703125" style="74" customWidth="1"/>
    <col min="8714" max="8714" width="47" style="74" customWidth="1"/>
    <col min="8715" max="8715" width="49.28515625" style="74" customWidth="1"/>
    <col min="8716" max="8716" width="54.7109375" style="74" customWidth="1"/>
    <col min="8717" max="8717" width="16.42578125" style="74" customWidth="1"/>
    <col min="8718" max="8718" width="16" style="74" customWidth="1"/>
    <col min="8719" max="8719" width="15.140625" style="74" customWidth="1"/>
    <col min="8720" max="8720" width="20.7109375" style="74" customWidth="1"/>
    <col min="8721" max="8721" width="62.85546875" style="74" customWidth="1"/>
    <col min="8722" max="8960" width="9.140625" style="74"/>
    <col min="8961" max="8961" width="6.140625" style="74" customWidth="1"/>
    <col min="8962" max="8962" width="55.5703125" style="74" customWidth="1"/>
    <col min="8963" max="8963" width="25.5703125" style="74" customWidth="1"/>
    <col min="8964" max="8966" width="0" style="74" hidden="1" customWidth="1"/>
    <col min="8967" max="8967" width="46.5703125" style="74" customWidth="1"/>
    <col min="8968" max="8968" width="16.140625" style="74" customWidth="1"/>
    <col min="8969" max="8969" width="46.5703125" style="74" customWidth="1"/>
    <col min="8970" max="8970" width="47" style="74" customWidth="1"/>
    <col min="8971" max="8971" width="49.28515625" style="74" customWidth="1"/>
    <col min="8972" max="8972" width="54.7109375" style="74" customWidth="1"/>
    <col min="8973" max="8973" width="16.42578125" style="74" customWidth="1"/>
    <col min="8974" max="8974" width="16" style="74" customWidth="1"/>
    <col min="8975" max="8975" width="15.140625" style="74" customWidth="1"/>
    <col min="8976" max="8976" width="20.7109375" style="74" customWidth="1"/>
    <col min="8977" max="8977" width="62.85546875" style="74" customWidth="1"/>
    <col min="8978" max="9216" width="9.140625" style="74"/>
    <col min="9217" max="9217" width="6.140625" style="74" customWidth="1"/>
    <col min="9218" max="9218" width="55.5703125" style="74" customWidth="1"/>
    <col min="9219" max="9219" width="25.5703125" style="74" customWidth="1"/>
    <col min="9220" max="9222" width="0" style="74" hidden="1" customWidth="1"/>
    <col min="9223" max="9223" width="46.5703125" style="74" customWidth="1"/>
    <col min="9224" max="9224" width="16.140625" style="74" customWidth="1"/>
    <col min="9225" max="9225" width="46.5703125" style="74" customWidth="1"/>
    <col min="9226" max="9226" width="47" style="74" customWidth="1"/>
    <col min="9227" max="9227" width="49.28515625" style="74" customWidth="1"/>
    <col min="9228" max="9228" width="54.7109375" style="74" customWidth="1"/>
    <col min="9229" max="9229" width="16.42578125" style="74" customWidth="1"/>
    <col min="9230" max="9230" width="16" style="74" customWidth="1"/>
    <col min="9231" max="9231" width="15.140625" style="74" customWidth="1"/>
    <col min="9232" max="9232" width="20.7109375" style="74" customWidth="1"/>
    <col min="9233" max="9233" width="62.85546875" style="74" customWidth="1"/>
    <col min="9234" max="9472" width="9.140625" style="74"/>
    <col min="9473" max="9473" width="6.140625" style="74" customWidth="1"/>
    <col min="9474" max="9474" width="55.5703125" style="74" customWidth="1"/>
    <col min="9475" max="9475" width="25.5703125" style="74" customWidth="1"/>
    <col min="9476" max="9478" width="0" style="74" hidden="1" customWidth="1"/>
    <col min="9479" max="9479" width="46.5703125" style="74" customWidth="1"/>
    <col min="9480" max="9480" width="16.140625" style="74" customWidth="1"/>
    <col min="9481" max="9481" width="46.5703125" style="74" customWidth="1"/>
    <col min="9482" max="9482" width="47" style="74" customWidth="1"/>
    <col min="9483" max="9483" width="49.28515625" style="74" customWidth="1"/>
    <col min="9484" max="9484" width="54.7109375" style="74" customWidth="1"/>
    <col min="9485" max="9485" width="16.42578125" style="74" customWidth="1"/>
    <col min="9486" max="9486" width="16" style="74" customWidth="1"/>
    <col min="9487" max="9487" width="15.140625" style="74" customWidth="1"/>
    <col min="9488" max="9488" width="20.7109375" style="74" customWidth="1"/>
    <col min="9489" max="9489" width="62.85546875" style="74" customWidth="1"/>
    <col min="9490" max="9728" width="9.140625" style="74"/>
    <col min="9729" max="9729" width="6.140625" style="74" customWidth="1"/>
    <col min="9730" max="9730" width="55.5703125" style="74" customWidth="1"/>
    <col min="9731" max="9731" width="25.5703125" style="74" customWidth="1"/>
    <col min="9732" max="9734" width="0" style="74" hidden="1" customWidth="1"/>
    <col min="9735" max="9735" width="46.5703125" style="74" customWidth="1"/>
    <col min="9736" max="9736" width="16.140625" style="74" customWidth="1"/>
    <col min="9737" max="9737" width="46.5703125" style="74" customWidth="1"/>
    <col min="9738" max="9738" width="47" style="74" customWidth="1"/>
    <col min="9739" max="9739" width="49.28515625" style="74" customWidth="1"/>
    <col min="9740" max="9740" width="54.7109375" style="74" customWidth="1"/>
    <col min="9741" max="9741" width="16.42578125" style="74" customWidth="1"/>
    <col min="9742" max="9742" width="16" style="74" customWidth="1"/>
    <col min="9743" max="9743" width="15.140625" style="74" customWidth="1"/>
    <col min="9744" max="9744" width="20.7109375" style="74" customWidth="1"/>
    <col min="9745" max="9745" width="62.85546875" style="74" customWidth="1"/>
    <col min="9746" max="9984" width="9.140625" style="74"/>
    <col min="9985" max="9985" width="6.140625" style="74" customWidth="1"/>
    <col min="9986" max="9986" width="55.5703125" style="74" customWidth="1"/>
    <col min="9987" max="9987" width="25.5703125" style="74" customWidth="1"/>
    <col min="9988" max="9990" width="0" style="74" hidden="1" customWidth="1"/>
    <col min="9991" max="9991" width="46.5703125" style="74" customWidth="1"/>
    <col min="9992" max="9992" width="16.140625" style="74" customWidth="1"/>
    <col min="9993" max="9993" width="46.5703125" style="74" customWidth="1"/>
    <col min="9994" max="9994" width="47" style="74" customWidth="1"/>
    <col min="9995" max="9995" width="49.28515625" style="74" customWidth="1"/>
    <col min="9996" max="9996" width="54.7109375" style="74" customWidth="1"/>
    <col min="9997" max="9997" width="16.42578125" style="74" customWidth="1"/>
    <col min="9998" max="9998" width="16" style="74" customWidth="1"/>
    <col min="9999" max="9999" width="15.140625" style="74" customWidth="1"/>
    <col min="10000" max="10000" width="20.7109375" style="74" customWidth="1"/>
    <col min="10001" max="10001" width="62.85546875" style="74" customWidth="1"/>
    <col min="10002" max="10240" width="9.140625" style="74"/>
    <col min="10241" max="10241" width="6.140625" style="74" customWidth="1"/>
    <col min="10242" max="10242" width="55.5703125" style="74" customWidth="1"/>
    <col min="10243" max="10243" width="25.5703125" style="74" customWidth="1"/>
    <col min="10244" max="10246" width="0" style="74" hidden="1" customWidth="1"/>
    <col min="10247" max="10247" width="46.5703125" style="74" customWidth="1"/>
    <col min="10248" max="10248" width="16.140625" style="74" customWidth="1"/>
    <col min="10249" max="10249" width="46.5703125" style="74" customWidth="1"/>
    <col min="10250" max="10250" width="47" style="74" customWidth="1"/>
    <col min="10251" max="10251" width="49.28515625" style="74" customWidth="1"/>
    <col min="10252" max="10252" width="54.7109375" style="74" customWidth="1"/>
    <col min="10253" max="10253" width="16.42578125" style="74" customWidth="1"/>
    <col min="10254" max="10254" width="16" style="74" customWidth="1"/>
    <col min="10255" max="10255" width="15.140625" style="74" customWidth="1"/>
    <col min="10256" max="10256" width="20.7109375" style="74" customWidth="1"/>
    <col min="10257" max="10257" width="62.85546875" style="74" customWidth="1"/>
    <col min="10258" max="10496" width="9.140625" style="74"/>
    <col min="10497" max="10497" width="6.140625" style="74" customWidth="1"/>
    <col min="10498" max="10498" width="55.5703125" style="74" customWidth="1"/>
    <col min="10499" max="10499" width="25.5703125" style="74" customWidth="1"/>
    <col min="10500" max="10502" width="0" style="74" hidden="1" customWidth="1"/>
    <col min="10503" max="10503" width="46.5703125" style="74" customWidth="1"/>
    <col min="10504" max="10504" width="16.140625" style="74" customWidth="1"/>
    <col min="10505" max="10505" width="46.5703125" style="74" customWidth="1"/>
    <col min="10506" max="10506" width="47" style="74" customWidth="1"/>
    <col min="10507" max="10507" width="49.28515625" style="74" customWidth="1"/>
    <col min="10508" max="10508" width="54.7109375" style="74" customWidth="1"/>
    <col min="10509" max="10509" width="16.42578125" style="74" customWidth="1"/>
    <col min="10510" max="10510" width="16" style="74" customWidth="1"/>
    <col min="10511" max="10511" width="15.140625" style="74" customWidth="1"/>
    <col min="10512" max="10512" width="20.7109375" style="74" customWidth="1"/>
    <col min="10513" max="10513" width="62.85546875" style="74" customWidth="1"/>
    <col min="10514" max="10752" width="9.140625" style="74"/>
    <col min="10753" max="10753" width="6.140625" style="74" customWidth="1"/>
    <col min="10754" max="10754" width="55.5703125" style="74" customWidth="1"/>
    <col min="10755" max="10755" width="25.5703125" style="74" customWidth="1"/>
    <col min="10756" max="10758" width="0" style="74" hidden="1" customWidth="1"/>
    <col min="10759" max="10759" width="46.5703125" style="74" customWidth="1"/>
    <col min="10760" max="10760" width="16.140625" style="74" customWidth="1"/>
    <col min="10761" max="10761" width="46.5703125" style="74" customWidth="1"/>
    <col min="10762" max="10762" width="47" style="74" customWidth="1"/>
    <col min="10763" max="10763" width="49.28515625" style="74" customWidth="1"/>
    <col min="10764" max="10764" width="54.7109375" style="74" customWidth="1"/>
    <col min="10765" max="10765" width="16.42578125" style="74" customWidth="1"/>
    <col min="10766" max="10766" width="16" style="74" customWidth="1"/>
    <col min="10767" max="10767" width="15.140625" style="74" customWidth="1"/>
    <col min="10768" max="10768" width="20.7109375" style="74" customWidth="1"/>
    <col min="10769" max="10769" width="62.85546875" style="74" customWidth="1"/>
    <col min="10770" max="11008" width="9.140625" style="74"/>
    <col min="11009" max="11009" width="6.140625" style="74" customWidth="1"/>
    <col min="11010" max="11010" width="55.5703125" style="74" customWidth="1"/>
    <col min="11011" max="11011" width="25.5703125" style="74" customWidth="1"/>
    <col min="11012" max="11014" width="0" style="74" hidden="1" customWidth="1"/>
    <col min="11015" max="11015" width="46.5703125" style="74" customWidth="1"/>
    <col min="11016" max="11016" width="16.140625" style="74" customWidth="1"/>
    <col min="11017" max="11017" width="46.5703125" style="74" customWidth="1"/>
    <col min="11018" max="11018" width="47" style="74" customWidth="1"/>
    <col min="11019" max="11019" width="49.28515625" style="74" customWidth="1"/>
    <col min="11020" max="11020" width="54.7109375" style="74" customWidth="1"/>
    <col min="11021" max="11021" width="16.42578125" style="74" customWidth="1"/>
    <col min="11022" max="11022" width="16" style="74" customWidth="1"/>
    <col min="11023" max="11023" width="15.140625" style="74" customWidth="1"/>
    <col min="11024" max="11024" width="20.7109375" style="74" customWidth="1"/>
    <col min="11025" max="11025" width="62.85546875" style="74" customWidth="1"/>
    <col min="11026" max="11264" width="9.140625" style="74"/>
    <col min="11265" max="11265" width="6.140625" style="74" customWidth="1"/>
    <col min="11266" max="11266" width="55.5703125" style="74" customWidth="1"/>
    <col min="11267" max="11267" width="25.5703125" style="74" customWidth="1"/>
    <col min="11268" max="11270" width="0" style="74" hidden="1" customWidth="1"/>
    <col min="11271" max="11271" width="46.5703125" style="74" customWidth="1"/>
    <col min="11272" max="11272" width="16.140625" style="74" customWidth="1"/>
    <col min="11273" max="11273" width="46.5703125" style="74" customWidth="1"/>
    <col min="11274" max="11274" width="47" style="74" customWidth="1"/>
    <col min="11275" max="11275" width="49.28515625" style="74" customWidth="1"/>
    <col min="11276" max="11276" width="54.7109375" style="74" customWidth="1"/>
    <col min="11277" max="11277" width="16.42578125" style="74" customWidth="1"/>
    <col min="11278" max="11278" width="16" style="74" customWidth="1"/>
    <col min="11279" max="11279" width="15.140625" style="74" customWidth="1"/>
    <col min="11280" max="11280" width="20.7109375" style="74" customWidth="1"/>
    <col min="11281" max="11281" width="62.85546875" style="74" customWidth="1"/>
    <col min="11282" max="11520" width="9.140625" style="74"/>
    <col min="11521" max="11521" width="6.140625" style="74" customWidth="1"/>
    <col min="11522" max="11522" width="55.5703125" style="74" customWidth="1"/>
    <col min="11523" max="11523" width="25.5703125" style="74" customWidth="1"/>
    <col min="11524" max="11526" width="0" style="74" hidden="1" customWidth="1"/>
    <col min="11527" max="11527" width="46.5703125" style="74" customWidth="1"/>
    <col min="11528" max="11528" width="16.140625" style="74" customWidth="1"/>
    <col min="11529" max="11529" width="46.5703125" style="74" customWidth="1"/>
    <col min="11530" max="11530" width="47" style="74" customWidth="1"/>
    <col min="11531" max="11531" width="49.28515625" style="74" customWidth="1"/>
    <col min="11532" max="11532" width="54.7109375" style="74" customWidth="1"/>
    <col min="11533" max="11533" width="16.42578125" style="74" customWidth="1"/>
    <col min="11534" max="11534" width="16" style="74" customWidth="1"/>
    <col min="11535" max="11535" width="15.140625" style="74" customWidth="1"/>
    <col min="11536" max="11536" width="20.7109375" style="74" customWidth="1"/>
    <col min="11537" max="11537" width="62.85546875" style="74" customWidth="1"/>
    <col min="11538" max="11776" width="9.140625" style="74"/>
    <col min="11777" max="11777" width="6.140625" style="74" customWidth="1"/>
    <col min="11778" max="11778" width="55.5703125" style="74" customWidth="1"/>
    <col min="11779" max="11779" width="25.5703125" style="74" customWidth="1"/>
    <col min="11780" max="11782" width="0" style="74" hidden="1" customWidth="1"/>
    <col min="11783" max="11783" width="46.5703125" style="74" customWidth="1"/>
    <col min="11784" max="11784" width="16.140625" style="74" customWidth="1"/>
    <col min="11785" max="11785" width="46.5703125" style="74" customWidth="1"/>
    <col min="11786" max="11786" width="47" style="74" customWidth="1"/>
    <col min="11787" max="11787" width="49.28515625" style="74" customWidth="1"/>
    <col min="11788" max="11788" width="54.7109375" style="74" customWidth="1"/>
    <col min="11789" max="11789" width="16.42578125" style="74" customWidth="1"/>
    <col min="11790" max="11790" width="16" style="74" customWidth="1"/>
    <col min="11791" max="11791" width="15.140625" style="74" customWidth="1"/>
    <col min="11792" max="11792" width="20.7109375" style="74" customWidth="1"/>
    <col min="11793" max="11793" width="62.85546875" style="74" customWidth="1"/>
    <col min="11794" max="12032" width="9.140625" style="74"/>
    <col min="12033" max="12033" width="6.140625" style="74" customWidth="1"/>
    <col min="12034" max="12034" width="55.5703125" style="74" customWidth="1"/>
    <col min="12035" max="12035" width="25.5703125" style="74" customWidth="1"/>
    <col min="12036" max="12038" width="0" style="74" hidden="1" customWidth="1"/>
    <col min="12039" max="12039" width="46.5703125" style="74" customWidth="1"/>
    <col min="12040" max="12040" width="16.140625" style="74" customWidth="1"/>
    <col min="12041" max="12041" width="46.5703125" style="74" customWidth="1"/>
    <col min="12042" max="12042" width="47" style="74" customWidth="1"/>
    <col min="12043" max="12043" width="49.28515625" style="74" customWidth="1"/>
    <col min="12044" max="12044" width="54.7109375" style="74" customWidth="1"/>
    <col min="12045" max="12045" width="16.42578125" style="74" customWidth="1"/>
    <col min="12046" max="12046" width="16" style="74" customWidth="1"/>
    <col min="12047" max="12047" width="15.140625" style="74" customWidth="1"/>
    <col min="12048" max="12048" width="20.7109375" style="74" customWidth="1"/>
    <col min="12049" max="12049" width="62.85546875" style="74" customWidth="1"/>
    <col min="12050" max="12288" width="9.140625" style="74"/>
    <col min="12289" max="12289" width="6.140625" style="74" customWidth="1"/>
    <col min="12290" max="12290" width="55.5703125" style="74" customWidth="1"/>
    <col min="12291" max="12291" width="25.5703125" style="74" customWidth="1"/>
    <col min="12292" max="12294" width="0" style="74" hidden="1" customWidth="1"/>
    <col min="12295" max="12295" width="46.5703125" style="74" customWidth="1"/>
    <col min="12296" max="12296" width="16.140625" style="74" customWidth="1"/>
    <col min="12297" max="12297" width="46.5703125" style="74" customWidth="1"/>
    <col min="12298" max="12298" width="47" style="74" customWidth="1"/>
    <col min="12299" max="12299" width="49.28515625" style="74" customWidth="1"/>
    <col min="12300" max="12300" width="54.7109375" style="74" customWidth="1"/>
    <col min="12301" max="12301" width="16.42578125" style="74" customWidth="1"/>
    <col min="12302" max="12302" width="16" style="74" customWidth="1"/>
    <col min="12303" max="12303" width="15.140625" style="74" customWidth="1"/>
    <col min="12304" max="12304" width="20.7109375" style="74" customWidth="1"/>
    <col min="12305" max="12305" width="62.85546875" style="74" customWidth="1"/>
    <col min="12306" max="12544" width="9.140625" style="74"/>
    <col min="12545" max="12545" width="6.140625" style="74" customWidth="1"/>
    <col min="12546" max="12546" width="55.5703125" style="74" customWidth="1"/>
    <col min="12547" max="12547" width="25.5703125" style="74" customWidth="1"/>
    <col min="12548" max="12550" width="0" style="74" hidden="1" customWidth="1"/>
    <col min="12551" max="12551" width="46.5703125" style="74" customWidth="1"/>
    <col min="12552" max="12552" width="16.140625" style="74" customWidth="1"/>
    <col min="12553" max="12553" width="46.5703125" style="74" customWidth="1"/>
    <col min="12554" max="12554" width="47" style="74" customWidth="1"/>
    <col min="12555" max="12555" width="49.28515625" style="74" customWidth="1"/>
    <col min="12556" max="12556" width="54.7109375" style="74" customWidth="1"/>
    <col min="12557" max="12557" width="16.42578125" style="74" customWidth="1"/>
    <col min="12558" max="12558" width="16" style="74" customWidth="1"/>
    <col min="12559" max="12559" width="15.140625" style="74" customWidth="1"/>
    <col min="12560" max="12560" width="20.7109375" style="74" customWidth="1"/>
    <col min="12561" max="12561" width="62.85546875" style="74" customWidth="1"/>
    <col min="12562" max="12800" width="9.140625" style="74"/>
    <col min="12801" max="12801" width="6.140625" style="74" customWidth="1"/>
    <col min="12802" max="12802" width="55.5703125" style="74" customWidth="1"/>
    <col min="12803" max="12803" width="25.5703125" style="74" customWidth="1"/>
    <col min="12804" max="12806" width="0" style="74" hidden="1" customWidth="1"/>
    <col min="12807" max="12807" width="46.5703125" style="74" customWidth="1"/>
    <col min="12808" max="12808" width="16.140625" style="74" customWidth="1"/>
    <col min="12809" max="12809" width="46.5703125" style="74" customWidth="1"/>
    <col min="12810" max="12810" width="47" style="74" customWidth="1"/>
    <col min="12811" max="12811" width="49.28515625" style="74" customWidth="1"/>
    <col min="12812" max="12812" width="54.7109375" style="74" customWidth="1"/>
    <col min="12813" max="12813" width="16.42578125" style="74" customWidth="1"/>
    <col min="12814" max="12814" width="16" style="74" customWidth="1"/>
    <col min="12815" max="12815" width="15.140625" style="74" customWidth="1"/>
    <col min="12816" max="12816" width="20.7109375" style="74" customWidth="1"/>
    <col min="12817" max="12817" width="62.85546875" style="74" customWidth="1"/>
    <col min="12818" max="13056" width="9.140625" style="74"/>
    <col min="13057" max="13057" width="6.140625" style="74" customWidth="1"/>
    <col min="13058" max="13058" width="55.5703125" style="74" customWidth="1"/>
    <col min="13059" max="13059" width="25.5703125" style="74" customWidth="1"/>
    <col min="13060" max="13062" width="0" style="74" hidden="1" customWidth="1"/>
    <col min="13063" max="13063" width="46.5703125" style="74" customWidth="1"/>
    <col min="13064" max="13064" width="16.140625" style="74" customWidth="1"/>
    <col min="13065" max="13065" width="46.5703125" style="74" customWidth="1"/>
    <col min="13066" max="13066" width="47" style="74" customWidth="1"/>
    <col min="13067" max="13067" width="49.28515625" style="74" customWidth="1"/>
    <col min="13068" max="13068" width="54.7109375" style="74" customWidth="1"/>
    <col min="13069" max="13069" width="16.42578125" style="74" customWidth="1"/>
    <col min="13070" max="13070" width="16" style="74" customWidth="1"/>
    <col min="13071" max="13071" width="15.140625" style="74" customWidth="1"/>
    <col min="13072" max="13072" width="20.7109375" style="74" customWidth="1"/>
    <col min="13073" max="13073" width="62.85546875" style="74" customWidth="1"/>
    <col min="13074" max="13312" width="9.140625" style="74"/>
    <col min="13313" max="13313" width="6.140625" style="74" customWidth="1"/>
    <col min="13314" max="13314" width="55.5703125" style="74" customWidth="1"/>
    <col min="13315" max="13315" width="25.5703125" style="74" customWidth="1"/>
    <col min="13316" max="13318" width="0" style="74" hidden="1" customWidth="1"/>
    <col min="13319" max="13319" width="46.5703125" style="74" customWidth="1"/>
    <col min="13320" max="13320" width="16.140625" style="74" customWidth="1"/>
    <col min="13321" max="13321" width="46.5703125" style="74" customWidth="1"/>
    <col min="13322" max="13322" width="47" style="74" customWidth="1"/>
    <col min="13323" max="13323" width="49.28515625" style="74" customWidth="1"/>
    <col min="13324" max="13324" width="54.7109375" style="74" customWidth="1"/>
    <col min="13325" max="13325" width="16.42578125" style="74" customWidth="1"/>
    <col min="13326" max="13326" width="16" style="74" customWidth="1"/>
    <col min="13327" max="13327" width="15.140625" style="74" customWidth="1"/>
    <col min="13328" max="13328" width="20.7109375" style="74" customWidth="1"/>
    <col min="13329" max="13329" width="62.85546875" style="74" customWidth="1"/>
    <col min="13330" max="13568" width="9.140625" style="74"/>
    <col min="13569" max="13569" width="6.140625" style="74" customWidth="1"/>
    <col min="13570" max="13570" width="55.5703125" style="74" customWidth="1"/>
    <col min="13571" max="13571" width="25.5703125" style="74" customWidth="1"/>
    <col min="13572" max="13574" width="0" style="74" hidden="1" customWidth="1"/>
    <col min="13575" max="13575" width="46.5703125" style="74" customWidth="1"/>
    <col min="13576" max="13576" width="16.140625" style="74" customWidth="1"/>
    <col min="13577" max="13577" width="46.5703125" style="74" customWidth="1"/>
    <col min="13578" max="13578" width="47" style="74" customWidth="1"/>
    <col min="13579" max="13579" width="49.28515625" style="74" customWidth="1"/>
    <col min="13580" max="13580" width="54.7109375" style="74" customWidth="1"/>
    <col min="13581" max="13581" width="16.42578125" style="74" customWidth="1"/>
    <col min="13582" max="13582" width="16" style="74" customWidth="1"/>
    <col min="13583" max="13583" width="15.140625" style="74" customWidth="1"/>
    <col min="13584" max="13584" width="20.7109375" style="74" customWidth="1"/>
    <col min="13585" max="13585" width="62.85546875" style="74" customWidth="1"/>
    <col min="13586" max="13824" width="9.140625" style="74"/>
    <col min="13825" max="13825" width="6.140625" style="74" customWidth="1"/>
    <col min="13826" max="13826" width="55.5703125" style="74" customWidth="1"/>
    <col min="13827" max="13827" width="25.5703125" style="74" customWidth="1"/>
    <col min="13828" max="13830" width="0" style="74" hidden="1" customWidth="1"/>
    <col min="13831" max="13831" width="46.5703125" style="74" customWidth="1"/>
    <col min="13832" max="13832" width="16.140625" style="74" customWidth="1"/>
    <col min="13833" max="13833" width="46.5703125" style="74" customWidth="1"/>
    <col min="13834" max="13834" width="47" style="74" customWidth="1"/>
    <col min="13835" max="13835" width="49.28515625" style="74" customWidth="1"/>
    <col min="13836" max="13836" width="54.7109375" style="74" customWidth="1"/>
    <col min="13837" max="13837" width="16.42578125" style="74" customWidth="1"/>
    <col min="13838" max="13838" width="16" style="74" customWidth="1"/>
    <col min="13839" max="13839" width="15.140625" style="74" customWidth="1"/>
    <col min="13840" max="13840" width="20.7109375" style="74" customWidth="1"/>
    <col min="13841" max="13841" width="62.85546875" style="74" customWidth="1"/>
    <col min="13842" max="14080" width="9.140625" style="74"/>
    <col min="14081" max="14081" width="6.140625" style="74" customWidth="1"/>
    <col min="14082" max="14082" width="55.5703125" style="74" customWidth="1"/>
    <col min="14083" max="14083" width="25.5703125" style="74" customWidth="1"/>
    <col min="14084" max="14086" width="0" style="74" hidden="1" customWidth="1"/>
    <col min="14087" max="14087" width="46.5703125" style="74" customWidth="1"/>
    <col min="14088" max="14088" width="16.140625" style="74" customWidth="1"/>
    <col min="14089" max="14089" width="46.5703125" style="74" customWidth="1"/>
    <col min="14090" max="14090" width="47" style="74" customWidth="1"/>
    <col min="14091" max="14091" width="49.28515625" style="74" customWidth="1"/>
    <col min="14092" max="14092" width="54.7109375" style="74" customWidth="1"/>
    <col min="14093" max="14093" width="16.42578125" style="74" customWidth="1"/>
    <col min="14094" max="14094" width="16" style="74" customWidth="1"/>
    <col min="14095" max="14095" width="15.140625" style="74" customWidth="1"/>
    <col min="14096" max="14096" width="20.7109375" style="74" customWidth="1"/>
    <col min="14097" max="14097" width="62.85546875" style="74" customWidth="1"/>
    <col min="14098" max="14336" width="9.140625" style="74"/>
    <col min="14337" max="14337" width="6.140625" style="74" customWidth="1"/>
    <col min="14338" max="14338" width="55.5703125" style="74" customWidth="1"/>
    <col min="14339" max="14339" width="25.5703125" style="74" customWidth="1"/>
    <col min="14340" max="14342" width="0" style="74" hidden="1" customWidth="1"/>
    <col min="14343" max="14343" width="46.5703125" style="74" customWidth="1"/>
    <col min="14344" max="14344" width="16.140625" style="74" customWidth="1"/>
    <col min="14345" max="14345" width="46.5703125" style="74" customWidth="1"/>
    <col min="14346" max="14346" width="47" style="74" customWidth="1"/>
    <col min="14347" max="14347" width="49.28515625" style="74" customWidth="1"/>
    <col min="14348" max="14348" width="54.7109375" style="74" customWidth="1"/>
    <col min="14349" max="14349" width="16.42578125" style="74" customWidth="1"/>
    <col min="14350" max="14350" width="16" style="74" customWidth="1"/>
    <col min="14351" max="14351" width="15.140625" style="74" customWidth="1"/>
    <col min="14352" max="14352" width="20.7109375" style="74" customWidth="1"/>
    <col min="14353" max="14353" width="62.85546875" style="74" customWidth="1"/>
    <col min="14354" max="14592" width="9.140625" style="74"/>
    <col min="14593" max="14593" width="6.140625" style="74" customWidth="1"/>
    <col min="14594" max="14594" width="55.5703125" style="74" customWidth="1"/>
    <col min="14595" max="14595" width="25.5703125" style="74" customWidth="1"/>
    <col min="14596" max="14598" width="0" style="74" hidden="1" customWidth="1"/>
    <col min="14599" max="14599" width="46.5703125" style="74" customWidth="1"/>
    <col min="14600" max="14600" width="16.140625" style="74" customWidth="1"/>
    <col min="14601" max="14601" width="46.5703125" style="74" customWidth="1"/>
    <col min="14602" max="14602" width="47" style="74" customWidth="1"/>
    <col min="14603" max="14603" width="49.28515625" style="74" customWidth="1"/>
    <col min="14604" max="14604" width="54.7109375" style="74" customWidth="1"/>
    <col min="14605" max="14605" width="16.42578125" style="74" customWidth="1"/>
    <col min="14606" max="14606" width="16" style="74" customWidth="1"/>
    <col min="14607" max="14607" width="15.140625" style="74" customWidth="1"/>
    <col min="14608" max="14608" width="20.7109375" style="74" customWidth="1"/>
    <col min="14609" max="14609" width="62.85546875" style="74" customWidth="1"/>
    <col min="14610" max="14848" width="9.140625" style="74"/>
    <col min="14849" max="14849" width="6.140625" style="74" customWidth="1"/>
    <col min="14850" max="14850" width="55.5703125" style="74" customWidth="1"/>
    <col min="14851" max="14851" width="25.5703125" style="74" customWidth="1"/>
    <col min="14852" max="14854" width="0" style="74" hidden="1" customWidth="1"/>
    <col min="14855" max="14855" width="46.5703125" style="74" customWidth="1"/>
    <col min="14856" max="14856" width="16.140625" style="74" customWidth="1"/>
    <col min="14857" max="14857" width="46.5703125" style="74" customWidth="1"/>
    <col min="14858" max="14858" width="47" style="74" customWidth="1"/>
    <col min="14859" max="14859" width="49.28515625" style="74" customWidth="1"/>
    <col min="14860" max="14860" width="54.7109375" style="74" customWidth="1"/>
    <col min="14861" max="14861" width="16.42578125" style="74" customWidth="1"/>
    <col min="14862" max="14862" width="16" style="74" customWidth="1"/>
    <col min="14863" max="14863" width="15.140625" style="74" customWidth="1"/>
    <col min="14864" max="14864" width="20.7109375" style="74" customWidth="1"/>
    <col min="14865" max="14865" width="62.85546875" style="74" customWidth="1"/>
    <col min="14866" max="15104" width="9.140625" style="74"/>
    <col min="15105" max="15105" width="6.140625" style="74" customWidth="1"/>
    <col min="15106" max="15106" width="55.5703125" style="74" customWidth="1"/>
    <col min="15107" max="15107" width="25.5703125" style="74" customWidth="1"/>
    <col min="15108" max="15110" width="0" style="74" hidden="1" customWidth="1"/>
    <col min="15111" max="15111" width="46.5703125" style="74" customWidth="1"/>
    <col min="15112" max="15112" width="16.140625" style="74" customWidth="1"/>
    <col min="15113" max="15113" width="46.5703125" style="74" customWidth="1"/>
    <col min="15114" max="15114" width="47" style="74" customWidth="1"/>
    <col min="15115" max="15115" width="49.28515625" style="74" customWidth="1"/>
    <col min="15116" max="15116" width="54.7109375" style="74" customWidth="1"/>
    <col min="15117" max="15117" width="16.42578125" style="74" customWidth="1"/>
    <col min="15118" max="15118" width="16" style="74" customWidth="1"/>
    <col min="15119" max="15119" width="15.140625" style="74" customWidth="1"/>
    <col min="15120" max="15120" width="20.7109375" style="74" customWidth="1"/>
    <col min="15121" max="15121" width="62.85546875" style="74" customWidth="1"/>
    <col min="15122" max="15360" width="9.140625" style="74"/>
    <col min="15361" max="15361" width="6.140625" style="74" customWidth="1"/>
    <col min="15362" max="15362" width="55.5703125" style="74" customWidth="1"/>
    <col min="15363" max="15363" width="25.5703125" style="74" customWidth="1"/>
    <col min="15364" max="15366" width="0" style="74" hidden="1" customWidth="1"/>
    <col min="15367" max="15367" width="46.5703125" style="74" customWidth="1"/>
    <col min="15368" max="15368" width="16.140625" style="74" customWidth="1"/>
    <col min="15369" max="15369" width="46.5703125" style="74" customWidth="1"/>
    <col min="15370" max="15370" width="47" style="74" customWidth="1"/>
    <col min="15371" max="15371" width="49.28515625" style="74" customWidth="1"/>
    <col min="15372" max="15372" width="54.7109375" style="74" customWidth="1"/>
    <col min="15373" max="15373" width="16.42578125" style="74" customWidth="1"/>
    <col min="15374" max="15374" width="16" style="74" customWidth="1"/>
    <col min="15375" max="15375" width="15.140625" style="74" customWidth="1"/>
    <col min="15376" max="15376" width="20.7109375" style="74" customWidth="1"/>
    <col min="15377" max="15377" width="62.85546875" style="74" customWidth="1"/>
    <col min="15378" max="15616" width="9.140625" style="74"/>
    <col min="15617" max="15617" width="6.140625" style="74" customWidth="1"/>
    <col min="15618" max="15618" width="55.5703125" style="74" customWidth="1"/>
    <col min="15619" max="15619" width="25.5703125" style="74" customWidth="1"/>
    <col min="15620" max="15622" width="0" style="74" hidden="1" customWidth="1"/>
    <col min="15623" max="15623" width="46.5703125" style="74" customWidth="1"/>
    <col min="15624" max="15624" width="16.140625" style="74" customWidth="1"/>
    <col min="15625" max="15625" width="46.5703125" style="74" customWidth="1"/>
    <col min="15626" max="15626" width="47" style="74" customWidth="1"/>
    <col min="15627" max="15627" width="49.28515625" style="74" customWidth="1"/>
    <col min="15628" max="15628" width="54.7109375" style="74" customWidth="1"/>
    <col min="15629" max="15629" width="16.42578125" style="74" customWidth="1"/>
    <col min="15630" max="15630" width="16" style="74" customWidth="1"/>
    <col min="15631" max="15631" width="15.140625" style="74" customWidth="1"/>
    <col min="15632" max="15632" width="20.7109375" style="74" customWidth="1"/>
    <col min="15633" max="15633" width="62.85546875" style="74" customWidth="1"/>
    <col min="15634" max="15872" width="9.140625" style="74"/>
    <col min="15873" max="15873" width="6.140625" style="74" customWidth="1"/>
    <col min="15874" max="15874" width="55.5703125" style="74" customWidth="1"/>
    <col min="15875" max="15875" width="25.5703125" style="74" customWidth="1"/>
    <col min="15876" max="15878" width="0" style="74" hidden="1" customWidth="1"/>
    <col min="15879" max="15879" width="46.5703125" style="74" customWidth="1"/>
    <col min="15880" max="15880" width="16.140625" style="74" customWidth="1"/>
    <col min="15881" max="15881" width="46.5703125" style="74" customWidth="1"/>
    <col min="15882" max="15882" width="47" style="74" customWidth="1"/>
    <col min="15883" max="15883" width="49.28515625" style="74" customWidth="1"/>
    <col min="15884" max="15884" width="54.7109375" style="74" customWidth="1"/>
    <col min="15885" max="15885" width="16.42578125" style="74" customWidth="1"/>
    <col min="15886" max="15886" width="16" style="74" customWidth="1"/>
    <col min="15887" max="15887" width="15.140625" style="74" customWidth="1"/>
    <col min="15888" max="15888" width="20.7109375" style="74" customWidth="1"/>
    <col min="15889" max="15889" width="62.85546875" style="74" customWidth="1"/>
    <col min="15890" max="16128" width="9.140625" style="74"/>
    <col min="16129" max="16129" width="6.140625" style="74" customWidth="1"/>
    <col min="16130" max="16130" width="55.5703125" style="74" customWidth="1"/>
    <col min="16131" max="16131" width="25.5703125" style="74" customWidth="1"/>
    <col min="16132" max="16134" width="0" style="74" hidden="1" customWidth="1"/>
    <col min="16135" max="16135" width="46.5703125" style="74" customWidth="1"/>
    <col min="16136" max="16136" width="16.140625" style="74" customWidth="1"/>
    <col min="16137" max="16137" width="46.5703125" style="74" customWidth="1"/>
    <col min="16138" max="16138" width="47" style="74" customWidth="1"/>
    <col min="16139" max="16139" width="49.28515625" style="74" customWidth="1"/>
    <col min="16140" max="16140" width="54.7109375" style="74" customWidth="1"/>
    <col min="16141" max="16141" width="16.42578125" style="74" customWidth="1"/>
    <col min="16142" max="16142" width="16" style="74" customWidth="1"/>
    <col min="16143" max="16143" width="15.140625" style="74" customWidth="1"/>
    <col min="16144" max="16144" width="20.7109375" style="74" customWidth="1"/>
    <col min="16145" max="16145" width="62.85546875" style="74" customWidth="1"/>
    <col min="16146" max="16384" width="9.140625" style="74"/>
  </cols>
  <sheetData>
    <row r="1" spans="1:22">
      <c r="A1" s="698" t="s">
        <v>1143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1124"/>
      <c r="N1" s="1124"/>
      <c r="O1" s="1124"/>
      <c r="P1" s="1124"/>
      <c r="Q1" s="1124"/>
      <c r="R1" s="1124"/>
      <c r="S1" s="1124"/>
      <c r="T1" s="1124"/>
      <c r="U1" s="1124"/>
      <c r="V1" s="1124"/>
    </row>
    <row r="2" spans="1:22" s="153" customFormat="1" ht="18.75">
      <c r="A2" s="72"/>
      <c r="B2" s="72" t="s">
        <v>178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22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2" ht="32.25" customHeight="1">
      <c r="A4" s="72"/>
      <c r="B4" s="700" t="s">
        <v>87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</row>
    <row r="5" spans="1:22" ht="18.75">
      <c r="A5" s="72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22" ht="18.75">
      <c r="A6" s="72"/>
      <c r="B6" s="702" t="s">
        <v>88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</row>
    <row r="7" spans="1:22" ht="19.5" thickBot="1">
      <c r="A7" s="72"/>
      <c r="B7" s="702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</row>
    <row r="8" spans="1:22" ht="15.75">
      <c r="A8" s="776" t="s">
        <v>5</v>
      </c>
      <c r="B8" s="779" t="s">
        <v>24</v>
      </c>
      <c r="C8" s="779" t="s">
        <v>8</v>
      </c>
      <c r="D8" s="756"/>
      <c r="E8" s="756"/>
      <c r="F8" s="756"/>
      <c r="G8" s="756"/>
      <c r="H8" s="756"/>
      <c r="I8" s="756"/>
      <c r="J8" s="756"/>
      <c r="K8" s="756"/>
      <c r="L8" s="756"/>
      <c r="M8" s="757"/>
      <c r="N8" s="779" t="s">
        <v>179</v>
      </c>
      <c r="O8" s="779" t="s">
        <v>180</v>
      </c>
      <c r="P8" s="752" t="s">
        <v>28</v>
      </c>
      <c r="Q8" s="758" t="s">
        <v>0</v>
      </c>
    </row>
    <row r="9" spans="1:22">
      <c r="A9" s="777"/>
      <c r="B9" s="780"/>
      <c r="C9" s="780"/>
      <c r="D9" s="780" t="s">
        <v>30</v>
      </c>
      <c r="E9" s="786"/>
      <c r="F9" s="786"/>
      <c r="G9" s="786"/>
      <c r="H9" s="786"/>
      <c r="I9" s="761" t="s">
        <v>31</v>
      </c>
      <c r="J9" s="787"/>
      <c r="K9" s="787"/>
      <c r="L9" s="787"/>
      <c r="M9" s="788"/>
      <c r="N9" s="780"/>
      <c r="O9" s="780"/>
      <c r="P9" s="782"/>
      <c r="Q9" s="784"/>
    </row>
    <row r="10" spans="1:22" ht="126.75" thickBot="1">
      <c r="A10" s="778"/>
      <c r="B10" s="781"/>
      <c r="C10" s="723"/>
      <c r="D10" s="97" t="s">
        <v>1</v>
      </c>
      <c r="E10" s="97" t="s">
        <v>2</v>
      </c>
      <c r="F10" s="97" t="s">
        <v>3</v>
      </c>
      <c r="G10" s="97" t="s">
        <v>4</v>
      </c>
      <c r="H10" s="97" t="s">
        <v>181</v>
      </c>
      <c r="I10" s="97" t="s">
        <v>1</v>
      </c>
      <c r="J10" s="97" t="s">
        <v>2</v>
      </c>
      <c r="K10" s="97" t="s">
        <v>3</v>
      </c>
      <c r="L10" s="97" t="s">
        <v>4</v>
      </c>
      <c r="M10" s="97" t="s">
        <v>181</v>
      </c>
      <c r="N10" s="723"/>
      <c r="O10" s="723"/>
      <c r="P10" s="783"/>
      <c r="Q10" s="785"/>
    </row>
    <row r="11" spans="1:22" s="155" customFormat="1" ht="16.5" thickBot="1">
      <c r="A11" s="98">
        <v>1</v>
      </c>
      <c r="B11" s="99">
        <v>2</v>
      </c>
      <c r="C11" s="98">
        <v>3</v>
      </c>
      <c r="D11" s="98">
        <v>9</v>
      </c>
      <c r="E11" s="99">
        <v>10</v>
      </c>
      <c r="F11" s="98">
        <v>11</v>
      </c>
      <c r="G11" s="99">
        <v>12</v>
      </c>
      <c r="H11" s="98">
        <v>13</v>
      </c>
      <c r="I11" s="99">
        <v>14</v>
      </c>
      <c r="J11" s="98">
        <v>15</v>
      </c>
      <c r="K11" s="99">
        <v>16</v>
      </c>
      <c r="L11" s="98">
        <v>17</v>
      </c>
      <c r="M11" s="99">
        <v>18</v>
      </c>
      <c r="N11" s="98">
        <v>19</v>
      </c>
      <c r="O11" s="99">
        <v>20</v>
      </c>
      <c r="P11" s="98">
        <v>21</v>
      </c>
      <c r="Q11" s="99">
        <v>22</v>
      </c>
    </row>
    <row r="12" spans="1:22" ht="15.75">
      <c r="A12" s="685">
        <v>1</v>
      </c>
      <c r="B12" s="687" t="s">
        <v>9</v>
      </c>
      <c r="C12" s="688"/>
      <c r="D12" s="790" t="s">
        <v>9</v>
      </c>
      <c r="E12" s="790"/>
      <c r="F12" s="790"/>
      <c r="G12" s="790"/>
      <c r="H12" s="10">
        <f>H14+H15+H16+H17+H18+H19+H20+H21+H22+H23+H24</f>
        <v>-284.39999999999998</v>
      </c>
      <c r="I12" s="790" t="s">
        <v>9</v>
      </c>
      <c r="J12" s="790"/>
      <c r="K12" s="790"/>
      <c r="L12" s="790"/>
      <c r="M12" s="10">
        <f>M14+M15+M16+M17+M18+M19+M20+M21+M22+M23+M24</f>
        <v>657.2</v>
      </c>
      <c r="N12" s="10">
        <f>N14+N15+N16+N17+N18+N19+N20+N21+N22+N23+N24</f>
        <v>-322.7</v>
      </c>
      <c r="O12" s="10"/>
      <c r="P12" s="765"/>
      <c r="Q12" s="694"/>
    </row>
    <row r="13" spans="1:22">
      <c r="A13" s="789"/>
      <c r="B13" s="791" t="s">
        <v>182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3"/>
    </row>
    <row r="14" spans="1:22" ht="75">
      <c r="A14" s="144" t="s">
        <v>6</v>
      </c>
      <c r="B14" s="462" t="s">
        <v>138</v>
      </c>
      <c r="C14" s="145">
        <v>611000088000</v>
      </c>
      <c r="D14" s="156" t="s">
        <v>183</v>
      </c>
      <c r="E14" s="156" t="s">
        <v>184</v>
      </c>
      <c r="F14" s="156" t="s">
        <v>185</v>
      </c>
      <c r="G14" s="308" t="s">
        <v>186</v>
      </c>
      <c r="H14" s="461">
        <v>5.6</v>
      </c>
      <c r="I14" s="308" t="s">
        <v>186</v>
      </c>
      <c r="J14" s="308" t="s">
        <v>186</v>
      </c>
      <c r="K14" s="308" t="s">
        <v>186</v>
      </c>
      <c r="L14" s="308" t="s">
        <v>139</v>
      </c>
      <c r="M14" s="142">
        <v>115.4</v>
      </c>
      <c r="N14" s="142">
        <v>22.7</v>
      </c>
      <c r="O14" s="142"/>
      <c r="P14" s="157"/>
      <c r="Q14" s="158" t="s">
        <v>187</v>
      </c>
    </row>
    <row r="15" spans="1:22" ht="60">
      <c r="A15" s="144" t="s">
        <v>7</v>
      </c>
      <c r="B15" s="462" t="s">
        <v>141</v>
      </c>
      <c r="C15" s="145">
        <v>611000046000</v>
      </c>
      <c r="D15" s="156" t="s">
        <v>188</v>
      </c>
      <c r="E15" s="156" t="s">
        <v>185</v>
      </c>
      <c r="F15" s="156" t="s">
        <v>186</v>
      </c>
      <c r="G15" s="308" t="s">
        <v>186</v>
      </c>
      <c r="H15" s="461">
        <v>-60.9</v>
      </c>
      <c r="I15" s="308" t="s">
        <v>186</v>
      </c>
      <c r="J15" s="308" t="s">
        <v>186</v>
      </c>
      <c r="K15" s="308" t="s">
        <v>186</v>
      </c>
      <c r="L15" s="308" t="s">
        <v>139</v>
      </c>
      <c r="M15" s="142">
        <v>-45.5</v>
      </c>
      <c r="N15" s="142">
        <v>-151</v>
      </c>
      <c r="O15" s="142"/>
      <c r="P15" s="157"/>
      <c r="Q15" s="158" t="s">
        <v>187</v>
      </c>
    </row>
    <row r="16" spans="1:22" ht="47.25">
      <c r="A16" s="144" t="s">
        <v>13</v>
      </c>
      <c r="B16" s="462" t="s">
        <v>189</v>
      </c>
      <c r="C16" s="145">
        <v>613000027000</v>
      </c>
      <c r="D16" s="156" t="s">
        <v>143</v>
      </c>
      <c r="E16" s="156" t="s">
        <v>144</v>
      </c>
      <c r="F16" s="156" t="s">
        <v>145</v>
      </c>
      <c r="G16" s="308" t="s">
        <v>145</v>
      </c>
      <c r="H16" s="461">
        <v>-18.3</v>
      </c>
      <c r="I16" s="308" t="s">
        <v>145</v>
      </c>
      <c r="J16" s="308" t="s">
        <v>145</v>
      </c>
      <c r="K16" s="308" t="s">
        <v>145</v>
      </c>
      <c r="L16" s="308" t="s">
        <v>139</v>
      </c>
      <c r="M16" s="142">
        <v>75.8</v>
      </c>
      <c r="N16" s="142">
        <v>41.9</v>
      </c>
      <c r="O16" s="142"/>
      <c r="P16" s="157"/>
      <c r="Q16" s="143" t="s">
        <v>190</v>
      </c>
    </row>
    <row r="17" spans="1:17" ht="47.25">
      <c r="A17" s="144" t="s">
        <v>14</v>
      </c>
      <c r="B17" s="462" t="s">
        <v>191</v>
      </c>
      <c r="C17" s="145">
        <v>613000028000</v>
      </c>
      <c r="D17" s="156" t="s">
        <v>143</v>
      </c>
      <c r="E17" s="156" t="s">
        <v>144</v>
      </c>
      <c r="F17" s="156" t="s">
        <v>145</v>
      </c>
      <c r="G17" s="308" t="s">
        <v>145</v>
      </c>
      <c r="H17" s="461">
        <v>2.9</v>
      </c>
      <c r="I17" s="308" t="s">
        <v>145</v>
      </c>
      <c r="J17" s="308" t="s">
        <v>145</v>
      </c>
      <c r="K17" s="308" t="s">
        <v>145</v>
      </c>
      <c r="L17" s="308" t="s">
        <v>139</v>
      </c>
      <c r="M17" s="142">
        <v>85.2</v>
      </c>
      <c r="N17" s="142">
        <v>80</v>
      </c>
      <c r="O17" s="142"/>
      <c r="P17" s="157"/>
      <c r="Q17" s="143" t="s">
        <v>190</v>
      </c>
    </row>
    <row r="18" spans="1:17" ht="47.25">
      <c r="A18" s="144" t="s">
        <v>15</v>
      </c>
      <c r="B18" s="462" t="s">
        <v>192</v>
      </c>
      <c r="C18" s="145">
        <v>613000010000</v>
      </c>
      <c r="D18" s="156" t="s">
        <v>143</v>
      </c>
      <c r="E18" s="156" t="s">
        <v>144</v>
      </c>
      <c r="F18" s="156" t="s">
        <v>145</v>
      </c>
      <c r="G18" s="308" t="s">
        <v>145</v>
      </c>
      <c r="H18" s="461">
        <v>-10</v>
      </c>
      <c r="I18" s="308" t="s">
        <v>145</v>
      </c>
      <c r="J18" s="308" t="s">
        <v>145</v>
      </c>
      <c r="K18" s="308" t="s">
        <v>145</v>
      </c>
      <c r="L18" s="308" t="s">
        <v>139</v>
      </c>
      <c r="M18" s="142">
        <v>104</v>
      </c>
      <c r="N18" s="142">
        <v>79.400000000000006</v>
      </c>
      <c r="O18" s="142"/>
      <c r="P18" s="157"/>
      <c r="Q18" s="143" t="s">
        <v>190</v>
      </c>
    </row>
    <row r="19" spans="1:17" ht="47.25">
      <c r="A19" s="144" t="s">
        <v>146</v>
      </c>
      <c r="B19" s="462" t="s">
        <v>193</v>
      </c>
      <c r="C19" s="145">
        <v>613000019000</v>
      </c>
      <c r="D19" s="156" t="s">
        <v>143</v>
      </c>
      <c r="E19" s="156" t="s">
        <v>144</v>
      </c>
      <c r="F19" s="156" t="s">
        <v>145</v>
      </c>
      <c r="G19" s="308" t="s">
        <v>145</v>
      </c>
      <c r="H19" s="461">
        <v>-17.3</v>
      </c>
      <c r="I19" s="308" t="s">
        <v>145</v>
      </c>
      <c r="J19" s="308" t="s">
        <v>145</v>
      </c>
      <c r="K19" s="308" t="s">
        <v>145</v>
      </c>
      <c r="L19" s="308" t="s">
        <v>139</v>
      </c>
      <c r="M19" s="142">
        <v>81.7</v>
      </c>
      <c r="N19" s="142">
        <v>49.8</v>
      </c>
      <c r="O19" s="142"/>
      <c r="P19" s="157"/>
      <c r="Q19" s="143" t="s">
        <v>190</v>
      </c>
    </row>
    <row r="20" spans="1:17" ht="47.25">
      <c r="A20" s="144" t="s">
        <v>147</v>
      </c>
      <c r="B20" s="462" t="s">
        <v>194</v>
      </c>
      <c r="C20" s="145">
        <v>613000021000</v>
      </c>
      <c r="D20" s="156" t="s">
        <v>143</v>
      </c>
      <c r="E20" s="156" t="s">
        <v>144</v>
      </c>
      <c r="F20" s="156" t="s">
        <v>145</v>
      </c>
      <c r="G20" s="308" t="s">
        <v>145</v>
      </c>
      <c r="H20" s="461">
        <v>1.2</v>
      </c>
      <c r="I20" s="308" t="s">
        <v>145</v>
      </c>
      <c r="J20" s="308" t="s">
        <v>145</v>
      </c>
      <c r="K20" s="308" t="s">
        <v>145</v>
      </c>
      <c r="L20" s="308" t="s">
        <v>139</v>
      </c>
      <c r="M20" s="142">
        <v>82.8</v>
      </c>
      <c r="N20" s="142">
        <v>72.7</v>
      </c>
      <c r="O20" s="142"/>
      <c r="P20" s="157"/>
      <c r="Q20" s="143" t="s">
        <v>190</v>
      </c>
    </row>
    <row r="21" spans="1:17" ht="45">
      <c r="A21" s="144" t="s">
        <v>148</v>
      </c>
      <c r="B21" s="462" t="s">
        <v>155</v>
      </c>
      <c r="C21" s="145" t="s">
        <v>156</v>
      </c>
      <c r="D21" s="156" t="s">
        <v>152</v>
      </c>
      <c r="E21" s="156" t="s">
        <v>153</v>
      </c>
      <c r="F21" s="156" t="s">
        <v>154</v>
      </c>
      <c r="G21" s="308" t="s">
        <v>195</v>
      </c>
      <c r="H21" s="461">
        <v>91.6</v>
      </c>
      <c r="I21" s="446" t="s">
        <v>849</v>
      </c>
      <c r="J21" s="446" t="s">
        <v>848</v>
      </c>
      <c r="K21" s="446" t="s">
        <v>140</v>
      </c>
      <c r="L21" s="446" t="s">
        <v>140</v>
      </c>
      <c r="M21" s="142">
        <v>139.30000000000001</v>
      </c>
      <c r="N21" s="142">
        <v>72.099999999999994</v>
      </c>
      <c r="O21" s="142"/>
      <c r="P21" s="157"/>
      <c r="Q21" s="143" t="s">
        <v>190</v>
      </c>
    </row>
    <row r="22" spans="1:17" ht="78.75">
      <c r="A22" s="144" t="s">
        <v>149</v>
      </c>
      <c r="B22" s="462" t="s">
        <v>196</v>
      </c>
      <c r="C22" s="145">
        <v>611000095000</v>
      </c>
      <c r="D22" s="159" t="s">
        <v>140</v>
      </c>
      <c r="E22" s="159" t="s">
        <v>140</v>
      </c>
      <c r="F22" s="159" t="s">
        <v>140</v>
      </c>
      <c r="G22" s="446" t="s">
        <v>140</v>
      </c>
      <c r="H22" s="461">
        <v>0</v>
      </c>
      <c r="I22" s="446" t="s">
        <v>197</v>
      </c>
      <c r="J22" s="446" t="s">
        <v>197</v>
      </c>
      <c r="K22" s="446" t="s">
        <v>198</v>
      </c>
      <c r="L22" s="308" t="s">
        <v>199</v>
      </c>
      <c r="M22" s="142">
        <v>-209.1</v>
      </c>
      <c r="N22" s="142">
        <v>-209.1</v>
      </c>
      <c r="O22" s="142"/>
      <c r="P22" s="157"/>
      <c r="Q22" s="158" t="s">
        <v>200</v>
      </c>
    </row>
    <row r="23" spans="1:17" ht="126">
      <c r="A23" s="144" t="s">
        <v>150</v>
      </c>
      <c r="B23" s="462" t="s">
        <v>201</v>
      </c>
      <c r="C23" s="145">
        <v>611000062000</v>
      </c>
      <c r="D23" s="159" t="s">
        <v>140</v>
      </c>
      <c r="E23" s="159" t="s">
        <v>140</v>
      </c>
      <c r="F23" s="159" t="s">
        <v>140</v>
      </c>
      <c r="G23" s="446" t="s">
        <v>140</v>
      </c>
      <c r="H23" s="461">
        <v>0</v>
      </c>
      <c r="I23" s="446" t="s">
        <v>197</v>
      </c>
      <c r="J23" s="446" t="s">
        <v>197</v>
      </c>
      <c r="K23" s="446" t="s">
        <v>202</v>
      </c>
      <c r="L23" s="446" t="s">
        <v>203</v>
      </c>
      <c r="M23" s="142">
        <v>-0.1</v>
      </c>
      <c r="N23" s="142">
        <v>-0.1</v>
      </c>
      <c r="O23" s="142"/>
      <c r="P23" s="157"/>
      <c r="Q23" s="158" t="s">
        <v>200</v>
      </c>
    </row>
    <row r="24" spans="1:17" ht="68.25" customHeight="1" thickBot="1">
      <c r="A24" s="144" t="s">
        <v>151</v>
      </c>
      <c r="B24" s="462" t="s">
        <v>157</v>
      </c>
      <c r="C24" s="160" t="s">
        <v>158</v>
      </c>
      <c r="D24" s="156" t="s">
        <v>145</v>
      </c>
      <c r="E24" s="156" t="s">
        <v>145</v>
      </c>
      <c r="F24" s="156" t="s">
        <v>145</v>
      </c>
      <c r="G24" s="308" t="s">
        <v>145</v>
      </c>
      <c r="H24" s="461">
        <v>-279.2</v>
      </c>
      <c r="I24" s="308" t="s">
        <v>145</v>
      </c>
      <c r="J24" s="308" t="s">
        <v>145</v>
      </c>
      <c r="K24" s="308" t="s">
        <v>145</v>
      </c>
      <c r="L24" s="308" t="s">
        <v>159</v>
      </c>
      <c r="M24" s="142">
        <v>227.7</v>
      </c>
      <c r="N24" s="142">
        <v>-381.1</v>
      </c>
      <c r="O24" s="142"/>
      <c r="P24" s="157"/>
      <c r="Q24" s="143" t="s">
        <v>190</v>
      </c>
    </row>
    <row r="25" spans="1:17" ht="15.75">
      <c r="A25" s="769">
        <v>2</v>
      </c>
      <c r="B25" s="687" t="s">
        <v>10</v>
      </c>
      <c r="C25" s="688"/>
      <c r="D25" s="690" t="s">
        <v>10</v>
      </c>
      <c r="E25" s="691"/>
      <c r="F25" s="691"/>
      <c r="G25" s="692"/>
      <c r="H25" s="10">
        <f>SUM(H27:H32)</f>
        <v>-4034.9</v>
      </c>
      <c r="I25" s="690" t="s">
        <v>10</v>
      </c>
      <c r="J25" s="691"/>
      <c r="K25" s="691"/>
      <c r="L25" s="692"/>
      <c r="M25" s="10">
        <f>SUM(M27:M32)</f>
        <v>42.300000000000004</v>
      </c>
      <c r="N25" s="10">
        <f>SUM(N27:N32)</f>
        <v>-4110.5</v>
      </c>
      <c r="O25" s="13"/>
      <c r="P25" s="693"/>
      <c r="Q25" s="694"/>
    </row>
    <row r="26" spans="1:17">
      <c r="A26" s="686"/>
      <c r="B26" s="695" t="s">
        <v>34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7"/>
    </row>
    <row r="27" spans="1:17" ht="75">
      <c r="A27" s="117" t="s">
        <v>127</v>
      </c>
      <c r="B27" s="463" t="s">
        <v>163</v>
      </c>
      <c r="C27" s="119">
        <v>611000024000</v>
      </c>
      <c r="D27" s="104" t="s">
        <v>164</v>
      </c>
      <c r="E27" s="104" t="s">
        <v>165</v>
      </c>
      <c r="F27" s="104" t="s">
        <v>166</v>
      </c>
      <c r="G27" s="30" t="s">
        <v>166</v>
      </c>
      <c r="H27" s="17">
        <v>-115.1</v>
      </c>
      <c r="I27" s="30" t="s">
        <v>166</v>
      </c>
      <c r="J27" s="30" t="s">
        <v>166</v>
      </c>
      <c r="K27" s="30" t="s">
        <v>166</v>
      </c>
      <c r="L27" s="1" t="s">
        <v>160</v>
      </c>
      <c r="M27" s="142">
        <v>-9.1</v>
      </c>
      <c r="N27" s="142">
        <v>-127.2</v>
      </c>
      <c r="O27" s="120"/>
      <c r="P27" s="121"/>
      <c r="Q27" s="143" t="s">
        <v>204</v>
      </c>
    </row>
    <row r="28" spans="1:17" s="153" customFormat="1" ht="75">
      <c r="A28" s="117" t="s">
        <v>128</v>
      </c>
      <c r="B28" s="463" t="s">
        <v>168</v>
      </c>
      <c r="C28" s="119">
        <v>611000008000</v>
      </c>
      <c r="D28" s="104" t="s">
        <v>164</v>
      </c>
      <c r="E28" s="104" t="s">
        <v>165</v>
      </c>
      <c r="F28" s="104" t="s">
        <v>166</v>
      </c>
      <c r="G28" s="30" t="s">
        <v>166</v>
      </c>
      <c r="H28" s="17">
        <v>-68.900000000000006</v>
      </c>
      <c r="I28" s="30" t="s">
        <v>166</v>
      </c>
      <c r="J28" s="30" t="s">
        <v>166</v>
      </c>
      <c r="K28" s="30" t="s">
        <v>166</v>
      </c>
      <c r="L28" s="1" t="s">
        <v>160</v>
      </c>
      <c r="M28" s="142">
        <v>-8.8000000000000007</v>
      </c>
      <c r="N28" s="142">
        <v>-81</v>
      </c>
      <c r="O28" s="125"/>
      <c r="P28" s="126"/>
      <c r="Q28" s="143" t="s">
        <v>204</v>
      </c>
    </row>
    <row r="29" spans="1:17" s="153" customFormat="1" ht="75">
      <c r="A29" s="117" t="s">
        <v>161</v>
      </c>
      <c r="B29" s="463" t="s">
        <v>170</v>
      </c>
      <c r="C29" s="119">
        <v>611000052000</v>
      </c>
      <c r="D29" s="104" t="s">
        <v>164</v>
      </c>
      <c r="E29" s="104" t="s">
        <v>165</v>
      </c>
      <c r="F29" s="104" t="s">
        <v>166</v>
      </c>
      <c r="G29" s="30" t="s">
        <v>166</v>
      </c>
      <c r="H29" s="17">
        <v>-1706.8</v>
      </c>
      <c r="I29" s="30" t="s">
        <v>166</v>
      </c>
      <c r="J29" s="30" t="s">
        <v>166</v>
      </c>
      <c r="K29" s="30" t="s">
        <v>166</v>
      </c>
      <c r="L29" s="1" t="s">
        <v>160</v>
      </c>
      <c r="M29" s="142">
        <v>19.600000000000001</v>
      </c>
      <c r="N29" s="142">
        <v>-1720</v>
      </c>
      <c r="O29" s="125"/>
      <c r="P29" s="126"/>
      <c r="Q29" s="143" t="s">
        <v>204</v>
      </c>
    </row>
    <row r="30" spans="1:17" s="153" customFormat="1" ht="75">
      <c r="A30" s="117" t="s">
        <v>162</v>
      </c>
      <c r="B30" s="463" t="s">
        <v>171</v>
      </c>
      <c r="C30" s="119">
        <v>611000040000</v>
      </c>
      <c r="D30" s="104" t="s">
        <v>164</v>
      </c>
      <c r="E30" s="104" t="s">
        <v>165</v>
      </c>
      <c r="F30" s="104" t="s">
        <v>166</v>
      </c>
      <c r="G30" s="30" t="s">
        <v>166</v>
      </c>
      <c r="H30" s="17">
        <v>-1665.7</v>
      </c>
      <c r="I30" s="30" t="s">
        <v>166</v>
      </c>
      <c r="J30" s="30" t="s">
        <v>166</v>
      </c>
      <c r="K30" s="30" t="s">
        <v>166</v>
      </c>
      <c r="L30" s="1" t="s">
        <v>160</v>
      </c>
      <c r="M30" s="142">
        <v>59.6</v>
      </c>
      <c r="N30" s="142">
        <v>-1679.7</v>
      </c>
      <c r="O30" s="125"/>
      <c r="P30" s="126"/>
      <c r="Q30" s="143" t="s">
        <v>204</v>
      </c>
    </row>
    <row r="31" spans="1:17" s="153" customFormat="1" ht="75">
      <c r="A31" s="117" t="s">
        <v>167</v>
      </c>
      <c r="B31" s="463" t="s">
        <v>172</v>
      </c>
      <c r="C31" s="119">
        <v>611000082000</v>
      </c>
      <c r="D31" s="104" t="s">
        <v>164</v>
      </c>
      <c r="E31" s="104" t="s">
        <v>165</v>
      </c>
      <c r="F31" s="104" t="s">
        <v>166</v>
      </c>
      <c r="G31" s="30" t="s">
        <v>166</v>
      </c>
      <c r="H31" s="17">
        <v>-107.4</v>
      </c>
      <c r="I31" s="30" t="s">
        <v>166</v>
      </c>
      <c r="J31" s="30" t="s">
        <v>166</v>
      </c>
      <c r="K31" s="30" t="s">
        <v>166</v>
      </c>
      <c r="L31" s="1" t="s">
        <v>160</v>
      </c>
      <c r="M31" s="142">
        <v>-7</v>
      </c>
      <c r="N31" s="142">
        <v>-119.6</v>
      </c>
      <c r="O31" s="125"/>
      <c r="P31" s="126"/>
      <c r="Q31" s="143" t="s">
        <v>204</v>
      </c>
    </row>
    <row r="32" spans="1:17" ht="75.75" thickBot="1">
      <c r="A32" s="117" t="s">
        <v>169</v>
      </c>
      <c r="B32" s="463" t="s">
        <v>173</v>
      </c>
      <c r="C32" s="119">
        <v>611000025000</v>
      </c>
      <c r="D32" s="104" t="s">
        <v>164</v>
      </c>
      <c r="E32" s="104" t="s">
        <v>165</v>
      </c>
      <c r="F32" s="104" t="s">
        <v>166</v>
      </c>
      <c r="G32" s="30" t="s">
        <v>166</v>
      </c>
      <c r="H32" s="17">
        <v>-371</v>
      </c>
      <c r="I32" s="30" t="s">
        <v>166</v>
      </c>
      <c r="J32" s="30" t="s">
        <v>166</v>
      </c>
      <c r="K32" s="30" t="s">
        <v>166</v>
      </c>
      <c r="L32" s="1" t="s">
        <v>160</v>
      </c>
      <c r="M32" s="142">
        <v>-12</v>
      </c>
      <c r="N32" s="142">
        <v>-383</v>
      </c>
      <c r="O32" s="131"/>
      <c r="P32" s="130"/>
      <c r="Q32" s="143" t="s">
        <v>204</v>
      </c>
    </row>
    <row r="33" spans="1:31" ht="15.75">
      <c r="A33" s="685">
        <v>3</v>
      </c>
      <c r="B33" s="687" t="s">
        <v>11</v>
      </c>
      <c r="C33" s="688"/>
      <c r="D33" s="690" t="s">
        <v>11</v>
      </c>
      <c r="E33" s="691"/>
      <c r="F33" s="691"/>
      <c r="G33" s="692"/>
      <c r="H33" s="10">
        <f>SUM(H35:H35)</f>
        <v>0</v>
      </c>
      <c r="I33" s="690" t="s">
        <v>11</v>
      </c>
      <c r="J33" s="691"/>
      <c r="K33" s="691"/>
      <c r="L33" s="692"/>
      <c r="M33" s="10">
        <f>SUM(M35:M35)</f>
        <v>0</v>
      </c>
      <c r="N33" s="10" t="e">
        <f>SUM(M33,H33,#REF!)</f>
        <v>#REF!</v>
      </c>
      <c r="O33" s="13"/>
      <c r="P33" s="693"/>
      <c r="Q33" s="694"/>
    </row>
    <row r="34" spans="1:31">
      <c r="A34" s="686"/>
      <c r="B34" s="695" t="s">
        <v>35</v>
      </c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7"/>
    </row>
    <row r="35" spans="1:31" ht="15">
      <c r="A35" s="117"/>
      <c r="B35" s="118" t="s">
        <v>142</v>
      </c>
      <c r="C35" s="119"/>
      <c r="D35" s="11"/>
      <c r="E35" s="11"/>
      <c r="F35" s="11"/>
      <c r="G35" s="11"/>
      <c r="H35" s="12"/>
      <c r="I35" s="11"/>
      <c r="J35" s="11"/>
      <c r="K35" s="11"/>
      <c r="L35" s="11"/>
      <c r="M35" s="12"/>
      <c r="N35" s="12"/>
      <c r="O35" s="131"/>
      <c r="P35" s="130"/>
      <c r="Q35" s="132"/>
    </row>
    <row r="36" spans="1:31" ht="15">
      <c r="A36" s="71" t="s">
        <v>83</v>
      </c>
      <c r="B36" s="3" t="s">
        <v>36</v>
      </c>
      <c r="C36" s="4"/>
      <c r="D36" s="14"/>
      <c r="E36" s="14"/>
      <c r="F36" s="14"/>
      <c r="G36" s="14"/>
      <c r="H36" s="15"/>
      <c r="I36" s="14"/>
      <c r="J36" s="14"/>
      <c r="K36" s="14"/>
      <c r="L36" s="14"/>
      <c r="M36" s="15"/>
      <c r="N36" s="15"/>
      <c r="O36" s="16"/>
      <c r="P36" s="4"/>
      <c r="Q36" s="4"/>
    </row>
    <row r="37" spans="1:31" ht="15">
      <c r="A37" s="71"/>
      <c r="B37" s="3"/>
      <c r="C37" s="4"/>
      <c r="D37" s="14"/>
      <c r="E37" s="14"/>
      <c r="F37" s="14"/>
      <c r="G37" s="14"/>
      <c r="H37" s="15"/>
      <c r="I37" s="14"/>
      <c r="J37" s="14"/>
      <c r="K37" s="14"/>
      <c r="L37" s="14"/>
      <c r="M37" s="15"/>
      <c r="N37" s="15"/>
      <c r="O37" s="16"/>
      <c r="P37" s="4"/>
      <c r="Q37" s="4"/>
    </row>
    <row r="38" spans="1:31" ht="15.75">
      <c r="A38" s="9"/>
      <c r="B38" s="80" t="s">
        <v>84</v>
      </c>
      <c r="C38" s="4"/>
      <c r="D38" s="14"/>
      <c r="E38" s="14"/>
      <c r="F38" s="14"/>
      <c r="G38" s="14"/>
      <c r="H38" s="15"/>
      <c r="I38" s="14"/>
      <c r="J38" s="14"/>
      <c r="K38" s="14"/>
      <c r="L38" s="14"/>
      <c r="M38" s="15"/>
      <c r="N38" s="15"/>
      <c r="O38" s="16"/>
      <c r="P38" s="4"/>
      <c r="Q38" s="4"/>
    </row>
    <row r="39" spans="1:31" ht="15.75">
      <c r="A39" s="9"/>
      <c r="B39" s="26" t="s">
        <v>85</v>
      </c>
      <c r="C39" s="4"/>
      <c r="D39" s="14"/>
      <c r="E39" s="14"/>
      <c r="F39" s="14"/>
      <c r="G39" s="14"/>
      <c r="H39" s="15"/>
      <c r="I39" s="14"/>
      <c r="J39" s="14"/>
      <c r="K39" s="14"/>
      <c r="L39" s="14"/>
      <c r="M39" s="15"/>
      <c r="N39" s="15"/>
      <c r="O39" s="16"/>
      <c r="P39" s="4"/>
      <c r="Q39" s="4"/>
    </row>
    <row r="40" spans="1:31" s="161" customFormat="1" ht="15.75">
      <c r="A40" s="146" t="s">
        <v>205</v>
      </c>
      <c r="B40" s="147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</row>
    <row r="41" spans="1:31" ht="15.7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62"/>
      <c r="S41" s="162"/>
      <c r="T41" s="162"/>
      <c r="U41" s="162"/>
      <c r="V41" s="162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15.75">
      <c r="A42" s="2" t="s">
        <v>174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31" ht="15.75">
      <c r="A43" s="5" t="s">
        <v>37</v>
      </c>
      <c r="B43" s="149" t="s">
        <v>175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34"/>
      <c r="S43" s="134"/>
      <c r="T43" s="134"/>
      <c r="U43" s="134"/>
      <c r="V43" s="134"/>
      <c r="W43" s="134"/>
      <c r="X43" s="133"/>
    </row>
    <row r="44" spans="1:31" ht="15.75">
      <c r="A44" s="5" t="s">
        <v>176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34"/>
      <c r="S44" s="134"/>
      <c r="T44" s="134"/>
      <c r="U44" s="134"/>
      <c r="V44" s="134"/>
      <c r="W44" s="134"/>
      <c r="X44" s="133"/>
    </row>
    <row r="45" spans="1:31" ht="15.75">
      <c r="A45" s="5" t="s">
        <v>177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34"/>
      <c r="S45" s="134"/>
      <c r="T45" s="134"/>
      <c r="U45" s="134"/>
      <c r="V45" s="134"/>
      <c r="W45" s="134"/>
      <c r="X45" s="133"/>
    </row>
    <row r="46" spans="1:31" ht="15.75">
      <c r="A46" s="150"/>
      <c r="B46" s="150"/>
      <c r="C46" s="15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63"/>
      <c r="S46" s="163"/>
      <c r="T46" s="163"/>
      <c r="U46" s="163"/>
      <c r="V46" s="16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">
      <c r="A47" s="151"/>
      <c r="B47" s="151"/>
      <c r="C47" s="151"/>
      <c r="R47" s="4"/>
      <c r="S47" s="4"/>
      <c r="T47" s="4"/>
      <c r="U47" s="4"/>
      <c r="V47" s="4"/>
    </row>
    <row r="48" spans="1:31">
      <c r="R48" s="4"/>
      <c r="S48" s="4"/>
      <c r="T48" s="4"/>
      <c r="U48" s="4"/>
      <c r="V48" s="4"/>
    </row>
  </sheetData>
  <mergeCells count="32">
    <mergeCell ref="P25:Q25"/>
    <mergeCell ref="B26:Q26"/>
    <mergeCell ref="A33:A34"/>
    <mergeCell ref="B33:C33"/>
    <mergeCell ref="D33:G33"/>
    <mergeCell ref="I33:L33"/>
    <mergeCell ref="P33:Q33"/>
    <mergeCell ref="B34:Q34"/>
    <mergeCell ref="A25:A26"/>
    <mergeCell ref="B25:C25"/>
    <mergeCell ref="D25:G25"/>
    <mergeCell ref="I25:L25"/>
    <mergeCell ref="A12:A13"/>
    <mergeCell ref="B12:C12"/>
    <mergeCell ref="D12:G12"/>
    <mergeCell ref="I12:L12"/>
    <mergeCell ref="P12:Q12"/>
    <mergeCell ref="B13:Q13"/>
    <mergeCell ref="B4:Q4"/>
    <mergeCell ref="B6:Q6"/>
    <mergeCell ref="B7:Q7"/>
    <mergeCell ref="A8:A10"/>
    <mergeCell ref="B8:B10"/>
    <mergeCell ref="C8:C10"/>
    <mergeCell ref="D8:M8"/>
    <mergeCell ref="N8:N10"/>
    <mergeCell ref="O8:O10"/>
    <mergeCell ref="P8:P10"/>
    <mergeCell ref="Q8:Q10"/>
    <mergeCell ref="D9:H9"/>
    <mergeCell ref="I9:M9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50"/>
  <sheetViews>
    <sheetView zoomScale="70" zoomScaleNormal="70" workbookViewId="0">
      <selection sqref="A1:V1"/>
    </sheetView>
  </sheetViews>
  <sheetFormatPr defaultRowHeight="12.75"/>
  <cols>
    <col min="1" max="1" width="5.42578125" style="74" customWidth="1"/>
    <col min="2" max="2" width="36.7109375" style="74" customWidth="1"/>
    <col min="3" max="3" width="15.28515625" style="74" customWidth="1"/>
    <col min="4" max="4" width="19.5703125" style="74" hidden="1" customWidth="1"/>
    <col min="5" max="5" width="17.7109375" style="74" hidden="1" customWidth="1"/>
    <col min="6" max="6" width="22.85546875" style="74" hidden="1" customWidth="1"/>
    <col min="7" max="7" width="24.42578125" style="74" hidden="1" customWidth="1"/>
    <col min="8" max="8" width="26.28515625" style="74" hidden="1" customWidth="1"/>
    <col min="9" max="9" width="30" style="74" customWidth="1"/>
    <col min="10" max="10" width="29.7109375" style="74" customWidth="1"/>
    <col min="11" max="11" width="31.42578125" style="74" customWidth="1"/>
    <col min="12" max="12" width="26.7109375" style="74" customWidth="1"/>
    <col min="13" max="13" width="19.7109375" style="74" hidden="1" customWidth="1"/>
    <col min="14" max="14" width="15.7109375" style="74" hidden="1" customWidth="1"/>
    <col min="15" max="15" width="15.5703125" style="74" hidden="1" customWidth="1"/>
    <col min="16" max="17" width="15.28515625" style="74" hidden="1" customWidth="1"/>
    <col min="18" max="18" width="19" style="74" hidden="1" customWidth="1"/>
    <col min="19" max="19" width="16" style="74" hidden="1" customWidth="1"/>
    <col min="20" max="20" width="15.140625" style="74" hidden="1" customWidth="1"/>
    <col min="21" max="21" width="20.7109375" style="74" hidden="1" customWidth="1"/>
    <col min="22" max="22" width="16.140625" style="74" hidden="1" customWidth="1"/>
    <col min="23" max="16384" width="9.140625" style="74"/>
  </cols>
  <sheetData>
    <row r="1" spans="1:22" ht="17.25" customHeight="1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19.5">
      <c r="A2" s="72"/>
      <c r="B2" s="72" t="s">
        <v>1010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6" customHeight="1">
      <c r="A4" s="72"/>
      <c r="B4" s="700" t="s">
        <v>87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</row>
    <row r="5" spans="1:22" ht="18.75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8.75">
      <c r="A6" s="72"/>
      <c r="B6" s="702" t="s">
        <v>88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</row>
    <row r="7" spans="1:22" ht="19.5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776" t="s">
        <v>5</v>
      </c>
      <c r="B8" s="779" t="s">
        <v>24</v>
      </c>
      <c r="C8" s="779" t="s">
        <v>1011</v>
      </c>
      <c r="D8" s="779" t="s">
        <v>25</v>
      </c>
      <c r="E8" s="779"/>
      <c r="F8" s="779"/>
      <c r="G8" s="779"/>
      <c r="H8" s="779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52" t="s">
        <v>179</v>
      </c>
      <c r="T8" s="752" t="s">
        <v>180</v>
      </c>
      <c r="U8" s="752" t="s">
        <v>28</v>
      </c>
      <c r="V8" s="758" t="s">
        <v>0</v>
      </c>
    </row>
    <row r="9" spans="1:22" ht="32.25" customHeight="1">
      <c r="A9" s="777"/>
      <c r="B9" s="780"/>
      <c r="C9" s="780"/>
      <c r="D9" s="780" t="s">
        <v>30</v>
      </c>
      <c r="E9" s="786"/>
      <c r="F9" s="786"/>
      <c r="G9" s="786"/>
      <c r="H9" s="786"/>
      <c r="I9" s="780" t="s">
        <v>31</v>
      </c>
      <c r="J9" s="786"/>
      <c r="K9" s="786"/>
      <c r="L9" s="786"/>
      <c r="M9" s="786"/>
      <c r="N9" s="761" t="s">
        <v>325</v>
      </c>
      <c r="O9" s="762"/>
      <c r="P9" s="762"/>
      <c r="Q9" s="762"/>
      <c r="R9" s="763"/>
      <c r="S9" s="753"/>
      <c r="T9" s="753"/>
      <c r="U9" s="782"/>
      <c r="V9" s="784"/>
    </row>
    <row r="10" spans="1:22" ht="111" thickBot="1">
      <c r="A10" s="778"/>
      <c r="B10" s="781"/>
      <c r="C10" s="723"/>
      <c r="D10" s="154" t="s">
        <v>1</v>
      </c>
      <c r="E10" s="154" t="s">
        <v>2</v>
      </c>
      <c r="F10" s="154" t="s">
        <v>3</v>
      </c>
      <c r="G10" s="154" t="s">
        <v>4</v>
      </c>
      <c r="H10" s="154" t="s">
        <v>181</v>
      </c>
      <c r="I10" s="154" t="s">
        <v>1</v>
      </c>
      <c r="J10" s="154" t="s">
        <v>2</v>
      </c>
      <c r="K10" s="154" t="s">
        <v>3</v>
      </c>
      <c r="L10" s="154" t="s">
        <v>4</v>
      </c>
      <c r="M10" s="154" t="s">
        <v>181</v>
      </c>
      <c r="N10" s="154" t="s">
        <v>1</v>
      </c>
      <c r="O10" s="154" t="s">
        <v>2</v>
      </c>
      <c r="P10" s="154" t="s">
        <v>3</v>
      </c>
      <c r="Q10" s="154" t="s">
        <v>4</v>
      </c>
      <c r="R10" s="154" t="s">
        <v>181</v>
      </c>
      <c r="S10" s="798"/>
      <c r="T10" s="798"/>
      <c r="U10" s="783"/>
      <c r="V10" s="785"/>
    </row>
    <row r="11" spans="1:22" s="155" customFormat="1" ht="16.5" thickBot="1">
      <c r="A11" s="98">
        <v>1</v>
      </c>
      <c r="B11" s="99">
        <v>2</v>
      </c>
      <c r="C11" s="98">
        <v>3</v>
      </c>
      <c r="D11" s="99">
        <v>4</v>
      </c>
      <c r="E11" s="98">
        <v>5</v>
      </c>
      <c r="F11" s="99">
        <v>6</v>
      </c>
      <c r="G11" s="98">
        <v>7</v>
      </c>
      <c r="H11" s="99">
        <v>8</v>
      </c>
      <c r="I11" s="98">
        <v>9</v>
      </c>
      <c r="J11" s="99">
        <v>10</v>
      </c>
      <c r="K11" s="98">
        <v>11</v>
      </c>
      <c r="L11" s="99">
        <v>12</v>
      </c>
      <c r="M11" s="98">
        <v>13</v>
      </c>
      <c r="N11" s="99">
        <v>14</v>
      </c>
      <c r="O11" s="98">
        <v>15</v>
      </c>
      <c r="P11" s="99">
        <v>16</v>
      </c>
      <c r="Q11" s="98">
        <v>17</v>
      </c>
      <c r="R11" s="99">
        <v>18</v>
      </c>
      <c r="S11" s="98">
        <v>19</v>
      </c>
      <c r="T11" s="99">
        <v>20</v>
      </c>
      <c r="U11" s="98">
        <v>21</v>
      </c>
      <c r="V11" s="99">
        <v>22</v>
      </c>
    </row>
    <row r="12" spans="1:22" ht="15.75" customHeight="1">
      <c r="A12" s="685">
        <v>1</v>
      </c>
      <c r="B12" s="687" t="s">
        <v>1012</v>
      </c>
      <c r="C12" s="688"/>
      <c r="D12" s="688"/>
      <c r="E12" s="688"/>
      <c r="F12" s="688"/>
      <c r="G12" s="689"/>
      <c r="H12" s="10">
        <f>SUM(H14:H20)</f>
        <v>-278.25262378013571</v>
      </c>
      <c r="I12" s="790" t="s">
        <v>1012</v>
      </c>
      <c r="J12" s="790"/>
      <c r="K12" s="790"/>
      <c r="L12" s="790"/>
      <c r="M12" s="10">
        <f>SUM(M14:M20)</f>
        <v>1680.1777954414345</v>
      </c>
      <c r="N12" s="687" t="s">
        <v>1013</v>
      </c>
      <c r="O12" s="688"/>
      <c r="P12" s="688"/>
      <c r="Q12" s="689"/>
      <c r="R12" s="10">
        <f>SUM(R14:R20)</f>
        <v>0</v>
      </c>
      <c r="S12" s="10">
        <f>SUM(R12,M12,H12)</f>
        <v>1401.9251716612987</v>
      </c>
      <c r="T12" s="10"/>
      <c r="U12" s="765"/>
      <c r="V12" s="694"/>
    </row>
    <row r="13" spans="1:22">
      <c r="A13" s="789"/>
      <c r="B13" s="791" t="s">
        <v>182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6"/>
      <c r="T13" s="792"/>
      <c r="U13" s="792"/>
      <c r="V13" s="793"/>
    </row>
    <row r="14" spans="1:22" ht="94.5">
      <c r="A14" s="117" t="s">
        <v>6</v>
      </c>
      <c r="B14" s="531" t="s">
        <v>1014</v>
      </c>
      <c r="C14" s="529" t="s">
        <v>1015</v>
      </c>
      <c r="D14" s="130"/>
      <c r="E14" s="130"/>
      <c r="F14" s="303" t="s">
        <v>12</v>
      </c>
      <c r="G14" s="303" t="s">
        <v>12</v>
      </c>
      <c r="H14" s="12">
        <v>-80.39521211625862</v>
      </c>
      <c r="I14" s="528" t="s">
        <v>1044</v>
      </c>
      <c r="J14" s="527" t="s">
        <v>1042</v>
      </c>
      <c r="K14" s="527" t="s">
        <v>1042</v>
      </c>
      <c r="L14" s="527" t="s">
        <v>1043</v>
      </c>
      <c r="M14" s="12">
        <f>'[1]квартира 1'!N26</f>
        <v>-31.123000000000275</v>
      </c>
      <c r="N14" s="11" t="s">
        <v>132</v>
      </c>
      <c r="O14" s="11" t="s">
        <v>132</v>
      </c>
      <c r="P14" s="11" t="s">
        <v>132</v>
      </c>
      <c r="Q14" s="11" t="s">
        <v>132</v>
      </c>
      <c r="R14" s="12"/>
      <c r="S14" s="421">
        <f>'[1]квартира 1'!T26</f>
        <v>-38.527759898536871</v>
      </c>
      <c r="T14" s="141"/>
      <c r="U14" s="159"/>
      <c r="V14" s="132"/>
    </row>
    <row r="15" spans="1:22" ht="94.5">
      <c r="A15" s="519" t="s">
        <v>1017</v>
      </c>
      <c r="B15" s="531" t="s">
        <v>1018</v>
      </c>
      <c r="C15" s="529" t="s">
        <v>1019</v>
      </c>
      <c r="D15" s="130"/>
      <c r="E15" s="130"/>
      <c r="F15" s="303" t="s">
        <v>12</v>
      </c>
      <c r="G15" s="303" t="s">
        <v>12</v>
      </c>
      <c r="H15" s="520">
        <v>-91.557411663877062</v>
      </c>
      <c r="I15" s="528" t="s">
        <v>1044</v>
      </c>
      <c r="J15" s="527" t="s">
        <v>1042</v>
      </c>
      <c r="K15" s="527" t="s">
        <v>1042</v>
      </c>
      <c r="L15" s="527" t="s">
        <v>1043</v>
      </c>
      <c r="M15" s="520">
        <f>'[1]квартира 40'!N26</f>
        <v>-39.432364558565041</v>
      </c>
      <c r="N15" s="11"/>
      <c r="O15" s="11"/>
      <c r="P15" s="11"/>
      <c r="Q15" s="11"/>
      <c r="R15" s="520"/>
      <c r="S15" s="421">
        <f>'[1]квартира 40'!T26</f>
        <v>-45.999482420028457</v>
      </c>
      <c r="T15" s="142"/>
      <c r="U15" s="157"/>
      <c r="V15" s="521"/>
    </row>
    <row r="16" spans="1:22" ht="108.75" customHeight="1">
      <c r="A16" s="519" t="s">
        <v>1020</v>
      </c>
      <c r="B16" s="531" t="s">
        <v>1021</v>
      </c>
      <c r="C16" s="529" t="s">
        <v>1022</v>
      </c>
      <c r="D16" s="130"/>
      <c r="E16" s="130"/>
      <c r="F16" s="527" t="s">
        <v>1042</v>
      </c>
      <c r="G16" s="527" t="s">
        <v>1042</v>
      </c>
      <c r="H16" s="520">
        <v>-3.5</v>
      </c>
      <c r="I16" s="527" t="s">
        <v>1042</v>
      </c>
      <c r="J16" s="527" t="s">
        <v>1042</v>
      </c>
      <c r="K16" s="527" t="s">
        <v>1042</v>
      </c>
      <c r="L16" s="527" t="s">
        <v>1043</v>
      </c>
      <c r="M16" s="520">
        <f>'[1]ДГУ 1'!N25</f>
        <v>175.66422</v>
      </c>
      <c r="N16" s="11"/>
      <c r="O16" s="11"/>
      <c r="P16" s="11"/>
      <c r="Q16" s="11"/>
      <c r="R16" s="520"/>
      <c r="S16" s="421">
        <f>'[1]ДГУ 1'!T25</f>
        <v>172.16422</v>
      </c>
      <c r="T16" s="142"/>
      <c r="U16" s="157"/>
      <c r="V16" s="521"/>
    </row>
    <row r="17" spans="1:22" ht="114.75" customHeight="1">
      <c r="A17" s="519" t="s">
        <v>1023</v>
      </c>
      <c r="B17" s="531" t="s">
        <v>1024</v>
      </c>
      <c r="C17" s="529" t="s">
        <v>1025</v>
      </c>
      <c r="D17" s="130"/>
      <c r="E17" s="130"/>
      <c r="F17" s="527" t="s">
        <v>1042</v>
      </c>
      <c r="G17" s="527" t="s">
        <v>1042</v>
      </c>
      <c r="H17" s="520">
        <v>-7.9</v>
      </c>
      <c r="I17" s="527" t="s">
        <v>1042</v>
      </c>
      <c r="J17" s="527" t="s">
        <v>1042</v>
      </c>
      <c r="K17" s="527" t="s">
        <v>1042</v>
      </c>
      <c r="L17" s="527" t="s">
        <v>1043</v>
      </c>
      <c r="M17" s="520">
        <f>'[1]ДГУ 2'!N25</f>
        <v>1099.3689399999996</v>
      </c>
      <c r="N17" s="11"/>
      <c r="O17" s="11"/>
      <c r="P17" s="11"/>
      <c r="Q17" s="11"/>
      <c r="R17" s="520"/>
      <c r="S17" s="421">
        <f>'[1]ДГУ 2'!T25</f>
        <v>1091.4574629599997</v>
      </c>
      <c r="T17" s="142"/>
      <c r="U17" s="157"/>
      <c r="V17" s="521"/>
    </row>
    <row r="18" spans="1:22" ht="95.25" thickBot="1">
      <c r="A18" s="519" t="s">
        <v>1026</v>
      </c>
      <c r="B18" s="532" t="s">
        <v>1027</v>
      </c>
      <c r="C18" s="530" t="s">
        <v>1028</v>
      </c>
      <c r="D18" s="130"/>
      <c r="E18" s="130"/>
      <c r="F18" s="527" t="s">
        <v>1042</v>
      </c>
      <c r="G18" s="527" t="s">
        <v>1042</v>
      </c>
      <c r="H18" s="526">
        <v>-94.9</v>
      </c>
      <c r="I18" s="527" t="s">
        <v>1042</v>
      </c>
      <c r="J18" s="527" t="s">
        <v>1042</v>
      </c>
      <c r="K18" s="527" t="s">
        <v>1042</v>
      </c>
      <c r="L18" s="527" t="s">
        <v>1043</v>
      </c>
      <c r="M18" s="12">
        <f>'[1]Volkswagen passat'!N28</f>
        <v>475.7</v>
      </c>
      <c r="N18" s="11"/>
      <c r="O18" s="11"/>
      <c r="P18" s="11"/>
      <c r="Q18" s="11"/>
      <c r="R18" s="12"/>
      <c r="S18" s="421">
        <f>'[1]Volkswagen passat'!T28</f>
        <v>396.71168999999992</v>
      </c>
      <c r="T18" s="142"/>
      <c r="U18" s="157"/>
      <c r="V18" s="521"/>
    </row>
    <row r="19" spans="1:22" ht="210.75" hidden="1" thickBot="1">
      <c r="A19" s="519" t="s">
        <v>1029</v>
      </c>
      <c r="B19" s="523" t="s">
        <v>1030</v>
      </c>
      <c r="C19" s="524" t="s">
        <v>1031</v>
      </c>
      <c r="D19" s="518" t="s">
        <v>1016</v>
      </c>
      <c r="E19" s="30" t="s">
        <v>111</v>
      </c>
      <c r="F19" s="30" t="s">
        <v>485</v>
      </c>
      <c r="G19" s="30" t="s">
        <v>342</v>
      </c>
      <c r="H19" s="520"/>
      <c r="I19" s="11"/>
      <c r="J19" s="11"/>
      <c r="K19" s="11"/>
      <c r="L19" s="11"/>
      <c r="M19" s="520"/>
      <c r="N19" s="11"/>
      <c r="O19" s="11"/>
      <c r="P19" s="11"/>
      <c r="Q19" s="11"/>
      <c r="R19" s="520"/>
      <c r="S19" s="459"/>
      <c r="T19" s="142"/>
      <c r="U19" s="157"/>
      <c r="V19" s="521"/>
    </row>
    <row r="20" spans="1:22" ht="210.75" hidden="1" thickBot="1">
      <c r="A20" s="525" t="s">
        <v>1032</v>
      </c>
      <c r="B20" s="523" t="s">
        <v>1033</v>
      </c>
      <c r="C20" s="522" t="s">
        <v>1034</v>
      </c>
      <c r="D20" s="518" t="s">
        <v>1016</v>
      </c>
      <c r="E20" s="30" t="s">
        <v>111</v>
      </c>
      <c r="F20" s="30" t="s">
        <v>485</v>
      </c>
      <c r="G20" s="30" t="s">
        <v>342</v>
      </c>
      <c r="H20" s="136"/>
      <c r="I20" s="11" t="s">
        <v>132</v>
      </c>
      <c r="J20" s="11" t="s">
        <v>132</v>
      </c>
      <c r="K20" s="11" t="s">
        <v>132</v>
      </c>
      <c r="L20" s="11" t="s">
        <v>132</v>
      </c>
      <c r="M20" s="136"/>
      <c r="N20" s="11" t="s">
        <v>132</v>
      </c>
      <c r="O20" s="11" t="s">
        <v>132</v>
      </c>
      <c r="P20" s="11" t="s">
        <v>132</v>
      </c>
      <c r="Q20" s="11" t="s">
        <v>132</v>
      </c>
      <c r="R20" s="136"/>
      <c r="S20" s="139">
        <f>SUM(R20,M20,H20)</f>
        <v>0</v>
      </c>
      <c r="T20" s="111"/>
      <c r="U20" s="112"/>
      <c r="V20" s="138"/>
    </row>
    <row r="21" spans="1:22" ht="15.75" customHeight="1">
      <c r="A21" s="769">
        <v>2</v>
      </c>
      <c r="B21" s="687" t="s">
        <v>10</v>
      </c>
      <c r="C21" s="688"/>
      <c r="D21" s="688"/>
      <c r="E21" s="688"/>
      <c r="F21" s="688"/>
      <c r="G21" s="689"/>
      <c r="H21" s="115">
        <f>SUM(H23:H25)</f>
        <v>0</v>
      </c>
      <c r="I21" s="690" t="s">
        <v>10</v>
      </c>
      <c r="J21" s="691"/>
      <c r="K21" s="691"/>
      <c r="L21" s="692"/>
      <c r="M21" s="115">
        <f>SUM(M23:M25)</f>
        <v>0</v>
      </c>
      <c r="N21" s="771" t="s">
        <v>10</v>
      </c>
      <c r="O21" s="772"/>
      <c r="P21" s="772"/>
      <c r="Q21" s="773"/>
      <c r="R21" s="115">
        <f>SUM(R23:R25)</f>
        <v>0</v>
      </c>
      <c r="S21" s="10">
        <f>SUM(R21,M21,H21)</f>
        <v>0</v>
      </c>
      <c r="T21" s="116"/>
      <c r="U21" s="794"/>
      <c r="V21" s="795"/>
    </row>
    <row r="22" spans="1:22" ht="13.5" thickBot="1">
      <c r="A22" s="686"/>
      <c r="B22" s="695" t="s">
        <v>34</v>
      </c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7"/>
    </row>
    <row r="23" spans="1:22" ht="30.75" thickBot="1">
      <c r="A23" s="117" t="s">
        <v>127</v>
      </c>
      <c r="B23" s="118"/>
      <c r="C23" s="119"/>
      <c r="D23" s="11" t="s">
        <v>132</v>
      </c>
      <c r="E23" s="11" t="s">
        <v>132</v>
      </c>
      <c r="F23" s="11" t="s">
        <v>132</v>
      </c>
      <c r="G23" s="11" t="s">
        <v>132</v>
      </c>
      <c r="H23" s="12"/>
      <c r="I23" s="11" t="s">
        <v>132</v>
      </c>
      <c r="J23" s="11" t="s">
        <v>132</v>
      </c>
      <c r="K23" s="11" t="s">
        <v>132</v>
      </c>
      <c r="L23" s="11" t="s">
        <v>132</v>
      </c>
      <c r="M23" s="12"/>
      <c r="N23" s="11" t="s">
        <v>132</v>
      </c>
      <c r="O23" s="11" t="s">
        <v>132</v>
      </c>
      <c r="P23" s="11" t="s">
        <v>132</v>
      </c>
      <c r="Q23" s="11" t="s">
        <v>132</v>
      </c>
      <c r="R23" s="12"/>
      <c r="S23" s="139">
        <f>SUM(R23,M23,H23)</f>
        <v>0</v>
      </c>
      <c r="T23" s="120"/>
      <c r="U23" s="121"/>
      <c r="V23" s="122"/>
    </row>
    <row r="24" spans="1:22" s="153" customFormat="1" ht="30.75" thickBot="1">
      <c r="A24" s="117" t="s">
        <v>128</v>
      </c>
      <c r="B24" s="123"/>
      <c r="C24" s="124"/>
      <c r="D24" s="11" t="s">
        <v>132</v>
      </c>
      <c r="E24" s="11" t="s">
        <v>132</v>
      </c>
      <c r="F24" s="11" t="s">
        <v>132</v>
      </c>
      <c r="G24" s="11" t="s">
        <v>132</v>
      </c>
      <c r="H24" s="12"/>
      <c r="I24" s="11" t="s">
        <v>132</v>
      </c>
      <c r="J24" s="11" t="s">
        <v>132</v>
      </c>
      <c r="K24" s="11" t="s">
        <v>132</v>
      </c>
      <c r="L24" s="11" t="s">
        <v>132</v>
      </c>
      <c r="M24" s="12"/>
      <c r="N24" s="11" t="s">
        <v>132</v>
      </c>
      <c r="O24" s="11" t="s">
        <v>132</v>
      </c>
      <c r="P24" s="11" t="s">
        <v>132</v>
      </c>
      <c r="Q24" s="11" t="s">
        <v>132</v>
      </c>
      <c r="R24" s="12"/>
      <c r="S24" s="139">
        <f>SUM(R24,M24,H24)</f>
        <v>0</v>
      </c>
      <c r="T24" s="125"/>
      <c r="U24" s="126"/>
      <c r="V24" s="127"/>
    </row>
    <row r="25" spans="1:22" ht="30.75" thickBot="1">
      <c r="A25" s="129" t="s">
        <v>126</v>
      </c>
      <c r="B25" s="130"/>
      <c r="C25" s="130"/>
      <c r="D25" s="11" t="s">
        <v>132</v>
      </c>
      <c r="E25" s="11" t="s">
        <v>132</v>
      </c>
      <c r="F25" s="11" t="s">
        <v>132</v>
      </c>
      <c r="G25" s="11" t="s">
        <v>132</v>
      </c>
      <c r="H25" s="12"/>
      <c r="I25" s="11" t="s">
        <v>132</v>
      </c>
      <c r="J25" s="11" t="s">
        <v>132</v>
      </c>
      <c r="K25" s="11" t="s">
        <v>132</v>
      </c>
      <c r="L25" s="11" t="s">
        <v>132</v>
      </c>
      <c r="M25" s="12"/>
      <c r="N25" s="11" t="s">
        <v>132</v>
      </c>
      <c r="O25" s="11" t="s">
        <v>132</v>
      </c>
      <c r="P25" s="11" t="s">
        <v>132</v>
      </c>
      <c r="Q25" s="11" t="s">
        <v>132</v>
      </c>
      <c r="R25" s="12"/>
      <c r="S25" s="139">
        <f>SUM(R25,M25,H25)</f>
        <v>0</v>
      </c>
      <c r="T25" s="131"/>
      <c r="U25" s="130"/>
      <c r="V25" s="132"/>
    </row>
    <row r="26" spans="1:22" ht="15.75" customHeight="1">
      <c r="A26" s="685">
        <v>3</v>
      </c>
      <c r="B26" s="687" t="s">
        <v>1035</v>
      </c>
      <c r="C26" s="688"/>
      <c r="D26" s="688"/>
      <c r="E26" s="688"/>
      <c r="F26" s="688"/>
      <c r="G26" s="689"/>
      <c r="H26" s="10">
        <f>SUM(H28:H30)</f>
        <v>0</v>
      </c>
      <c r="I26" s="690" t="s">
        <v>1036</v>
      </c>
      <c r="J26" s="691"/>
      <c r="K26" s="691"/>
      <c r="L26" s="692"/>
      <c r="M26" s="10">
        <f>SUM(M28:M30)</f>
        <v>0</v>
      </c>
      <c r="N26" s="771" t="s">
        <v>1036</v>
      </c>
      <c r="O26" s="772"/>
      <c r="P26" s="772"/>
      <c r="Q26" s="773"/>
      <c r="R26" s="10">
        <f>SUM(R28:R30)</f>
        <v>0</v>
      </c>
      <c r="S26" s="10">
        <f>SUM(R26,M26,H26)</f>
        <v>0</v>
      </c>
      <c r="T26" s="13"/>
      <c r="U26" s="693"/>
      <c r="V26" s="694"/>
    </row>
    <row r="27" spans="1:22" ht="13.5" thickBot="1">
      <c r="A27" s="686"/>
      <c r="B27" s="695" t="s">
        <v>35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7"/>
    </row>
    <row r="28" spans="1:22" ht="30.75" thickBot="1">
      <c r="A28" s="117" t="s">
        <v>129</v>
      </c>
      <c r="B28" s="130"/>
      <c r="C28" s="130"/>
      <c r="D28" s="11" t="s">
        <v>132</v>
      </c>
      <c r="E28" s="11" t="s">
        <v>132</v>
      </c>
      <c r="F28" s="11" t="s">
        <v>132</v>
      </c>
      <c r="G28" s="11" t="s">
        <v>132</v>
      </c>
      <c r="H28" s="12"/>
      <c r="I28" s="11" t="s">
        <v>132</v>
      </c>
      <c r="J28" s="11" t="s">
        <v>132</v>
      </c>
      <c r="K28" s="11" t="s">
        <v>132</v>
      </c>
      <c r="L28" s="11" t="s">
        <v>132</v>
      </c>
      <c r="M28" s="12"/>
      <c r="N28" s="11" t="s">
        <v>132</v>
      </c>
      <c r="O28" s="11" t="s">
        <v>132</v>
      </c>
      <c r="P28" s="11" t="s">
        <v>132</v>
      </c>
      <c r="Q28" s="11" t="s">
        <v>132</v>
      </c>
      <c r="R28" s="12"/>
      <c r="S28" s="139">
        <f>SUM(R28,M28,H28)</f>
        <v>0</v>
      </c>
      <c r="T28" s="131"/>
      <c r="U28" s="130"/>
      <c r="V28" s="132"/>
    </row>
    <row r="29" spans="1:22" ht="30.75" thickBot="1">
      <c r="A29" s="117" t="s">
        <v>130</v>
      </c>
      <c r="B29" s="130"/>
      <c r="C29" s="130"/>
      <c r="D29" s="11" t="s">
        <v>132</v>
      </c>
      <c r="E29" s="11" t="s">
        <v>132</v>
      </c>
      <c r="F29" s="11" t="s">
        <v>132</v>
      </c>
      <c r="G29" s="11" t="s">
        <v>132</v>
      </c>
      <c r="H29" s="12"/>
      <c r="I29" s="11" t="s">
        <v>132</v>
      </c>
      <c r="J29" s="11" t="s">
        <v>132</v>
      </c>
      <c r="K29" s="11" t="s">
        <v>132</v>
      </c>
      <c r="L29" s="11" t="s">
        <v>132</v>
      </c>
      <c r="M29" s="12"/>
      <c r="N29" s="11" t="s">
        <v>132</v>
      </c>
      <c r="O29" s="11" t="s">
        <v>132</v>
      </c>
      <c r="P29" s="11" t="s">
        <v>132</v>
      </c>
      <c r="Q29" s="11" t="s">
        <v>132</v>
      </c>
      <c r="R29" s="12"/>
      <c r="S29" s="139">
        <f>SUM(R29,M29,H29)</f>
        <v>0</v>
      </c>
      <c r="T29" s="131"/>
      <c r="U29" s="130"/>
      <c r="V29" s="132"/>
    </row>
    <row r="30" spans="1:22" ht="30.75" thickBot="1">
      <c r="A30" s="107" t="s">
        <v>126</v>
      </c>
      <c r="B30" s="135"/>
      <c r="C30" s="135"/>
      <c r="D30" s="11" t="s">
        <v>132</v>
      </c>
      <c r="E30" s="11" t="s">
        <v>132</v>
      </c>
      <c r="F30" s="11" t="s">
        <v>132</v>
      </c>
      <c r="G30" s="11" t="s">
        <v>132</v>
      </c>
      <c r="H30" s="136"/>
      <c r="I30" s="11" t="s">
        <v>132</v>
      </c>
      <c r="J30" s="11" t="s">
        <v>132</v>
      </c>
      <c r="K30" s="11" t="s">
        <v>132</v>
      </c>
      <c r="L30" s="11" t="s">
        <v>132</v>
      </c>
      <c r="M30" s="136"/>
      <c r="N30" s="11" t="s">
        <v>132</v>
      </c>
      <c r="O30" s="11" t="s">
        <v>132</v>
      </c>
      <c r="P30" s="11" t="s">
        <v>132</v>
      </c>
      <c r="Q30" s="11" t="s">
        <v>132</v>
      </c>
      <c r="R30" s="136"/>
      <c r="S30" s="139">
        <f>SUM(R30,M30,H30)</f>
        <v>0</v>
      </c>
      <c r="T30" s="137"/>
      <c r="U30" s="135"/>
      <c r="V30" s="138"/>
    </row>
    <row r="31" spans="1:22" ht="15.75" customHeight="1">
      <c r="A31" s="685">
        <v>4</v>
      </c>
      <c r="B31" s="687" t="s">
        <v>81</v>
      </c>
      <c r="C31" s="688"/>
      <c r="D31" s="688"/>
      <c r="E31" s="688"/>
      <c r="F31" s="688"/>
      <c r="G31" s="689"/>
      <c r="H31" s="10">
        <f>SUM(H33:H35)</f>
        <v>0</v>
      </c>
      <c r="I31" s="690" t="s">
        <v>81</v>
      </c>
      <c r="J31" s="691"/>
      <c r="K31" s="691"/>
      <c r="L31" s="692"/>
      <c r="M31" s="10">
        <f>SUM(M33:M35)</f>
        <v>0</v>
      </c>
      <c r="N31" s="771" t="s">
        <v>81</v>
      </c>
      <c r="O31" s="772"/>
      <c r="P31" s="772"/>
      <c r="Q31" s="773"/>
      <c r="R31" s="10">
        <f>SUM(R33:R35)</f>
        <v>0</v>
      </c>
      <c r="S31" s="10">
        <f>SUM(R31,M31,H31)</f>
        <v>0</v>
      </c>
      <c r="T31" s="13"/>
      <c r="U31" s="693"/>
      <c r="V31" s="694"/>
    </row>
    <row r="32" spans="1:22" ht="13.5" thickBot="1">
      <c r="A32" s="686"/>
      <c r="B32" s="695" t="s">
        <v>82</v>
      </c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7"/>
    </row>
    <row r="33" spans="1:36" ht="30.75" thickBot="1">
      <c r="A33" s="117" t="s">
        <v>131</v>
      </c>
      <c r="B33" s="130"/>
      <c r="C33" s="130"/>
      <c r="D33" s="11" t="s">
        <v>132</v>
      </c>
      <c r="E33" s="11" t="s">
        <v>132</v>
      </c>
      <c r="F33" s="11" t="s">
        <v>132</v>
      </c>
      <c r="G33" s="11" t="s">
        <v>132</v>
      </c>
      <c r="H33" s="12"/>
      <c r="I33" s="11" t="s">
        <v>132</v>
      </c>
      <c r="J33" s="11" t="s">
        <v>132</v>
      </c>
      <c r="K33" s="11" t="s">
        <v>132</v>
      </c>
      <c r="L33" s="11" t="s">
        <v>132</v>
      </c>
      <c r="M33" s="12"/>
      <c r="N33" s="11" t="s">
        <v>132</v>
      </c>
      <c r="O33" s="11" t="s">
        <v>132</v>
      </c>
      <c r="P33" s="11" t="s">
        <v>132</v>
      </c>
      <c r="Q33" s="11" t="s">
        <v>132</v>
      </c>
      <c r="R33" s="12"/>
      <c r="S33" s="139">
        <f>SUM(R33,M33,H33)</f>
        <v>0</v>
      </c>
      <c r="T33" s="131"/>
      <c r="U33" s="130"/>
      <c r="V33" s="132"/>
    </row>
    <row r="34" spans="1:36" ht="30.75" thickBot="1">
      <c r="A34" s="117" t="s">
        <v>133</v>
      </c>
      <c r="B34" s="130"/>
      <c r="C34" s="130"/>
      <c r="D34" s="11" t="s">
        <v>132</v>
      </c>
      <c r="E34" s="11" t="s">
        <v>132</v>
      </c>
      <c r="F34" s="11" t="s">
        <v>132</v>
      </c>
      <c r="G34" s="11" t="s">
        <v>132</v>
      </c>
      <c r="H34" s="12"/>
      <c r="I34" s="11" t="s">
        <v>132</v>
      </c>
      <c r="J34" s="11" t="s">
        <v>132</v>
      </c>
      <c r="K34" s="11" t="s">
        <v>132</v>
      </c>
      <c r="L34" s="11" t="s">
        <v>132</v>
      </c>
      <c r="M34" s="12"/>
      <c r="N34" s="11" t="s">
        <v>132</v>
      </c>
      <c r="O34" s="11" t="s">
        <v>132</v>
      </c>
      <c r="P34" s="11" t="s">
        <v>132</v>
      </c>
      <c r="Q34" s="11" t="s">
        <v>132</v>
      </c>
      <c r="R34" s="12"/>
      <c r="S34" s="139">
        <f>SUM(R34,M34,H34)</f>
        <v>0</v>
      </c>
      <c r="T34" s="131"/>
      <c r="U34" s="130"/>
      <c r="V34" s="132"/>
    </row>
    <row r="35" spans="1:36" ht="30.75" thickBot="1">
      <c r="A35" s="107" t="s">
        <v>126</v>
      </c>
      <c r="B35" s="135"/>
      <c r="C35" s="135"/>
      <c r="D35" s="11" t="s">
        <v>132</v>
      </c>
      <c r="E35" s="11" t="s">
        <v>132</v>
      </c>
      <c r="F35" s="11" t="s">
        <v>132</v>
      </c>
      <c r="G35" s="11" t="s">
        <v>132</v>
      </c>
      <c r="H35" s="136"/>
      <c r="I35" s="11" t="s">
        <v>132</v>
      </c>
      <c r="J35" s="11" t="s">
        <v>132</v>
      </c>
      <c r="K35" s="11" t="s">
        <v>132</v>
      </c>
      <c r="L35" s="11" t="s">
        <v>132</v>
      </c>
      <c r="M35" s="136"/>
      <c r="N35" s="11" t="s">
        <v>132</v>
      </c>
      <c r="O35" s="11" t="s">
        <v>132</v>
      </c>
      <c r="P35" s="11" t="s">
        <v>132</v>
      </c>
      <c r="Q35" s="11" t="s">
        <v>132</v>
      </c>
      <c r="R35" s="136"/>
      <c r="S35" s="139">
        <f>SUM(R35,M35,H35)</f>
        <v>0</v>
      </c>
      <c r="T35" s="137"/>
      <c r="U35" s="135"/>
      <c r="V35" s="138"/>
    </row>
    <row r="36" spans="1:36" ht="15">
      <c r="A36" s="71" t="s">
        <v>83</v>
      </c>
      <c r="B36" s="3" t="s">
        <v>36</v>
      </c>
      <c r="C36" s="4"/>
      <c r="D36" s="14"/>
      <c r="E36" s="14"/>
      <c r="F36" s="14"/>
      <c r="G36" s="14"/>
      <c r="H36" s="15"/>
      <c r="I36" s="14"/>
      <c r="J36" s="14"/>
      <c r="K36" s="14"/>
      <c r="L36" s="14"/>
      <c r="M36" s="15"/>
      <c r="N36" s="14"/>
      <c r="O36" s="14"/>
      <c r="P36" s="14"/>
      <c r="Q36" s="14"/>
      <c r="R36" s="15"/>
      <c r="S36" s="15"/>
      <c r="T36" s="16"/>
      <c r="U36" s="4"/>
      <c r="V36" s="4"/>
    </row>
    <row r="37" spans="1:36" ht="15">
      <c r="A37" s="71"/>
      <c r="B37" s="3"/>
      <c r="C37" s="4"/>
      <c r="D37" s="14"/>
      <c r="E37" s="14"/>
      <c r="F37" s="14"/>
      <c r="G37" s="14"/>
      <c r="H37" s="15"/>
      <c r="I37" s="14"/>
      <c r="J37" s="14"/>
      <c r="K37" s="14"/>
      <c r="L37" s="14"/>
      <c r="M37" s="15"/>
      <c r="N37" s="14"/>
      <c r="O37" s="14"/>
      <c r="P37" s="14"/>
      <c r="Q37" s="14"/>
      <c r="R37" s="15"/>
      <c r="S37" s="15"/>
      <c r="T37" s="16"/>
      <c r="U37" s="4"/>
      <c r="V37" s="4"/>
    </row>
    <row r="38" spans="1:36" ht="15.75">
      <c r="A38" s="9"/>
      <c r="B38" s="80" t="s">
        <v>84</v>
      </c>
      <c r="C38" s="4"/>
      <c r="D38" s="14"/>
      <c r="E38" s="14"/>
      <c r="F38" s="14"/>
      <c r="G38" s="14"/>
      <c r="H38" s="15"/>
      <c r="I38" s="14"/>
      <c r="J38" s="14"/>
      <c r="K38" s="14"/>
      <c r="L38" s="14"/>
      <c r="M38" s="15"/>
      <c r="N38" s="14"/>
      <c r="O38" s="14"/>
      <c r="P38" s="14"/>
      <c r="Q38" s="14"/>
      <c r="R38" s="15"/>
      <c r="S38" s="15"/>
      <c r="T38" s="16"/>
      <c r="U38" s="4"/>
      <c r="V38" s="4"/>
    </row>
    <row r="39" spans="1:36" ht="15.75">
      <c r="A39" s="9"/>
      <c r="B39" s="26" t="s">
        <v>85</v>
      </c>
      <c r="C39" s="4"/>
      <c r="D39" s="14"/>
      <c r="E39" s="14"/>
      <c r="F39" s="14"/>
      <c r="G39" s="14"/>
      <c r="H39" s="15"/>
      <c r="I39" s="14"/>
      <c r="J39" s="14"/>
      <c r="K39" s="14"/>
      <c r="L39" s="14"/>
      <c r="M39" s="15"/>
      <c r="N39" s="14"/>
      <c r="O39" s="14"/>
      <c r="P39" s="14"/>
      <c r="Q39" s="14"/>
      <c r="R39" s="15"/>
      <c r="S39" s="15"/>
      <c r="T39" s="16"/>
      <c r="U39" s="4"/>
      <c r="V39" s="4"/>
    </row>
    <row r="40" spans="1:36" ht="15.75">
      <c r="A40" s="9"/>
      <c r="B40" s="26"/>
      <c r="C40" s="4"/>
      <c r="D40" s="14"/>
      <c r="E40" s="14"/>
      <c r="F40" s="14"/>
      <c r="G40" s="14"/>
      <c r="H40" s="15"/>
      <c r="I40" s="14"/>
      <c r="J40" s="14"/>
      <c r="K40" s="14"/>
      <c r="L40" s="14"/>
      <c r="M40" s="15"/>
      <c r="N40" s="14"/>
      <c r="O40" s="14"/>
      <c r="P40" s="14"/>
      <c r="Q40" s="14"/>
      <c r="R40" s="15"/>
      <c r="S40" s="15"/>
      <c r="T40" s="16"/>
      <c r="U40" s="4"/>
      <c r="V40" s="4"/>
    </row>
    <row r="41" spans="1:36" ht="15">
      <c r="A41" s="9"/>
      <c r="B41" s="4"/>
      <c r="C41" s="4"/>
      <c r="D41" s="14"/>
      <c r="E41" s="14"/>
      <c r="F41" s="14"/>
      <c r="G41" s="14"/>
      <c r="H41" s="15"/>
      <c r="I41" s="14"/>
      <c r="J41" s="14"/>
      <c r="K41" s="14"/>
      <c r="L41" s="14"/>
      <c r="M41" s="15"/>
      <c r="N41" s="14"/>
      <c r="O41" s="14"/>
      <c r="P41" s="14"/>
      <c r="Q41" s="14"/>
      <c r="R41" s="15"/>
      <c r="S41" s="15"/>
      <c r="T41" s="16"/>
      <c r="U41" s="4"/>
      <c r="V41" s="4"/>
    </row>
    <row r="42" spans="1:36" ht="15.75">
      <c r="A42" s="487" t="s">
        <v>1037</v>
      </c>
      <c r="B42" s="298"/>
      <c r="C42" s="298"/>
      <c r="D42" s="298"/>
      <c r="E42" s="298"/>
      <c r="F42" s="298"/>
      <c r="G42" s="298"/>
      <c r="H42" s="29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</row>
    <row r="43" spans="1:36" ht="15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62"/>
      <c r="X43" s="162"/>
      <c r="Y43" s="162"/>
      <c r="Z43" s="162"/>
      <c r="AA43" s="162"/>
      <c r="AB43" s="133"/>
      <c r="AC43" s="133"/>
      <c r="AD43" s="133"/>
      <c r="AE43" s="133"/>
      <c r="AF43" s="133"/>
      <c r="AG43" s="133"/>
      <c r="AH43" s="133"/>
      <c r="AI43" s="133"/>
      <c r="AJ43" s="133"/>
    </row>
    <row r="44" spans="1:36" ht="15.75">
      <c r="A44" s="237" t="s">
        <v>38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62"/>
      <c r="X44" s="162"/>
      <c r="Y44" s="162"/>
      <c r="Z44" s="162"/>
      <c r="AA44" s="162"/>
      <c r="AB44" s="133"/>
      <c r="AC44" s="133"/>
      <c r="AD44" s="133"/>
      <c r="AE44" s="133"/>
      <c r="AF44" s="133"/>
      <c r="AG44" s="133"/>
      <c r="AH44" s="133"/>
      <c r="AI44" s="133"/>
      <c r="AJ44" s="133"/>
    </row>
    <row r="45" spans="1:36" ht="15.75">
      <c r="A45" s="162" t="s">
        <v>1038</v>
      </c>
      <c r="B45" s="134"/>
      <c r="C45" s="134"/>
      <c r="D45" s="134"/>
      <c r="E45" s="134"/>
      <c r="F45" s="134"/>
      <c r="G45" s="134"/>
      <c r="H45" s="134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34"/>
      <c r="AB45" s="134"/>
      <c r="AC45" s="134"/>
      <c r="AD45" s="134"/>
      <c r="AE45" s="134"/>
      <c r="AF45" s="134"/>
      <c r="AG45" s="134"/>
      <c r="AH45" s="134"/>
      <c r="AI45" s="134"/>
      <c r="AJ45" s="133"/>
    </row>
    <row r="46" spans="1:36" ht="15.75">
      <c r="A46" s="162" t="s">
        <v>1039</v>
      </c>
      <c r="B46" s="134"/>
      <c r="C46" s="134"/>
      <c r="D46" s="134"/>
      <c r="E46" s="134"/>
      <c r="F46" s="134"/>
      <c r="G46" s="134"/>
      <c r="H46" s="134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34"/>
      <c r="AB46" s="134"/>
      <c r="AC46" s="134"/>
      <c r="AD46" s="134"/>
      <c r="AE46" s="134"/>
      <c r="AF46" s="134"/>
      <c r="AG46" s="134"/>
      <c r="AH46" s="134"/>
      <c r="AI46" s="134"/>
      <c r="AJ46" s="133"/>
    </row>
    <row r="47" spans="1:36" ht="15.75">
      <c r="A47" s="162" t="s">
        <v>1040</v>
      </c>
      <c r="B47" s="134"/>
      <c r="C47" s="134"/>
      <c r="D47" s="134"/>
      <c r="E47" s="134"/>
      <c r="F47" s="134"/>
      <c r="G47" s="134"/>
      <c r="H47" s="134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34"/>
      <c r="AB47" s="134"/>
      <c r="AC47" s="134"/>
      <c r="AD47" s="134"/>
      <c r="AE47" s="134"/>
      <c r="AF47" s="134"/>
      <c r="AG47" s="134"/>
      <c r="AH47" s="134"/>
      <c r="AI47" s="134"/>
      <c r="AJ47" s="133"/>
    </row>
    <row r="48" spans="1:36" ht="15.75">
      <c r="A48" s="150"/>
      <c r="B48" s="150"/>
      <c r="C48" s="150"/>
      <c r="D48" s="150"/>
      <c r="E48" s="150"/>
      <c r="F48" s="150"/>
      <c r="G48" s="150"/>
      <c r="H48" s="15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3"/>
      <c r="X48" s="163"/>
      <c r="Y48" s="163"/>
      <c r="Z48" s="163"/>
      <c r="AA48" s="163"/>
      <c r="AB48" s="3"/>
      <c r="AC48" s="3"/>
      <c r="AD48" s="3"/>
      <c r="AE48" s="3"/>
      <c r="AF48" s="3"/>
      <c r="AG48" s="3"/>
      <c r="AH48" s="3"/>
      <c r="AI48" s="3"/>
      <c r="AJ48" s="3"/>
    </row>
    <row r="49" spans="1:27" ht="15">
      <c r="A49" s="151"/>
      <c r="B49" s="151"/>
      <c r="C49" s="151"/>
      <c r="D49" s="151"/>
      <c r="E49" s="151"/>
      <c r="F49" s="151"/>
      <c r="G49" s="151"/>
      <c r="H49" s="151"/>
      <c r="W49" s="4"/>
      <c r="X49" s="4"/>
      <c r="Y49" s="4"/>
      <c r="Z49" s="4"/>
      <c r="AA49" s="4"/>
    </row>
    <row r="50" spans="1:27">
      <c r="W50" s="4"/>
      <c r="X50" s="4"/>
      <c r="Y50" s="4"/>
      <c r="Z50" s="4"/>
      <c r="AA50" s="4"/>
    </row>
  </sheetData>
  <mergeCells count="38">
    <mergeCell ref="A1:V1"/>
    <mergeCell ref="B4:V4"/>
    <mergeCell ref="B6:V6"/>
    <mergeCell ref="A8:A10"/>
    <mergeCell ref="B8:B10"/>
    <mergeCell ref="C8:C10"/>
    <mergeCell ref="D8:R8"/>
    <mergeCell ref="S8:S10"/>
    <mergeCell ref="T8:T10"/>
    <mergeCell ref="U8:U10"/>
    <mergeCell ref="V8:V10"/>
    <mergeCell ref="D9:H9"/>
    <mergeCell ref="I9:M9"/>
    <mergeCell ref="N9:R9"/>
    <mergeCell ref="A12:A13"/>
    <mergeCell ref="B12:G12"/>
    <mergeCell ref="I12:L12"/>
    <mergeCell ref="N12:Q12"/>
    <mergeCell ref="U12:V12"/>
    <mergeCell ref="B13:V13"/>
    <mergeCell ref="A21:A22"/>
    <mergeCell ref="B21:G21"/>
    <mergeCell ref="I21:L21"/>
    <mergeCell ref="N21:Q21"/>
    <mergeCell ref="U21:V21"/>
    <mergeCell ref="B22:V22"/>
    <mergeCell ref="A26:A27"/>
    <mergeCell ref="B26:G26"/>
    <mergeCell ref="I26:L26"/>
    <mergeCell ref="N26:Q26"/>
    <mergeCell ref="U26:V26"/>
    <mergeCell ref="B27:V27"/>
    <mergeCell ref="A31:A32"/>
    <mergeCell ref="B31:G31"/>
    <mergeCell ref="I31:L31"/>
    <mergeCell ref="N31:Q31"/>
    <mergeCell ref="U31:V31"/>
    <mergeCell ref="B32:V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zoomScale="80" zoomScaleNormal="80" workbookViewId="0">
      <selection sqref="A1:V1"/>
    </sheetView>
  </sheetViews>
  <sheetFormatPr defaultRowHeight="12.75"/>
  <cols>
    <col min="1" max="1" width="8" style="164" customWidth="1"/>
    <col min="2" max="2" width="28" style="164" customWidth="1"/>
    <col min="3" max="3" width="24.28515625" style="164" customWidth="1"/>
    <col min="4" max="4" width="29" style="164" hidden="1" customWidth="1"/>
    <col min="5" max="5" width="34.140625" style="164" hidden="1" customWidth="1"/>
    <col min="6" max="6" width="33.5703125" style="164" hidden="1" customWidth="1"/>
    <col min="7" max="7" width="42.42578125" style="164" hidden="1" customWidth="1"/>
    <col min="8" max="8" width="27" style="164" hidden="1" customWidth="1"/>
    <col min="9" max="9" width="36.42578125" style="164" hidden="1" customWidth="1"/>
    <col min="10" max="13" width="27" style="164" hidden="1" customWidth="1"/>
    <col min="14" max="14" width="28" style="164" customWidth="1"/>
    <col min="15" max="15" width="30.42578125" style="164" customWidth="1"/>
    <col min="16" max="16" width="22" style="164" customWidth="1"/>
    <col min="17" max="17" width="25.42578125" style="164" customWidth="1"/>
    <col min="18" max="18" width="21.42578125" style="164" hidden="1" customWidth="1"/>
    <col min="19" max="19" width="28.85546875" style="164" hidden="1" customWidth="1"/>
    <col min="20" max="20" width="21.140625" style="164" hidden="1" customWidth="1"/>
    <col min="21" max="21" width="21.42578125" style="164" hidden="1" customWidth="1"/>
    <col min="22" max="22" width="30.5703125" style="164" hidden="1" customWidth="1"/>
    <col min="23" max="16384" width="9.140625" style="164"/>
  </cols>
  <sheetData>
    <row r="1" spans="1:22" ht="17.25" customHeight="1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25.5" customHeight="1">
      <c r="A2" s="165"/>
      <c r="B2" s="165" t="s">
        <v>207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ht="21" customHeight="1">
      <c r="A3" s="165"/>
      <c r="B3" s="165" t="s">
        <v>86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39.75" customHeight="1">
      <c r="A4" s="165"/>
      <c r="B4" s="812" t="s">
        <v>87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</row>
    <row r="5" spans="1:22" ht="15" customHeight="1">
      <c r="A5" s="165"/>
      <c r="B5" s="58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17.25" customHeight="1">
      <c r="A6" s="165"/>
      <c r="B6" s="813" t="s">
        <v>88</v>
      </c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</row>
    <row r="7" spans="1:22" ht="14.25" customHeight="1" thickBo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5.75" customHeight="1">
      <c r="A8" s="814" t="s">
        <v>5</v>
      </c>
      <c r="B8" s="817" t="s">
        <v>24</v>
      </c>
      <c r="C8" s="817" t="s">
        <v>8</v>
      </c>
      <c r="D8" s="817" t="s">
        <v>25</v>
      </c>
      <c r="E8" s="817"/>
      <c r="F8" s="817"/>
      <c r="G8" s="817"/>
      <c r="H8" s="817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17" t="s">
        <v>26</v>
      </c>
      <c r="T8" s="817" t="s">
        <v>27</v>
      </c>
      <c r="U8" s="821" t="s">
        <v>28</v>
      </c>
      <c r="V8" s="824" t="s">
        <v>0</v>
      </c>
    </row>
    <row r="9" spans="1:22" ht="12.75" customHeight="1">
      <c r="A9" s="815"/>
      <c r="B9" s="818"/>
      <c r="C9" s="818"/>
      <c r="D9" s="818" t="s">
        <v>29</v>
      </c>
      <c r="E9" s="827"/>
      <c r="F9" s="827"/>
      <c r="G9" s="827"/>
      <c r="H9" s="827"/>
      <c r="I9" s="818" t="s">
        <v>30</v>
      </c>
      <c r="J9" s="827"/>
      <c r="K9" s="827"/>
      <c r="L9" s="827"/>
      <c r="M9" s="827"/>
      <c r="N9" s="828" t="s">
        <v>31</v>
      </c>
      <c r="O9" s="829"/>
      <c r="P9" s="829"/>
      <c r="Q9" s="829"/>
      <c r="R9" s="830"/>
      <c r="S9" s="818"/>
      <c r="T9" s="818"/>
      <c r="U9" s="822"/>
      <c r="V9" s="825"/>
    </row>
    <row r="10" spans="1:22" ht="51.75" thickBot="1">
      <c r="A10" s="816"/>
      <c r="B10" s="819"/>
      <c r="C10" s="819"/>
      <c r="D10" s="587" t="s">
        <v>1</v>
      </c>
      <c r="E10" s="587" t="s">
        <v>2</v>
      </c>
      <c r="F10" s="587" t="s">
        <v>3</v>
      </c>
      <c r="G10" s="587" t="s">
        <v>4</v>
      </c>
      <c r="H10" s="587" t="s">
        <v>32</v>
      </c>
      <c r="I10" s="587" t="s">
        <v>1</v>
      </c>
      <c r="J10" s="587" t="s">
        <v>2</v>
      </c>
      <c r="K10" s="587" t="s">
        <v>3</v>
      </c>
      <c r="L10" s="587" t="s">
        <v>4</v>
      </c>
      <c r="M10" s="587" t="s">
        <v>32</v>
      </c>
      <c r="N10" s="587" t="s">
        <v>1</v>
      </c>
      <c r="O10" s="587" t="s">
        <v>2</v>
      </c>
      <c r="P10" s="587" t="s">
        <v>3</v>
      </c>
      <c r="Q10" s="587" t="s">
        <v>4</v>
      </c>
      <c r="R10" s="587" t="s">
        <v>32</v>
      </c>
      <c r="S10" s="819"/>
      <c r="T10" s="819"/>
      <c r="U10" s="823"/>
      <c r="V10" s="826"/>
    </row>
    <row r="11" spans="1:22" ht="18.75" customHeight="1" thickBot="1">
      <c r="A11" s="170">
        <v>1</v>
      </c>
      <c r="B11" s="171">
        <v>2</v>
      </c>
      <c r="C11" s="170">
        <v>3</v>
      </c>
      <c r="D11" s="171">
        <v>4</v>
      </c>
      <c r="E11" s="170">
        <v>5</v>
      </c>
      <c r="F11" s="171">
        <v>6</v>
      </c>
      <c r="G11" s="170">
        <v>7</v>
      </c>
      <c r="H11" s="171">
        <v>8</v>
      </c>
      <c r="I11" s="170">
        <v>9</v>
      </c>
      <c r="J11" s="171">
        <v>10</v>
      </c>
      <c r="K11" s="170">
        <v>11</v>
      </c>
      <c r="L11" s="171">
        <v>12</v>
      </c>
      <c r="M11" s="170">
        <v>13</v>
      </c>
      <c r="N11" s="171">
        <v>14</v>
      </c>
      <c r="O11" s="170">
        <v>15</v>
      </c>
      <c r="P11" s="171">
        <v>16</v>
      </c>
      <c r="Q11" s="170">
        <v>17</v>
      </c>
      <c r="R11" s="171">
        <v>18</v>
      </c>
      <c r="S11" s="170">
        <v>19</v>
      </c>
      <c r="T11" s="171">
        <v>20</v>
      </c>
      <c r="U11" s="170">
        <v>21</v>
      </c>
      <c r="V11" s="171">
        <v>22</v>
      </c>
    </row>
    <row r="12" spans="1:22" ht="36" customHeight="1">
      <c r="A12" s="799">
        <v>1</v>
      </c>
      <c r="B12" s="801" t="s">
        <v>9</v>
      </c>
      <c r="C12" s="802"/>
      <c r="D12" s="802"/>
      <c r="E12" s="802"/>
      <c r="F12" s="802"/>
      <c r="G12" s="803"/>
      <c r="H12" s="172">
        <f>SUM(H14:H17)</f>
        <v>-58.597999999999999</v>
      </c>
      <c r="I12" s="832" t="s">
        <v>9</v>
      </c>
      <c r="J12" s="832"/>
      <c r="K12" s="832"/>
      <c r="L12" s="832"/>
      <c r="M12" s="172">
        <f>SUM(M14:M17)</f>
        <v>-6.2360000000000007</v>
      </c>
      <c r="N12" s="832" t="s">
        <v>9</v>
      </c>
      <c r="O12" s="832"/>
      <c r="P12" s="832"/>
      <c r="Q12" s="832"/>
      <c r="R12" s="172">
        <f>SUM(R14:R17)</f>
        <v>-11.368000000000016</v>
      </c>
      <c r="S12" s="172">
        <f>SUM(R12,M12,H12)</f>
        <v>-76.202000000000012</v>
      </c>
      <c r="T12" s="172"/>
      <c r="U12" s="833"/>
      <c r="V12" s="808"/>
    </row>
    <row r="13" spans="1:22" ht="18.75" customHeight="1">
      <c r="A13" s="831"/>
      <c r="B13" s="834" t="s">
        <v>33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6"/>
    </row>
    <row r="14" spans="1:22" s="179" customFormat="1" ht="102">
      <c r="A14" s="173" t="s">
        <v>6</v>
      </c>
      <c r="B14" s="174" t="s">
        <v>208</v>
      </c>
      <c r="C14" s="175" t="s">
        <v>209</v>
      </c>
      <c r="D14" s="176" t="s">
        <v>50</v>
      </c>
      <c r="E14" s="177" t="s">
        <v>210</v>
      </c>
      <c r="F14" s="178" t="s">
        <v>211</v>
      </c>
      <c r="G14" s="178" t="s">
        <v>1055</v>
      </c>
      <c r="H14" s="600">
        <f>'[2]ЗУ 210'!I19</f>
        <v>-20.152000000000001</v>
      </c>
      <c r="I14" s="549" t="s">
        <v>1056</v>
      </c>
      <c r="J14" s="549" t="s">
        <v>213</v>
      </c>
      <c r="K14" s="549" t="s">
        <v>213</v>
      </c>
      <c r="L14" s="549" t="s">
        <v>214</v>
      </c>
      <c r="M14" s="601">
        <f>'[2]ЗУ 210'!N19</f>
        <v>-2.6819999999999999</v>
      </c>
      <c r="N14" s="178" t="s">
        <v>1056</v>
      </c>
      <c r="O14" s="178" t="s">
        <v>213</v>
      </c>
      <c r="P14" s="178" t="s">
        <v>213</v>
      </c>
      <c r="Q14" s="178" t="s">
        <v>214</v>
      </c>
      <c r="R14" s="601">
        <f>'[2]ЗУ 210'!S19</f>
        <v>-18.682000000000016</v>
      </c>
      <c r="S14" s="595">
        <f>'[2]ЗУ 210'!T19</f>
        <v>-41.51600000000002</v>
      </c>
      <c r="T14" s="596"/>
      <c r="U14" s="597" t="s">
        <v>215</v>
      </c>
      <c r="V14" s="598" t="s">
        <v>1057</v>
      </c>
    </row>
    <row r="15" spans="1:22" s="179" customFormat="1" ht="102">
      <c r="A15" s="173" t="s">
        <v>7</v>
      </c>
      <c r="B15" s="174" t="s">
        <v>216</v>
      </c>
      <c r="C15" s="175" t="s">
        <v>217</v>
      </c>
      <c r="D15" s="176" t="s">
        <v>50</v>
      </c>
      <c r="E15" s="177" t="s">
        <v>210</v>
      </c>
      <c r="F15" s="178" t="s">
        <v>211</v>
      </c>
      <c r="G15" s="178" t="s">
        <v>1055</v>
      </c>
      <c r="H15" s="600">
        <f>'[2]ЗУ 63'!I19</f>
        <v>-17.481000000000002</v>
      </c>
      <c r="I15" s="549" t="s">
        <v>1056</v>
      </c>
      <c r="J15" s="549" t="s">
        <v>213</v>
      </c>
      <c r="K15" s="549" t="s">
        <v>213</v>
      </c>
      <c r="L15" s="549" t="s">
        <v>214</v>
      </c>
      <c r="M15" s="601">
        <f>'[2]ЗУ 63'!N19</f>
        <v>-1.0999999999999999E-2</v>
      </c>
      <c r="N15" s="178" t="s">
        <v>1056</v>
      </c>
      <c r="O15" s="178" t="s">
        <v>213</v>
      </c>
      <c r="P15" s="178" t="s">
        <v>213</v>
      </c>
      <c r="Q15" s="178" t="s">
        <v>214</v>
      </c>
      <c r="R15" s="601">
        <f>'[2]ЗУ 63'!S19</f>
        <v>-16.010999999999996</v>
      </c>
      <c r="S15" s="595">
        <f>'[2]ЗУ 63'!T19</f>
        <v>-33.503</v>
      </c>
      <c r="T15" s="596"/>
      <c r="U15" s="597" t="s">
        <v>215</v>
      </c>
      <c r="V15" s="598"/>
    </row>
    <row r="16" spans="1:22" s="179" customFormat="1" ht="140.25" customHeight="1">
      <c r="A16" s="173" t="s">
        <v>13</v>
      </c>
      <c r="B16" s="174" t="s">
        <v>218</v>
      </c>
      <c r="C16" s="174" t="s">
        <v>219</v>
      </c>
      <c r="D16" s="176" t="s">
        <v>50</v>
      </c>
      <c r="E16" s="177" t="s">
        <v>210</v>
      </c>
      <c r="F16" s="178" t="s">
        <v>211</v>
      </c>
      <c r="G16" s="178" t="s">
        <v>1055</v>
      </c>
      <c r="H16" s="600">
        <f>'[2]ЗУ 231'!I19</f>
        <v>-20.964999999999996</v>
      </c>
      <c r="I16" s="549" t="s">
        <v>1056</v>
      </c>
      <c r="J16" s="549" t="s">
        <v>213</v>
      </c>
      <c r="K16" s="549" t="s">
        <v>213</v>
      </c>
      <c r="L16" s="549" t="s">
        <v>214</v>
      </c>
      <c r="M16" s="601">
        <f>'[2]ЗУ 231'!N19</f>
        <v>-3.4950000000000001</v>
      </c>
      <c r="N16" s="178" t="s">
        <v>1056</v>
      </c>
      <c r="O16" s="178" t="s">
        <v>213</v>
      </c>
      <c r="P16" s="178" t="s">
        <v>213</v>
      </c>
      <c r="Q16" s="178" t="s">
        <v>214</v>
      </c>
      <c r="R16" s="601">
        <f>'[2]ЗУ 231'!S19</f>
        <v>-19.495000000000005</v>
      </c>
      <c r="S16" s="595">
        <f>'[2]ЗУ 231'!T19</f>
        <v>-43.954999999999998</v>
      </c>
      <c r="T16" s="596"/>
      <c r="U16" s="597" t="s">
        <v>215</v>
      </c>
      <c r="V16" s="598" t="s">
        <v>1058</v>
      </c>
    </row>
    <row r="17" spans="1:22" s="179" customFormat="1" ht="141" customHeight="1">
      <c r="A17" s="181" t="s">
        <v>14</v>
      </c>
      <c r="B17" s="182" t="s">
        <v>1059</v>
      </c>
      <c r="C17" s="183" t="s">
        <v>221</v>
      </c>
      <c r="D17" s="176"/>
      <c r="E17" s="177"/>
      <c r="F17" s="178"/>
      <c r="G17" s="180" t="s">
        <v>486</v>
      </c>
      <c r="H17" s="602">
        <f>'[2]ЗУ 319'!I17</f>
        <v>0</v>
      </c>
      <c r="I17" s="550" t="s">
        <v>486</v>
      </c>
      <c r="J17" s="550" t="s">
        <v>486</v>
      </c>
      <c r="K17" s="603" t="s">
        <v>222</v>
      </c>
      <c r="L17" s="549" t="s">
        <v>223</v>
      </c>
      <c r="M17" s="604">
        <f>'[2]ЗУ 319'!N17</f>
        <v>-4.8000000000000001E-2</v>
      </c>
      <c r="N17" s="605" t="s">
        <v>1139</v>
      </c>
      <c r="O17" s="177" t="s">
        <v>224</v>
      </c>
      <c r="P17" s="599"/>
      <c r="Q17" s="596"/>
      <c r="R17" s="601">
        <f>'[2]ЗУ 319'!S17</f>
        <v>42.82</v>
      </c>
      <c r="S17" s="595">
        <f>'[2]ЗУ 319'!T17</f>
        <v>42.771999999999998</v>
      </c>
      <c r="T17" s="596"/>
      <c r="U17" s="597"/>
      <c r="V17" s="598"/>
    </row>
    <row r="19" spans="1:22" ht="19.5" customHeight="1">
      <c r="A19" s="837">
        <v>2</v>
      </c>
      <c r="B19" s="804" t="s">
        <v>10</v>
      </c>
      <c r="C19" s="805"/>
      <c r="D19" s="805"/>
      <c r="E19" s="805"/>
      <c r="F19" s="805"/>
      <c r="G19" s="806"/>
      <c r="H19" s="184">
        <f>SUM(H21:H22)</f>
        <v>0</v>
      </c>
      <c r="I19" s="804" t="s">
        <v>10</v>
      </c>
      <c r="J19" s="805"/>
      <c r="K19" s="805"/>
      <c r="L19" s="806"/>
      <c r="M19" s="184">
        <f>SUM(M21:M22)</f>
        <v>0</v>
      </c>
      <c r="N19" s="804" t="s">
        <v>10</v>
      </c>
      <c r="O19" s="805"/>
      <c r="P19" s="805"/>
      <c r="Q19" s="806"/>
      <c r="R19" s="184">
        <f>SUM(R21:R22)</f>
        <v>0</v>
      </c>
      <c r="S19" s="184">
        <f>SUM(R19,M19,H19)</f>
        <v>0</v>
      </c>
      <c r="T19" s="185"/>
      <c r="U19" s="838"/>
      <c r="V19" s="839"/>
    </row>
    <row r="20" spans="1:22" ht="21.75" customHeight="1">
      <c r="A20" s="800"/>
      <c r="B20" s="809" t="s">
        <v>34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1"/>
    </row>
    <row r="21" spans="1:22" ht="25.5">
      <c r="A21" s="186" t="s">
        <v>127</v>
      </c>
      <c r="B21" s="187"/>
      <c r="C21" s="188"/>
      <c r="D21" s="189" t="s">
        <v>132</v>
      </c>
      <c r="E21" s="189" t="s">
        <v>132</v>
      </c>
      <c r="F21" s="189" t="s">
        <v>132</v>
      </c>
      <c r="G21" s="189" t="s">
        <v>132</v>
      </c>
      <c r="H21" s="190"/>
      <c r="I21" s="189" t="s">
        <v>132</v>
      </c>
      <c r="J21" s="189" t="s">
        <v>132</v>
      </c>
      <c r="K21" s="189" t="s">
        <v>132</v>
      </c>
      <c r="L21" s="189" t="s">
        <v>132</v>
      </c>
      <c r="M21" s="190"/>
      <c r="N21" s="189" t="s">
        <v>132</v>
      </c>
      <c r="O21" s="189" t="s">
        <v>132</v>
      </c>
      <c r="P21" s="189" t="s">
        <v>132</v>
      </c>
      <c r="Q21" s="189" t="s">
        <v>132</v>
      </c>
      <c r="R21" s="190"/>
      <c r="S21" s="190"/>
      <c r="T21" s="191"/>
      <c r="U21" s="192"/>
      <c r="V21" s="193"/>
    </row>
    <row r="22" spans="1:22" ht="26.25" thickBot="1">
      <c r="A22" s="194" t="s">
        <v>126</v>
      </c>
      <c r="B22" s="195"/>
      <c r="C22" s="195"/>
      <c r="D22" s="189" t="s">
        <v>132</v>
      </c>
      <c r="E22" s="189" t="s">
        <v>132</v>
      </c>
      <c r="F22" s="189" t="s">
        <v>132</v>
      </c>
      <c r="G22" s="189" t="s">
        <v>132</v>
      </c>
      <c r="H22" s="190"/>
      <c r="I22" s="189" t="s">
        <v>132</v>
      </c>
      <c r="J22" s="189" t="s">
        <v>132</v>
      </c>
      <c r="K22" s="189" t="s">
        <v>132</v>
      </c>
      <c r="L22" s="189" t="s">
        <v>132</v>
      </c>
      <c r="M22" s="190"/>
      <c r="N22" s="189" t="s">
        <v>132</v>
      </c>
      <c r="O22" s="189" t="s">
        <v>132</v>
      </c>
      <c r="P22" s="189" t="s">
        <v>132</v>
      </c>
      <c r="Q22" s="189" t="s">
        <v>132</v>
      </c>
      <c r="R22" s="190"/>
      <c r="S22" s="190"/>
      <c r="T22" s="196"/>
      <c r="U22" s="195"/>
      <c r="V22" s="197"/>
    </row>
    <row r="23" spans="1:22" ht="15.75" customHeight="1">
      <c r="A23" s="799">
        <v>3</v>
      </c>
      <c r="B23" s="801" t="s">
        <v>11</v>
      </c>
      <c r="C23" s="802"/>
      <c r="D23" s="802"/>
      <c r="E23" s="802"/>
      <c r="F23" s="802"/>
      <c r="G23" s="803"/>
      <c r="H23" s="172">
        <f>SUM(H25:H27)</f>
        <v>0</v>
      </c>
      <c r="I23" s="804" t="s">
        <v>11</v>
      </c>
      <c r="J23" s="805"/>
      <c r="K23" s="805"/>
      <c r="L23" s="806"/>
      <c r="M23" s="172">
        <f>SUM(M25:M27)</f>
        <v>0</v>
      </c>
      <c r="N23" s="804" t="s">
        <v>11</v>
      </c>
      <c r="O23" s="805"/>
      <c r="P23" s="805"/>
      <c r="Q23" s="806"/>
      <c r="R23" s="172">
        <f>SUM(R25:R27)</f>
        <v>0</v>
      </c>
      <c r="S23" s="172">
        <f>SUM(R23,M23,H23)</f>
        <v>0</v>
      </c>
      <c r="T23" s="198"/>
      <c r="U23" s="807"/>
      <c r="V23" s="808"/>
    </row>
    <row r="24" spans="1:22" ht="12.75" customHeight="1">
      <c r="A24" s="800"/>
      <c r="B24" s="809" t="s">
        <v>35</v>
      </c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1"/>
    </row>
    <row r="25" spans="1:22" ht="25.5">
      <c r="A25" s="186" t="s">
        <v>129</v>
      </c>
      <c r="B25" s="195"/>
      <c r="C25" s="195"/>
      <c r="D25" s="189" t="s">
        <v>132</v>
      </c>
      <c r="E25" s="189" t="s">
        <v>132</v>
      </c>
      <c r="F25" s="189" t="s">
        <v>132</v>
      </c>
      <c r="G25" s="189" t="s">
        <v>132</v>
      </c>
      <c r="H25" s="190"/>
      <c r="I25" s="189" t="s">
        <v>132</v>
      </c>
      <c r="J25" s="189" t="s">
        <v>132</v>
      </c>
      <c r="K25" s="189" t="s">
        <v>132</v>
      </c>
      <c r="L25" s="189" t="s">
        <v>132</v>
      </c>
      <c r="M25" s="190"/>
      <c r="N25" s="189" t="s">
        <v>132</v>
      </c>
      <c r="O25" s="189" t="s">
        <v>132</v>
      </c>
      <c r="P25" s="189" t="s">
        <v>132</v>
      </c>
      <c r="Q25" s="189" t="s">
        <v>132</v>
      </c>
      <c r="R25" s="190"/>
      <c r="S25" s="190"/>
      <c r="T25" s="196"/>
      <c r="U25" s="195"/>
      <c r="V25" s="197"/>
    </row>
    <row r="26" spans="1:22" ht="25.5">
      <c r="A26" s="186" t="s">
        <v>130</v>
      </c>
      <c r="B26" s="195"/>
      <c r="C26" s="195"/>
      <c r="D26" s="189" t="s">
        <v>132</v>
      </c>
      <c r="E26" s="189" t="s">
        <v>132</v>
      </c>
      <c r="F26" s="189" t="s">
        <v>132</v>
      </c>
      <c r="G26" s="189" t="s">
        <v>132</v>
      </c>
      <c r="H26" s="190"/>
      <c r="I26" s="189" t="s">
        <v>132</v>
      </c>
      <c r="J26" s="189" t="s">
        <v>132</v>
      </c>
      <c r="K26" s="189" t="s">
        <v>132</v>
      </c>
      <c r="L26" s="189" t="s">
        <v>132</v>
      </c>
      <c r="M26" s="190"/>
      <c r="N26" s="189" t="s">
        <v>132</v>
      </c>
      <c r="O26" s="189" t="s">
        <v>132</v>
      </c>
      <c r="P26" s="189" t="s">
        <v>132</v>
      </c>
      <c r="Q26" s="189" t="s">
        <v>132</v>
      </c>
      <c r="R26" s="190"/>
      <c r="S26" s="190"/>
      <c r="T26" s="196"/>
      <c r="U26" s="195"/>
      <c r="V26" s="197"/>
    </row>
    <row r="27" spans="1:22" ht="26.25" thickBot="1">
      <c r="A27" s="199" t="s">
        <v>126</v>
      </c>
      <c r="B27" s="200"/>
      <c r="C27" s="200"/>
      <c r="D27" s="189" t="s">
        <v>132</v>
      </c>
      <c r="E27" s="189" t="s">
        <v>132</v>
      </c>
      <c r="F27" s="189" t="s">
        <v>132</v>
      </c>
      <c r="G27" s="189" t="s">
        <v>132</v>
      </c>
      <c r="H27" s="201"/>
      <c r="I27" s="189" t="s">
        <v>132</v>
      </c>
      <c r="J27" s="189" t="s">
        <v>132</v>
      </c>
      <c r="K27" s="189" t="s">
        <v>132</v>
      </c>
      <c r="L27" s="189" t="s">
        <v>132</v>
      </c>
      <c r="M27" s="201"/>
      <c r="N27" s="189" t="s">
        <v>132</v>
      </c>
      <c r="O27" s="189" t="s">
        <v>132</v>
      </c>
      <c r="P27" s="189" t="s">
        <v>132</v>
      </c>
      <c r="Q27" s="189" t="s">
        <v>132</v>
      </c>
      <c r="R27" s="201"/>
      <c r="S27" s="201"/>
      <c r="T27" s="202"/>
      <c r="U27" s="200"/>
      <c r="V27" s="203"/>
    </row>
    <row r="28" spans="1:22" ht="18" customHeight="1">
      <c r="A28" s="799">
        <v>4</v>
      </c>
      <c r="B28" s="801" t="s">
        <v>81</v>
      </c>
      <c r="C28" s="802"/>
      <c r="D28" s="802"/>
      <c r="E28" s="802"/>
      <c r="F28" s="802"/>
      <c r="G28" s="803"/>
      <c r="H28" s="172">
        <f>SUM(H30:H32)</f>
        <v>0</v>
      </c>
      <c r="I28" s="804" t="s">
        <v>81</v>
      </c>
      <c r="J28" s="805"/>
      <c r="K28" s="805"/>
      <c r="L28" s="806"/>
      <c r="M28" s="172">
        <f>SUM(M30:M32)</f>
        <v>0</v>
      </c>
      <c r="N28" s="804" t="s">
        <v>81</v>
      </c>
      <c r="O28" s="805"/>
      <c r="P28" s="805"/>
      <c r="Q28" s="806"/>
      <c r="R28" s="172">
        <f>SUM(R30:R32)</f>
        <v>0</v>
      </c>
      <c r="S28" s="172">
        <f>SUM(R28,M28,H28)</f>
        <v>0</v>
      </c>
      <c r="T28" s="198"/>
      <c r="U28" s="807"/>
      <c r="V28" s="808"/>
    </row>
    <row r="29" spans="1:22" ht="17.25" customHeight="1" thickBot="1">
      <c r="A29" s="800"/>
      <c r="B29" s="809" t="s">
        <v>82</v>
      </c>
      <c r="C29" s="810"/>
      <c r="D29" s="810"/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1"/>
    </row>
    <row r="30" spans="1:22" ht="39.75" customHeight="1" thickBot="1">
      <c r="A30" s="186" t="s">
        <v>131</v>
      </c>
      <c r="B30" s="195"/>
      <c r="C30" s="195"/>
      <c r="D30" s="189" t="s">
        <v>132</v>
      </c>
      <c r="E30" s="189" t="s">
        <v>132</v>
      </c>
      <c r="F30" s="189" t="s">
        <v>132</v>
      </c>
      <c r="G30" s="189" t="s">
        <v>132</v>
      </c>
      <c r="H30" s="190"/>
      <c r="I30" s="189" t="s">
        <v>132</v>
      </c>
      <c r="J30" s="189" t="s">
        <v>132</v>
      </c>
      <c r="K30" s="189" t="s">
        <v>132</v>
      </c>
      <c r="L30" s="189" t="s">
        <v>132</v>
      </c>
      <c r="M30" s="190"/>
      <c r="N30" s="189" t="s">
        <v>132</v>
      </c>
      <c r="O30" s="189" t="s">
        <v>132</v>
      </c>
      <c r="P30" s="189" t="s">
        <v>132</v>
      </c>
      <c r="Q30" s="189" t="s">
        <v>132</v>
      </c>
      <c r="R30" s="190"/>
      <c r="S30" s="204">
        <f t="shared" ref="S30:S32" si="0">SUM(R30,M30,H30)</f>
        <v>0</v>
      </c>
      <c r="T30" s="196"/>
      <c r="U30" s="195"/>
      <c r="V30" s="197"/>
    </row>
    <row r="31" spans="1:22" ht="34.5" customHeight="1" thickBot="1">
      <c r="A31" s="186" t="s">
        <v>133</v>
      </c>
      <c r="B31" s="195"/>
      <c r="C31" s="195"/>
      <c r="D31" s="189" t="s">
        <v>132</v>
      </c>
      <c r="E31" s="189" t="s">
        <v>132</v>
      </c>
      <c r="F31" s="189" t="s">
        <v>132</v>
      </c>
      <c r="G31" s="189" t="s">
        <v>132</v>
      </c>
      <c r="H31" s="190"/>
      <c r="I31" s="189" t="s">
        <v>132</v>
      </c>
      <c r="J31" s="189" t="s">
        <v>132</v>
      </c>
      <c r="K31" s="189" t="s">
        <v>132</v>
      </c>
      <c r="L31" s="189" t="s">
        <v>132</v>
      </c>
      <c r="M31" s="190"/>
      <c r="N31" s="189" t="s">
        <v>132</v>
      </c>
      <c r="O31" s="189" t="s">
        <v>132</v>
      </c>
      <c r="P31" s="189" t="s">
        <v>132</v>
      </c>
      <c r="Q31" s="189" t="s">
        <v>132</v>
      </c>
      <c r="R31" s="190"/>
      <c r="S31" s="204">
        <f t="shared" si="0"/>
        <v>0</v>
      </c>
      <c r="T31" s="196"/>
      <c r="U31" s="195"/>
      <c r="V31" s="197"/>
    </row>
    <row r="32" spans="1:22" ht="35.25" customHeight="1" thickBot="1">
      <c r="A32" s="199" t="s">
        <v>126</v>
      </c>
      <c r="B32" s="200"/>
      <c r="C32" s="200"/>
      <c r="D32" s="189" t="s">
        <v>132</v>
      </c>
      <c r="E32" s="189" t="s">
        <v>132</v>
      </c>
      <c r="F32" s="189" t="s">
        <v>132</v>
      </c>
      <c r="G32" s="189" t="s">
        <v>132</v>
      </c>
      <c r="H32" s="201"/>
      <c r="I32" s="189" t="s">
        <v>132</v>
      </c>
      <c r="J32" s="189" t="s">
        <v>132</v>
      </c>
      <c r="K32" s="189" t="s">
        <v>132</v>
      </c>
      <c r="L32" s="189" t="s">
        <v>132</v>
      </c>
      <c r="M32" s="201"/>
      <c r="N32" s="189" t="s">
        <v>132</v>
      </c>
      <c r="O32" s="189" t="s">
        <v>132</v>
      </c>
      <c r="P32" s="189" t="s">
        <v>132</v>
      </c>
      <c r="Q32" s="189" t="s">
        <v>132</v>
      </c>
      <c r="R32" s="201"/>
      <c r="S32" s="204">
        <f t="shared" si="0"/>
        <v>0</v>
      </c>
      <c r="T32" s="202"/>
      <c r="U32" s="200"/>
      <c r="V32" s="203"/>
    </row>
    <row r="33" spans="1:22" ht="18.75" customHeight="1">
      <c r="A33" s="205" t="s">
        <v>83</v>
      </c>
      <c r="B33" s="206" t="s">
        <v>36</v>
      </c>
      <c r="C33" s="207"/>
      <c r="D33" s="208"/>
      <c r="E33" s="208"/>
      <c r="F33" s="208"/>
      <c r="G33" s="208"/>
      <c r="H33" s="209"/>
      <c r="I33" s="208"/>
      <c r="J33" s="208"/>
      <c r="K33" s="208"/>
      <c r="L33" s="208"/>
      <c r="M33" s="209"/>
      <c r="N33" s="208"/>
      <c r="O33" s="208"/>
      <c r="P33" s="208"/>
      <c r="Q33" s="208"/>
      <c r="R33" s="209"/>
      <c r="S33" s="209"/>
      <c r="T33" s="210"/>
      <c r="U33" s="207"/>
      <c r="V33" s="207"/>
    </row>
    <row r="34" spans="1:22" ht="9" customHeight="1">
      <c r="A34" s="205"/>
      <c r="B34" s="206"/>
      <c r="C34" s="207"/>
      <c r="D34" s="208"/>
      <c r="E34" s="208"/>
      <c r="F34" s="208"/>
      <c r="G34" s="208"/>
      <c r="H34" s="209"/>
      <c r="I34" s="208"/>
      <c r="J34" s="208"/>
      <c r="K34" s="208"/>
      <c r="L34" s="208"/>
      <c r="M34" s="209"/>
      <c r="N34" s="208"/>
      <c r="O34" s="208"/>
      <c r="P34" s="208"/>
      <c r="Q34" s="208"/>
      <c r="R34" s="209"/>
      <c r="S34" s="209"/>
      <c r="T34" s="210"/>
      <c r="U34" s="207"/>
      <c r="V34" s="207"/>
    </row>
    <row r="35" spans="1:22" ht="17.25" customHeight="1">
      <c r="A35" s="211"/>
      <c r="B35" s="212" t="s">
        <v>84</v>
      </c>
      <c r="C35" s="207"/>
      <c r="D35" s="208"/>
      <c r="E35" s="208"/>
      <c r="F35" s="208"/>
      <c r="G35" s="208"/>
      <c r="H35" s="209"/>
      <c r="I35" s="208"/>
      <c r="J35" s="208"/>
      <c r="K35" s="208"/>
      <c r="L35" s="208"/>
      <c r="M35" s="209"/>
      <c r="N35" s="208"/>
      <c r="O35" s="208"/>
      <c r="P35" s="208"/>
      <c r="Q35" s="208"/>
      <c r="R35" s="209"/>
      <c r="S35" s="209"/>
      <c r="T35" s="210"/>
      <c r="U35" s="207"/>
      <c r="V35" s="207"/>
    </row>
    <row r="36" spans="1:22" ht="19.5" customHeight="1">
      <c r="A36" s="211"/>
      <c r="B36" s="213" t="s">
        <v>85</v>
      </c>
      <c r="C36" s="207"/>
      <c r="D36" s="208"/>
      <c r="E36" s="208"/>
      <c r="F36" s="208"/>
      <c r="G36" s="208"/>
      <c r="H36" s="209"/>
      <c r="I36" s="208"/>
      <c r="J36" s="208"/>
      <c r="K36" s="208"/>
      <c r="L36" s="208"/>
      <c r="M36" s="209"/>
      <c r="N36" s="208"/>
      <c r="O36" s="208"/>
      <c r="P36" s="208"/>
      <c r="Q36" s="208"/>
      <c r="R36" s="209"/>
      <c r="S36" s="209"/>
      <c r="T36" s="210"/>
      <c r="U36" s="207"/>
      <c r="V36" s="207"/>
    </row>
    <row r="37" spans="1:22" ht="12.75" customHeight="1">
      <c r="A37" s="211"/>
      <c r="B37" s="213"/>
      <c r="C37" s="207"/>
      <c r="D37" s="208"/>
      <c r="E37" s="208"/>
      <c r="F37" s="208"/>
      <c r="G37" s="208"/>
      <c r="H37" s="209"/>
      <c r="I37" s="208"/>
      <c r="J37" s="208"/>
      <c r="K37" s="208"/>
      <c r="L37" s="208"/>
      <c r="M37" s="209"/>
      <c r="N37" s="208"/>
      <c r="O37" s="208"/>
      <c r="P37" s="208"/>
      <c r="Q37" s="208"/>
      <c r="R37" s="209"/>
      <c r="S37" s="209"/>
      <c r="T37" s="210"/>
      <c r="U37" s="207"/>
      <c r="V37" s="207"/>
    </row>
    <row r="38" spans="1:22">
      <c r="A38" s="214" t="s">
        <v>225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</row>
    <row r="39" spans="1:22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</row>
    <row r="40" spans="1:22">
      <c r="A40" s="217" t="s">
        <v>38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</row>
    <row r="41" spans="1:22">
      <c r="A41" s="218" t="s">
        <v>226</v>
      </c>
      <c r="B41" s="219"/>
      <c r="C41" s="219"/>
      <c r="D41" s="219" t="s">
        <v>227</v>
      </c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</row>
    <row r="42" spans="1:22">
      <c r="A42" s="218" t="s">
        <v>228</v>
      </c>
      <c r="B42" s="219"/>
      <c r="C42" s="219"/>
      <c r="D42" s="220" t="s">
        <v>229</v>
      </c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</row>
    <row r="43" spans="1:22">
      <c r="A43" s="218" t="s">
        <v>230</v>
      </c>
      <c r="B43" s="219"/>
      <c r="C43" s="219"/>
      <c r="D43" s="219" t="s">
        <v>231</v>
      </c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</row>
    <row r="44" spans="1:22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</row>
  </sheetData>
  <mergeCells count="38">
    <mergeCell ref="A19:A20"/>
    <mergeCell ref="B19:G19"/>
    <mergeCell ref="I19:L19"/>
    <mergeCell ref="N19:Q19"/>
    <mergeCell ref="U19:V19"/>
    <mergeCell ref="B20:V20"/>
    <mergeCell ref="A12:A13"/>
    <mergeCell ref="B12:G12"/>
    <mergeCell ref="I12:L12"/>
    <mergeCell ref="N12:Q12"/>
    <mergeCell ref="U12:V12"/>
    <mergeCell ref="B13:V13"/>
    <mergeCell ref="A1:V1"/>
    <mergeCell ref="B4:V4"/>
    <mergeCell ref="B6:V6"/>
    <mergeCell ref="A8:A10"/>
    <mergeCell ref="B8:B10"/>
    <mergeCell ref="C8:C10"/>
    <mergeCell ref="D8:R8"/>
    <mergeCell ref="S8:S10"/>
    <mergeCell ref="T8:T10"/>
    <mergeCell ref="U8:U10"/>
    <mergeCell ref="V8:V10"/>
    <mergeCell ref="D9:H9"/>
    <mergeCell ref="I9:M9"/>
    <mergeCell ref="N9:R9"/>
    <mergeCell ref="A23:A24"/>
    <mergeCell ref="B23:G23"/>
    <mergeCell ref="I23:L23"/>
    <mergeCell ref="N23:Q23"/>
    <mergeCell ref="U23:V23"/>
    <mergeCell ref="B24:V24"/>
    <mergeCell ref="A28:A29"/>
    <mergeCell ref="B28:G28"/>
    <mergeCell ref="I28:L28"/>
    <mergeCell ref="N28:Q28"/>
    <mergeCell ref="U28:V28"/>
    <mergeCell ref="B29:V29"/>
  </mergeCells>
  <hyperlinks>
    <hyperlink ref="D4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52"/>
  <sheetViews>
    <sheetView zoomScale="90" zoomScaleNormal="90" workbookViewId="0">
      <selection sqref="A1:V1"/>
    </sheetView>
  </sheetViews>
  <sheetFormatPr defaultRowHeight="12.75"/>
  <cols>
    <col min="1" max="1" width="9.140625" style="74"/>
    <col min="2" max="2" width="22.85546875" style="74" customWidth="1"/>
    <col min="3" max="3" width="37.28515625" style="74" customWidth="1"/>
    <col min="4" max="4" width="34" style="74" hidden="1" customWidth="1"/>
    <col min="5" max="5" width="40.42578125" style="74" hidden="1" customWidth="1"/>
    <col min="6" max="6" width="29.85546875" style="74" hidden="1" customWidth="1"/>
    <col min="7" max="7" width="28.42578125" style="74" hidden="1" customWidth="1"/>
    <col min="8" max="8" width="29" style="74" hidden="1" customWidth="1"/>
    <col min="9" max="9" width="27" style="74" hidden="1" customWidth="1"/>
    <col min="10" max="10" width="32.42578125" style="74" hidden="1" customWidth="1"/>
    <col min="11" max="11" width="29.85546875" style="74" hidden="1" customWidth="1"/>
    <col min="12" max="12" width="29.28515625" style="74" hidden="1" customWidth="1"/>
    <col min="13" max="13" width="17.5703125" style="74" hidden="1" customWidth="1"/>
    <col min="14" max="14" width="35.42578125" style="74" customWidth="1"/>
    <col min="15" max="15" width="36.140625" style="74" customWidth="1"/>
    <col min="16" max="16" width="35.5703125" style="74" customWidth="1"/>
    <col min="17" max="17" width="31.7109375" style="74" customWidth="1"/>
    <col min="18" max="18" width="21.140625" style="74" hidden="1" customWidth="1"/>
    <col min="19" max="19" width="19.7109375" style="74" hidden="1" customWidth="1"/>
    <col min="20" max="21" width="20" style="74" hidden="1" customWidth="1"/>
    <col min="22" max="22" width="33.28515625" style="74" hidden="1" customWidth="1"/>
    <col min="23" max="16384" width="9.140625" style="74"/>
  </cols>
  <sheetData>
    <row r="1" spans="1:22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49.5" customHeight="1">
      <c r="A2" s="72"/>
      <c r="B2" s="72" t="s">
        <v>232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66.75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10.5" customHeight="1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8.75" customHeight="1">
      <c r="A6" s="72"/>
      <c r="B6" s="702" t="s">
        <v>88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 ht="18.7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9.5" thickBo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47.25" customHeight="1">
      <c r="A9" s="776" t="s">
        <v>5</v>
      </c>
      <c r="B9" s="779" t="s">
        <v>24</v>
      </c>
      <c r="C9" s="779" t="s">
        <v>8</v>
      </c>
      <c r="D9" s="779" t="s">
        <v>25</v>
      </c>
      <c r="E9" s="779"/>
      <c r="F9" s="779"/>
      <c r="G9" s="779"/>
      <c r="H9" s="779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79" t="s">
        <v>26</v>
      </c>
      <c r="T9" s="779" t="s">
        <v>27</v>
      </c>
      <c r="U9" s="752" t="s">
        <v>28</v>
      </c>
      <c r="V9" s="758" t="s">
        <v>0</v>
      </c>
    </row>
    <row r="10" spans="1:22" ht="24.75" customHeight="1">
      <c r="A10" s="777"/>
      <c r="B10" s="780"/>
      <c r="C10" s="780"/>
      <c r="D10" s="780" t="s">
        <v>29</v>
      </c>
      <c r="E10" s="786"/>
      <c r="F10" s="786"/>
      <c r="G10" s="786"/>
      <c r="H10" s="786"/>
      <c r="I10" s="780" t="s">
        <v>30</v>
      </c>
      <c r="J10" s="786"/>
      <c r="K10" s="786"/>
      <c r="L10" s="786"/>
      <c r="M10" s="786"/>
      <c r="N10" s="761" t="s">
        <v>31</v>
      </c>
      <c r="O10" s="787"/>
      <c r="P10" s="787"/>
      <c r="Q10" s="787"/>
      <c r="R10" s="788"/>
      <c r="S10" s="780"/>
      <c r="T10" s="780"/>
      <c r="U10" s="782"/>
      <c r="V10" s="784"/>
    </row>
    <row r="11" spans="1:22" ht="79.5" thickBot="1">
      <c r="A11" s="778"/>
      <c r="B11" s="781"/>
      <c r="C11" s="723"/>
      <c r="D11" s="154" t="s">
        <v>1</v>
      </c>
      <c r="E11" s="154" t="s">
        <v>2</v>
      </c>
      <c r="F11" s="154" t="s">
        <v>3</v>
      </c>
      <c r="G11" s="154" t="s">
        <v>4</v>
      </c>
      <c r="H11" s="154" t="s">
        <v>32</v>
      </c>
      <c r="I11" s="154" t="s">
        <v>1</v>
      </c>
      <c r="J11" s="154" t="s">
        <v>2</v>
      </c>
      <c r="K11" s="154" t="s">
        <v>3</v>
      </c>
      <c r="L11" s="154" t="s">
        <v>4</v>
      </c>
      <c r="M11" s="154" t="s">
        <v>32</v>
      </c>
      <c r="N11" s="154" t="s">
        <v>1</v>
      </c>
      <c r="O11" s="154" t="s">
        <v>2</v>
      </c>
      <c r="P11" s="154" t="s">
        <v>3</v>
      </c>
      <c r="Q11" s="154" t="s">
        <v>4</v>
      </c>
      <c r="R11" s="154" t="s">
        <v>32</v>
      </c>
      <c r="S11" s="723"/>
      <c r="T11" s="723"/>
      <c r="U11" s="783"/>
      <c r="V11" s="785"/>
    </row>
    <row r="12" spans="1:22" ht="16.5" thickBot="1">
      <c r="A12" s="98">
        <v>1</v>
      </c>
      <c r="B12" s="99">
        <v>2</v>
      </c>
      <c r="C12" s="98">
        <v>3</v>
      </c>
      <c r="D12" s="99">
        <v>4</v>
      </c>
      <c r="E12" s="98">
        <v>5</v>
      </c>
      <c r="F12" s="99">
        <v>6</v>
      </c>
      <c r="G12" s="98">
        <v>7</v>
      </c>
      <c r="H12" s="99">
        <v>8</v>
      </c>
      <c r="I12" s="98">
        <v>9</v>
      </c>
      <c r="J12" s="99">
        <v>10</v>
      </c>
      <c r="K12" s="98">
        <v>11</v>
      </c>
      <c r="L12" s="99">
        <v>12</v>
      </c>
      <c r="M12" s="98">
        <v>13</v>
      </c>
      <c r="N12" s="99">
        <v>14</v>
      </c>
      <c r="O12" s="98">
        <v>15</v>
      </c>
      <c r="P12" s="99">
        <v>16</v>
      </c>
      <c r="Q12" s="98">
        <v>17</v>
      </c>
      <c r="R12" s="99">
        <v>18</v>
      </c>
      <c r="S12" s="98">
        <v>19</v>
      </c>
      <c r="T12" s="99">
        <v>20</v>
      </c>
      <c r="U12" s="98">
        <v>21</v>
      </c>
      <c r="V12" s="99">
        <v>22</v>
      </c>
    </row>
    <row r="13" spans="1:22" ht="15.75">
      <c r="A13" s="685">
        <v>1</v>
      </c>
      <c r="B13" s="687" t="s">
        <v>9</v>
      </c>
      <c r="C13" s="688"/>
      <c r="D13" s="688"/>
      <c r="E13" s="688"/>
      <c r="F13" s="688"/>
      <c r="G13" s="689"/>
      <c r="H13" s="10">
        <f>SUM(H15:H27)</f>
        <v>-519.4</v>
      </c>
      <c r="I13" s="790" t="s">
        <v>9</v>
      </c>
      <c r="J13" s="790"/>
      <c r="K13" s="790"/>
      <c r="L13" s="790"/>
      <c r="M13" s="10">
        <f>SUM(M15:M27)</f>
        <v>-119.6</v>
      </c>
      <c r="N13" s="790" t="s">
        <v>9</v>
      </c>
      <c r="O13" s="790"/>
      <c r="P13" s="790"/>
      <c r="Q13" s="790"/>
      <c r="R13" s="10">
        <f>SUM(R15:R27)</f>
        <v>171.4</v>
      </c>
      <c r="S13" s="10">
        <f>SUM(R13,M13,H13)</f>
        <v>-467.59999999999997</v>
      </c>
      <c r="T13" s="10"/>
      <c r="U13" s="765"/>
      <c r="V13" s="694"/>
    </row>
    <row r="14" spans="1:22">
      <c r="A14" s="789"/>
      <c r="B14" s="791" t="s">
        <v>33</v>
      </c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3"/>
    </row>
    <row r="15" spans="1:22" ht="15.75" customHeight="1">
      <c r="A15" s="117" t="s">
        <v>6</v>
      </c>
      <c r="B15" s="224" t="s">
        <v>233</v>
      </c>
      <c r="C15" s="225" t="s">
        <v>234</v>
      </c>
      <c r="D15" s="840" t="s">
        <v>235</v>
      </c>
      <c r="E15" s="840" t="s">
        <v>236</v>
      </c>
      <c r="F15" s="840" t="s">
        <v>237</v>
      </c>
      <c r="G15" s="840" t="s">
        <v>238</v>
      </c>
      <c r="H15" s="17">
        <v>-42</v>
      </c>
      <c r="I15" s="840" t="s">
        <v>239</v>
      </c>
      <c r="J15" s="840" t="s">
        <v>240</v>
      </c>
      <c r="K15" s="840" t="s">
        <v>241</v>
      </c>
      <c r="L15" s="840" t="s">
        <v>1083</v>
      </c>
      <c r="M15" s="17">
        <v>-5</v>
      </c>
      <c r="N15" s="840" t="s">
        <v>1008</v>
      </c>
      <c r="O15" s="840" t="s">
        <v>1008</v>
      </c>
      <c r="P15" s="840" t="s">
        <v>1008</v>
      </c>
      <c r="Q15" s="840" t="s">
        <v>1009</v>
      </c>
      <c r="R15" s="841">
        <v>0</v>
      </c>
      <c r="S15" s="12">
        <f>SUM(H15,M15,R15)</f>
        <v>-47</v>
      </c>
      <c r="T15" s="141"/>
      <c r="U15" s="842" t="s">
        <v>242</v>
      </c>
      <c r="V15" s="843" t="s">
        <v>243</v>
      </c>
    </row>
    <row r="16" spans="1:22" ht="15.75">
      <c r="A16" s="117" t="s">
        <v>7</v>
      </c>
      <c r="B16" s="224" t="s">
        <v>244</v>
      </c>
      <c r="C16" s="225" t="s">
        <v>245</v>
      </c>
      <c r="D16" s="726"/>
      <c r="E16" s="726"/>
      <c r="F16" s="726"/>
      <c r="G16" s="726"/>
      <c r="H16" s="17">
        <v>-41.9</v>
      </c>
      <c r="I16" s="726"/>
      <c r="J16" s="726"/>
      <c r="K16" s="726"/>
      <c r="L16" s="726"/>
      <c r="M16" s="17">
        <v>28.1</v>
      </c>
      <c r="N16" s="726"/>
      <c r="O16" s="726"/>
      <c r="P16" s="726"/>
      <c r="Q16" s="726"/>
      <c r="R16" s="726"/>
      <c r="S16" s="12">
        <f t="shared" ref="S16:S26" si="0">SUM(H16,M16,R16)</f>
        <v>-13.799999999999997</v>
      </c>
      <c r="T16" s="141"/>
      <c r="U16" s="782"/>
      <c r="V16" s="844"/>
    </row>
    <row r="17" spans="1:22" ht="15.75">
      <c r="A17" s="117" t="s">
        <v>13</v>
      </c>
      <c r="B17" s="224" t="s">
        <v>246</v>
      </c>
      <c r="C17" s="225" t="s">
        <v>247</v>
      </c>
      <c r="D17" s="726"/>
      <c r="E17" s="726"/>
      <c r="F17" s="726"/>
      <c r="G17" s="726"/>
      <c r="H17" s="17">
        <v>-42</v>
      </c>
      <c r="I17" s="726"/>
      <c r="J17" s="726"/>
      <c r="K17" s="726"/>
      <c r="L17" s="726"/>
      <c r="M17" s="17">
        <v>17.3</v>
      </c>
      <c r="N17" s="726"/>
      <c r="O17" s="726"/>
      <c r="P17" s="726"/>
      <c r="Q17" s="726"/>
      <c r="R17" s="726"/>
      <c r="S17" s="12">
        <f t="shared" si="0"/>
        <v>-24.7</v>
      </c>
      <c r="T17" s="141"/>
      <c r="U17" s="782"/>
      <c r="V17" s="844"/>
    </row>
    <row r="18" spans="1:22" ht="15.75">
      <c r="A18" s="117" t="s">
        <v>14</v>
      </c>
      <c r="B18" s="224" t="s">
        <v>248</v>
      </c>
      <c r="C18" s="225" t="s">
        <v>249</v>
      </c>
      <c r="D18" s="726"/>
      <c r="E18" s="726"/>
      <c r="F18" s="726"/>
      <c r="G18" s="726"/>
      <c r="H18" s="17">
        <v>-41.9</v>
      </c>
      <c r="I18" s="726"/>
      <c r="J18" s="726"/>
      <c r="K18" s="726"/>
      <c r="L18" s="726"/>
      <c r="M18" s="17">
        <v>1.6</v>
      </c>
      <c r="N18" s="726"/>
      <c r="O18" s="726"/>
      <c r="P18" s="726"/>
      <c r="Q18" s="726"/>
      <c r="R18" s="726"/>
      <c r="S18" s="12">
        <f t="shared" si="0"/>
        <v>-40.299999999999997</v>
      </c>
      <c r="T18" s="141"/>
      <c r="U18" s="782"/>
      <c r="V18" s="844"/>
    </row>
    <row r="19" spans="1:22" ht="15.75">
      <c r="A19" s="117" t="s">
        <v>15</v>
      </c>
      <c r="B19" s="224" t="s">
        <v>250</v>
      </c>
      <c r="C19" s="225" t="s">
        <v>251</v>
      </c>
      <c r="D19" s="726"/>
      <c r="E19" s="726"/>
      <c r="F19" s="726"/>
      <c r="G19" s="726"/>
      <c r="H19" s="17">
        <v>-41.7</v>
      </c>
      <c r="I19" s="726"/>
      <c r="J19" s="726"/>
      <c r="K19" s="726"/>
      <c r="L19" s="726"/>
      <c r="M19" s="17">
        <v>1.5</v>
      </c>
      <c r="N19" s="726"/>
      <c r="O19" s="726"/>
      <c r="P19" s="726"/>
      <c r="Q19" s="726"/>
      <c r="R19" s="726"/>
      <c r="S19" s="12">
        <f t="shared" si="0"/>
        <v>-40.200000000000003</v>
      </c>
      <c r="T19" s="141"/>
      <c r="U19" s="782"/>
      <c r="V19" s="844"/>
    </row>
    <row r="20" spans="1:22" ht="15.75">
      <c r="A20" s="117" t="s">
        <v>146</v>
      </c>
      <c r="B20" s="224" t="s">
        <v>252</v>
      </c>
      <c r="C20" s="225" t="s">
        <v>253</v>
      </c>
      <c r="D20" s="726"/>
      <c r="E20" s="726"/>
      <c r="F20" s="726"/>
      <c r="G20" s="726"/>
      <c r="H20" s="17">
        <v>-42.2</v>
      </c>
      <c r="I20" s="726"/>
      <c r="J20" s="726"/>
      <c r="K20" s="726"/>
      <c r="L20" s="726"/>
      <c r="M20" s="17">
        <v>-5</v>
      </c>
      <c r="N20" s="726"/>
      <c r="O20" s="726"/>
      <c r="P20" s="726"/>
      <c r="Q20" s="726"/>
      <c r="R20" s="726"/>
      <c r="S20" s="12">
        <f t="shared" si="0"/>
        <v>-47.2</v>
      </c>
      <c r="T20" s="141"/>
      <c r="U20" s="782"/>
      <c r="V20" s="844"/>
    </row>
    <row r="21" spans="1:22" ht="15.75">
      <c r="A21" s="117" t="s">
        <v>147</v>
      </c>
      <c r="B21" s="224" t="s">
        <v>254</v>
      </c>
      <c r="C21" s="225" t="s">
        <v>255</v>
      </c>
      <c r="D21" s="726"/>
      <c r="E21" s="726"/>
      <c r="F21" s="726"/>
      <c r="G21" s="726"/>
      <c r="H21" s="17">
        <v>-42.5</v>
      </c>
      <c r="I21" s="726"/>
      <c r="J21" s="726"/>
      <c r="K21" s="726"/>
      <c r="L21" s="726"/>
      <c r="M21" s="17">
        <v>-18.5</v>
      </c>
      <c r="N21" s="726"/>
      <c r="O21" s="726"/>
      <c r="P21" s="726"/>
      <c r="Q21" s="726"/>
      <c r="R21" s="726"/>
      <c r="S21" s="12">
        <f t="shared" si="0"/>
        <v>-61</v>
      </c>
      <c r="T21" s="141"/>
      <c r="U21" s="782"/>
      <c r="V21" s="844"/>
    </row>
    <row r="22" spans="1:22" ht="15.75">
      <c r="A22" s="117" t="s">
        <v>148</v>
      </c>
      <c r="B22" s="224" t="s">
        <v>256</v>
      </c>
      <c r="C22" s="225" t="s">
        <v>257</v>
      </c>
      <c r="D22" s="726"/>
      <c r="E22" s="726"/>
      <c r="F22" s="726"/>
      <c r="G22" s="726"/>
      <c r="H22" s="17">
        <v>-42.3</v>
      </c>
      <c r="I22" s="726"/>
      <c r="J22" s="726"/>
      <c r="K22" s="726"/>
      <c r="L22" s="726"/>
      <c r="M22" s="17">
        <v>-18.600000000000001</v>
      </c>
      <c r="N22" s="726"/>
      <c r="O22" s="726"/>
      <c r="P22" s="726"/>
      <c r="Q22" s="726"/>
      <c r="R22" s="726"/>
      <c r="S22" s="12">
        <f t="shared" si="0"/>
        <v>-60.9</v>
      </c>
      <c r="T22" s="141"/>
      <c r="U22" s="782"/>
      <c r="V22" s="844"/>
    </row>
    <row r="23" spans="1:22" ht="15.75">
      <c r="A23" s="117" t="s">
        <v>149</v>
      </c>
      <c r="B23" s="224" t="s">
        <v>258</v>
      </c>
      <c r="C23" s="225" t="s">
        <v>259</v>
      </c>
      <c r="D23" s="726"/>
      <c r="E23" s="726"/>
      <c r="F23" s="726"/>
      <c r="G23" s="726"/>
      <c r="H23" s="17">
        <v>-44</v>
      </c>
      <c r="I23" s="726"/>
      <c r="J23" s="726"/>
      <c r="K23" s="726"/>
      <c r="L23" s="726"/>
      <c r="M23" s="17">
        <v>-18.8</v>
      </c>
      <c r="N23" s="726"/>
      <c r="O23" s="726"/>
      <c r="P23" s="726"/>
      <c r="Q23" s="726"/>
      <c r="R23" s="726"/>
      <c r="S23" s="12">
        <f t="shared" si="0"/>
        <v>-62.8</v>
      </c>
      <c r="T23" s="141"/>
      <c r="U23" s="782"/>
      <c r="V23" s="844"/>
    </row>
    <row r="24" spans="1:22" ht="15.75">
      <c r="A24" s="117" t="s">
        <v>150</v>
      </c>
      <c r="B24" s="224" t="s">
        <v>260</v>
      </c>
      <c r="C24" s="225" t="s">
        <v>261</v>
      </c>
      <c r="D24" s="726"/>
      <c r="E24" s="726"/>
      <c r="F24" s="726"/>
      <c r="G24" s="726"/>
      <c r="H24" s="17">
        <v>-79.599999999999994</v>
      </c>
      <c r="I24" s="726"/>
      <c r="J24" s="726"/>
      <c r="K24" s="726"/>
      <c r="L24" s="726"/>
      <c r="M24" s="17">
        <v>-35.4</v>
      </c>
      <c r="N24" s="726"/>
      <c r="O24" s="726"/>
      <c r="P24" s="726"/>
      <c r="Q24" s="726"/>
      <c r="R24" s="726"/>
      <c r="S24" s="12">
        <f t="shared" si="0"/>
        <v>-115</v>
      </c>
      <c r="T24" s="141"/>
      <c r="U24" s="782"/>
      <c r="V24" s="844"/>
    </row>
    <row r="25" spans="1:22" ht="138.75" customHeight="1">
      <c r="A25" s="117" t="s">
        <v>151</v>
      </c>
      <c r="B25" s="224" t="s">
        <v>264</v>
      </c>
      <c r="C25" s="225" t="s">
        <v>265</v>
      </c>
      <c r="D25" s="726"/>
      <c r="E25" s="726"/>
      <c r="F25" s="726"/>
      <c r="G25" s="726"/>
      <c r="H25" s="17">
        <v>-45.7</v>
      </c>
      <c r="I25" s="726"/>
      <c r="J25" s="726"/>
      <c r="K25" s="726"/>
      <c r="L25" s="726"/>
      <c r="M25" s="17">
        <v>-12.2</v>
      </c>
      <c r="N25" s="726"/>
      <c r="O25" s="726"/>
      <c r="P25" s="726"/>
      <c r="Q25" s="726"/>
      <c r="R25" s="726"/>
      <c r="S25" s="12">
        <f t="shared" si="0"/>
        <v>-57.900000000000006</v>
      </c>
      <c r="T25" s="141"/>
      <c r="U25" s="782"/>
      <c r="V25" s="844"/>
    </row>
    <row r="26" spans="1:22" ht="274.5" customHeight="1" thickBot="1">
      <c r="A26" s="117" t="s">
        <v>262</v>
      </c>
      <c r="B26" s="224" t="s">
        <v>268</v>
      </c>
      <c r="C26" s="225" t="s">
        <v>269</v>
      </c>
      <c r="D26" s="443" t="s">
        <v>12</v>
      </c>
      <c r="E26" s="443" t="s">
        <v>12</v>
      </c>
      <c r="F26" s="443" t="s">
        <v>12</v>
      </c>
      <c r="G26" s="444" t="s">
        <v>270</v>
      </c>
      <c r="H26" s="17">
        <v>-13.6</v>
      </c>
      <c r="I26" s="444" t="s">
        <v>271</v>
      </c>
      <c r="J26" s="444" t="s">
        <v>272</v>
      </c>
      <c r="K26" s="444" t="s">
        <v>273</v>
      </c>
      <c r="L26" s="444" t="s">
        <v>1083</v>
      </c>
      <c r="M26" s="17">
        <v>-54.6</v>
      </c>
      <c r="N26" s="444" t="s">
        <v>1008</v>
      </c>
      <c r="O26" s="444" t="s">
        <v>1008</v>
      </c>
      <c r="P26" s="444" t="s">
        <v>1008</v>
      </c>
      <c r="Q26" s="444" t="s">
        <v>1008</v>
      </c>
      <c r="R26" s="227">
        <v>171.4</v>
      </c>
      <c r="S26" s="12">
        <f t="shared" si="0"/>
        <v>103.2</v>
      </c>
      <c r="T26" s="141"/>
      <c r="U26" s="782"/>
      <c r="V26" s="445" t="s">
        <v>274</v>
      </c>
    </row>
    <row r="27" spans="1:22" ht="15.75">
      <c r="A27" s="769">
        <v>2</v>
      </c>
      <c r="B27" s="687" t="s">
        <v>10</v>
      </c>
      <c r="C27" s="688"/>
      <c r="D27" s="688"/>
      <c r="E27" s="688"/>
      <c r="F27" s="688"/>
      <c r="G27" s="689"/>
      <c r="H27" s="115">
        <f>SUM(H29:H30)</f>
        <v>0</v>
      </c>
      <c r="I27" s="690" t="s">
        <v>10</v>
      </c>
      <c r="J27" s="691"/>
      <c r="K27" s="691"/>
      <c r="L27" s="692"/>
      <c r="M27" s="115">
        <f>SUM(M29:M30)</f>
        <v>0</v>
      </c>
      <c r="N27" s="690" t="s">
        <v>10</v>
      </c>
      <c r="O27" s="691"/>
      <c r="P27" s="691"/>
      <c r="Q27" s="692"/>
      <c r="R27" s="115">
        <f>SUM(R29:R30)</f>
        <v>0</v>
      </c>
      <c r="S27" s="10">
        <f>SUM(R27,M27,H27)</f>
        <v>0</v>
      </c>
      <c r="T27" s="116"/>
      <c r="U27" s="794"/>
      <c r="V27" s="795"/>
    </row>
    <row r="28" spans="1:22">
      <c r="A28" s="686"/>
      <c r="B28" s="695" t="s">
        <v>34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7"/>
    </row>
    <row r="29" spans="1:22" s="236" customFormat="1" ht="15.75">
      <c r="A29" s="476" t="s">
        <v>127</v>
      </c>
      <c r="B29" s="228"/>
      <c r="C29" s="229"/>
      <c r="D29" s="230"/>
      <c r="E29" s="230"/>
      <c r="F29" s="230"/>
      <c r="G29" s="230"/>
      <c r="H29" s="231"/>
      <c r="I29" s="226"/>
      <c r="J29" s="226"/>
      <c r="K29" s="226"/>
      <c r="L29" s="226"/>
      <c r="M29" s="232"/>
      <c r="N29" s="226"/>
      <c r="O29" s="226"/>
      <c r="P29" s="226"/>
      <c r="Q29" s="226"/>
      <c r="R29" s="232"/>
      <c r="S29" s="232"/>
      <c r="T29" s="233"/>
      <c r="U29" s="234"/>
      <c r="V29" s="235"/>
    </row>
    <row r="30" spans="1:22" ht="30.75" thickBot="1">
      <c r="A30" s="129" t="s">
        <v>126</v>
      </c>
      <c r="B30" s="130"/>
      <c r="C30" s="130"/>
      <c r="D30" s="11" t="s">
        <v>132</v>
      </c>
      <c r="E30" s="11" t="s">
        <v>132</v>
      </c>
      <c r="F30" s="11" t="s">
        <v>132</v>
      </c>
      <c r="G30" s="11" t="s">
        <v>132</v>
      </c>
      <c r="H30" s="12"/>
      <c r="I30" s="11" t="s">
        <v>132</v>
      </c>
      <c r="J30" s="11" t="s">
        <v>132</v>
      </c>
      <c r="K30" s="11" t="s">
        <v>132</v>
      </c>
      <c r="L30" s="11" t="s">
        <v>132</v>
      </c>
      <c r="M30" s="12"/>
      <c r="N30" s="11" t="s">
        <v>132</v>
      </c>
      <c r="O30" s="11" t="s">
        <v>132</v>
      </c>
      <c r="P30" s="11" t="s">
        <v>132</v>
      </c>
      <c r="Q30" s="11" t="s">
        <v>132</v>
      </c>
      <c r="R30" s="12"/>
      <c r="S30" s="12"/>
      <c r="T30" s="131"/>
      <c r="U30" s="130"/>
      <c r="V30" s="132"/>
    </row>
    <row r="31" spans="1:22" ht="15.75">
      <c r="A31" s="685">
        <v>3</v>
      </c>
      <c r="B31" s="687" t="s">
        <v>11</v>
      </c>
      <c r="C31" s="688"/>
      <c r="D31" s="688"/>
      <c r="E31" s="688"/>
      <c r="F31" s="688"/>
      <c r="G31" s="689"/>
      <c r="H31" s="10">
        <f>SUM(H33:H35)</f>
        <v>0</v>
      </c>
      <c r="I31" s="690" t="s">
        <v>11</v>
      </c>
      <c r="J31" s="691"/>
      <c r="K31" s="691"/>
      <c r="L31" s="692"/>
      <c r="M31" s="10">
        <f>SUM(M33:M35)</f>
        <v>0</v>
      </c>
      <c r="N31" s="690" t="s">
        <v>11</v>
      </c>
      <c r="O31" s="691"/>
      <c r="P31" s="691"/>
      <c r="Q31" s="692"/>
      <c r="R31" s="10">
        <f>SUM(R33:R35)</f>
        <v>0</v>
      </c>
      <c r="S31" s="10">
        <f>SUM(R31,M31,H31)</f>
        <v>0</v>
      </c>
      <c r="T31" s="13"/>
      <c r="U31" s="693"/>
      <c r="V31" s="694"/>
    </row>
    <row r="32" spans="1:22">
      <c r="A32" s="686"/>
      <c r="B32" s="695" t="s">
        <v>35</v>
      </c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7"/>
    </row>
    <row r="33" spans="1:36" ht="30">
      <c r="A33" s="117" t="s">
        <v>129</v>
      </c>
      <c r="B33" s="130"/>
      <c r="C33" s="130"/>
      <c r="D33" s="11" t="s">
        <v>132</v>
      </c>
      <c r="E33" s="11" t="s">
        <v>132</v>
      </c>
      <c r="F33" s="11" t="s">
        <v>132</v>
      </c>
      <c r="G33" s="11" t="s">
        <v>132</v>
      </c>
      <c r="H33" s="12"/>
      <c r="I33" s="11" t="s">
        <v>132</v>
      </c>
      <c r="J33" s="11" t="s">
        <v>132</v>
      </c>
      <c r="K33" s="11" t="s">
        <v>132</v>
      </c>
      <c r="L33" s="11" t="s">
        <v>132</v>
      </c>
      <c r="M33" s="12"/>
      <c r="N33" s="11" t="s">
        <v>132</v>
      </c>
      <c r="O33" s="11" t="s">
        <v>132</v>
      </c>
      <c r="P33" s="11" t="s">
        <v>132</v>
      </c>
      <c r="Q33" s="11" t="s">
        <v>132</v>
      </c>
      <c r="R33" s="12"/>
      <c r="S33" s="12"/>
      <c r="T33" s="131"/>
      <c r="U33" s="130"/>
      <c r="V33" s="132"/>
    </row>
    <row r="34" spans="1:36" ht="30">
      <c r="A34" s="117" t="s">
        <v>130</v>
      </c>
      <c r="B34" s="130"/>
      <c r="C34" s="130"/>
      <c r="D34" s="11" t="s">
        <v>132</v>
      </c>
      <c r="E34" s="11" t="s">
        <v>132</v>
      </c>
      <c r="F34" s="11" t="s">
        <v>132</v>
      </c>
      <c r="G34" s="11" t="s">
        <v>132</v>
      </c>
      <c r="H34" s="12"/>
      <c r="I34" s="11" t="s">
        <v>132</v>
      </c>
      <c r="J34" s="11" t="s">
        <v>132</v>
      </c>
      <c r="K34" s="11" t="s">
        <v>132</v>
      </c>
      <c r="L34" s="11" t="s">
        <v>132</v>
      </c>
      <c r="M34" s="12"/>
      <c r="N34" s="11" t="s">
        <v>132</v>
      </c>
      <c r="O34" s="11" t="s">
        <v>132</v>
      </c>
      <c r="P34" s="11" t="s">
        <v>132</v>
      </c>
      <c r="Q34" s="11" t="s">
        <v>132</v>
      </c>
      <c r="R34" s="12"/>
      <c r="S34" s="12"/>
      <c r="T34" s="131"/>
      <c r="U34" s="130"/>
      <c r="V34" s="132"/>
    </row>
    <row r="35" spans="1:36" ht="30.75" thickBot="1">
      <c r="A35" s="107" t="s">
        <v>126</v>
      </c>
      <c r="B35" s="135"/>
      <c r="C35" s="135"/>
      <c r="D35" s="11" t="s">
        <v>132</v>
      </c>
      <c r="E35" s="11" t="s">
        <v>132</v>
      </c>
      <c r="F35" s="11" t="s">
        <v>132</v>
      </c>
      <c r="G35" s="11" t="s">
        <v>132</v>
      </c>
      <c r="H35" s="136"/>
      <c r="I35" s="11" t="s">
        <v>132</v>
      </c>
      <c r="J35" s="11" t="s">
        <v>132</v>
      </c>
      <c r="K35" s="11" t="s">
        <v>132</v>
      </c>
      <c r="L35" s="11" t="s">
        <v>132</v>
      </c>
      <c r="M35" s="136"/>
      <c r="N35" s="11" t="s">
        <v>132</v>
      </c>
      <c r="O35" s="11" t="s">
        <v>132</v>
      </c>
      <c r="P35" s="11" t="s">
        <v>132</v>
      </c>
      <c r="Q35" s="11" t="s">
        <v>132</v>
      </c>
      <c r="R35" s="136"/>
      <c r="S35" s="136"/>
      <c r="T35" s="137"/>
      <c r="U35" s="135"/>
      <c r="V35" s="138"/>
    </row>
    <row r="36" spans="1:36" ht="18" customHeight="1">
      <c r="A36" s="685">
        <v>4</v>
      </c>
      <c r="B36" s="687" t="s">
        <v>81</v>
      </c>
      <c r="C36" s="688"/>
      <c r="D36" s="688"/>
      <c r="E36" s="688"/>
      <c r="F36" s="688"/>
      <c r="G36" s="689"/>
      <c r="H36" s="10">
        <f>SUM(H38:H40)</f>
        <v>0</v>
      </c>
      <c r="I36" s="690" t="s">
        <v>81</v>
      </c>
      <c r="J36" s="691"/>
      <c r="K36" s="691"/>
      <c r="L36" s="692"/>
      <c r="M36" s="10">
        <f>SUM(M38:M40)</f>
        <v>0</v>
      </c>
      <c r="N36" s="690" t="s">
        <v>81</v>
      </c>
      <c r="O36" s="691"/>
      <c r="P36" s="691"/>
      <c r="Q36" s="692"/>
      <c r="R36" s="10">
        <f>SUM(R38:R40)</f>
        <v>0</v>
      </c>
      <c r="S36" s="10">
        <f>SUM(R36,M36,H36)</f>
        <v>0</v>
      </c>
      <c r="T36" s="13"/>
      <c r="U36" s="693"/>
      <c r="V36" s="694"/>
    </row>
    <row r="37" spans="1:36" ht="17.25" customHeight="1" thickBot="1">
      <c r="A37" s="686"/>
      <c r="B37" s="695" t="s">
        <v>82</v>
      </c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7"/>
    </row>
    <row r="38" spans="1:36" ht="39.75" customHeight="1" thickBot="1">
      <c r="A38" s="117" t="s">
        <v>131</v>
      </c>
      <c r="B38" s="130"/>
      <c r="C38" s="130"/>
      <c r="D38" s="11" t="s">
        <v>132</v>
      </c>
      <c r="E38" s="11" t="s">
        <v>132</v>
      </c>
      <c r="F38" s="11" t="s">
        <v>132</v>
      </c>
      <c r="G38" s="11" t="s">
        <v>132</v>
      </c>
      <c r="H38" s="12"/>
      <c r="I38" s="11" t="s">
        <v>132</v>
      </c>
      <c r="J38" s="11" t="s">
        <v>132</v>
      </c>
      <c r="K38" s="11" t="s">
        <v>132</v>
      </c>
      <c r="L38" s="11" t="s">
        <v>132</v>
      </c>
      <c r="M38" s="12"/>
      <c r="N38" s="11" t="s">
        <v>132</v>
      </c>
      <c r="O38" s="11" t="s">
        <v>132</v>
      </c>
      <c r="P38" s="11" t="s">
        <v>132</v>
      </c>
      <c r="Q38" s="11" t="s">
        <v>132</v>
      </c>
      <c r="R38" s="12"/>
      <c r="S38" s="139">
        <f t="shared" ref="S38:S40" si="1">SUM(R38,M38,H38)</f>
        <v>0</v>
      </c>
      <c r="T38" s="131"/>
      <c r="U38" s="130"/>
      <c r="V38" s="132"/>
    </row>
    <row r="39" spans="1:36" ht="34.5" customHeight="1" thickBot="1">
      <c r="A39" s="117" t="s">
        <v>133</v>
      </c>
      <c r="B39" s="130"/>
      <c r="C39" s="130"/>
      <c r="D39" s="11" t="s">
        <v>132</v>
      </c>
      <c r="E39" s="11" t="s">
        <v>132</v>
      </c>
      <c r="F39" s="11" t="s">
        <v>132</v>
      </c>
      <c r="G39" s="11" t="s">
        <v>132</v>
      </c>
      <c r="H39" s="12"/>
      <c r="I39" s="11" t="s">
        <v>132</v>
      </c>
      <c r="J39" s="11" t="s">
        <v>132</v>
      </c>
      <c r="K39" s="11" t="s">
        <v>132</v>
      </c>
      <c r="L39" s="11" t="s">
        <v>132</v>
      </c>
      <c r="M39" s="12"/>
      <c r="N39" s="11" t="s">
        <v>132</v>
      </c>
      <c r="O39" s="11" t="s">
        <v>132</v>
      </c>
      <c r="P39" s="11" t="s">
        <v>132</v>
      </c>
      <c r="Q39" s="11" t="s">
        <v>132</v>
      </c>
      <c r="R39" s="12"/>
      <c r="S39" s="139">
        <f t="shared" si="1"/>
        <v>0</v>
      </c>
      <c r="T39" s="131"/>
      <c r="U39" s="130"/>
      <c r="V39" s="132"/>
    </row>
    <row r="40" spans="1:36" ht="35.25" customHeight="1" thickBot="1">
      <c r="A40" s="107" t="s">
        <v>126</v>
      </c>
      <c r="B40" s="135"/>
      <c r="C40" s="135"/>
      <c r="D40" s="11" t="s">
        <v>132</v>
      </c>
      <c r="E40" s="11" t="s">
        <v>132</v>
      </c>
      <c r="F40" s="11" t="s">
        <v>132</v>
      </c>
      <c r="G40" s="11" t="s">
        <v>132</v>
      </c>
      <c r="H40" s="136"/>
      <c r="I40" s="11" t="s">
        <v>132</v>
      </c>
      <c r="J40" s="11" t="s">
        <v>132</v>
      </c>
      <c r="K40" s="11" t="s">
        <v>132</v>
      </c>
      <c r="L40" s="11" t="s">
        <v>132</v>
      </c>
      <c r="M40" s="136"/>
      <c r="N40" s="11" t="s">
        <v>132</v>
      </c>
      <c r="O40" s="11" t="s">
        <v>132</v>
      </c>
      <c r="P40" s="11" t="s">
        <v>132</v>
      </c>
      <c r="Q40" s="11" t="s">
        <v>132</v>
      </c>
      <c r="R40" s="136"/>
      <c r="S40" s="139">
        <f t="shared" si="1"/>
        <v>0</v>
      </c>
      <c r="T40" s="137"/>
      <c r="U40" s="135"/>
      <c r="V40" s="138"/>
    </row>
    <row r="41" spans="1:36" ht="30" customHeight="1">
      <c r="A41" s="71" t="s">
        <v>83</v>
      </c>
      <c r="B41" s="3" t="s">
        <v>36</v>
      </c>
      <c r="C41" s="4"/>
      <c r="D41" s="14"/>
      <c r="E41" s="14"/>
      <c r="F41" s="14"/>
      <c r="G41" s="14"/>
      <c r="H41" s="15"/>
      <c r="I41" s="14"/>
      <c r="J41" s="14"/>
      <c r="K41" s="14"/>
      <c r="L41" s="14"/>
      <c r="M41" s="15"/>
      <c r="N41" s="14"/>
      <c r="O41" s="14"/>
      <c r="P41" s="14"/>
      <c r="Q41" s="14"/>
      <c r="R41" s="15"/>
      <c r="S41" s="15"/>
      <c r="T41" s="16"/>
      <c r="U41" s="4"/>
      <c r="V41" s="4"/>
    </row>
    <row r="42" spans="1:36" ht="15">
      <c r="A42" s="71"/>
      <c r="B42" s="3"/>
      <c r="C42" s="4"/>
      <c r="D42" s="14"/>
      <c r="E42" s="14"/>
      <c r="F42" s="14"/>
      <c r="G42" s="14"/>
      <c r="H42" s="15"/>
      <c r="I42" s="14"/>
      <c r="J42" s="14"/>
      <c r="K42" s="14"/>
      <c r="L42" s="14"/>
      <c r="M42" s="15"/>
      <c r="N42" s="14"/>
      <c r="O42" s="14"/>
      <c r="P42" s="14"/>
      <c r="Q42" s="14"/>
      <c r="R42" s="15"/>
      <c r="S42" s="15"/>
      <c r="T42" s="16"/>
      <c r="U42" s="4"/>
      <c r="V42" s="4"/>
    </row>
    <row r="43" spans="1:36" ht="36" customHeight="1">
      <c r="A43" s="9"/>
      <c r="B43" s="80" t="s">
        <v>84</v>
      </c>
      <c r="C43" s="4"/>
      <c r="D43" s="14"/>
      <c r="E43" s="14"/>
      <c r="F43" s="14"/>
      <c r="G43" s="14"/>
      <c r="H43" s="15"/>
      <c r="I43" s="14"/>
      <c r="J43" s="14"/>
      <c r="K43" s="14"/>
      <c r="L43" s="14"/>
      <c r="M43" s="15"/>
      <c r="N43" s="14"/>
      <c r="O43" s="14"/>
      <c r="P43" s="14"/>
      <c r="Q43" s="14"/>
      <c r="R43" s="15"/>
      <c r="S43" s="15"/>
      <c r="T43" s="16"/>
      <c r="U43" s="4"/>
      <c r="V43" s="4"/>
    </row>
    <row r="44" spans="1:36" ht="44.25" customHeight="1">
      <c r="A44" s="9"/>
      <c r="B44" s="26" t="s">
        <v>85</v>
      </c>
      <c r="C44" s="4"/>
      <c r="D44" s="14"/>
      <c r="E44" s="14"/>
      <c r="F44" s="14"/>
      <c r="G44" s="14"/>
      <c r="H44" s="15"/>
      <c r="I44" s="14"/>
      <c r="J44" s="14"/>
      <c r="K44" s="14"/>
      <c r="L44" s="14"/>
      <c r="M44" s="15"/>
      <c r="N44" s="14"/>
      <c r="O44" s="14"/>
      <c r="P44" s="14"/>
      <c r="Q44" s="14"/>
      <c r="R44" s="15"/>
      <c r="S44" s="15"/>
      <c r="T44" s="16"/>
      <c r="U44" s="4"/>
      <c r="V44" s="4"/>
    </row>
    <row r="45" spans="1:36" ht="14.25" customHeight="1">
      <c r="A45" s="9"/>
      <c r="B45" s="4"/>
      <c r="C45" s="4"/>
      <c r="D45" s="14"/>
      <c r="E45" s="14"/>
      <c r="F45" s="14"/>
      <c r="G45" s="14"/>
      <c r="H45" s="15"/>
      <c r="I45" s="14"/>
      <c r="J45" s="14"/>
      <c r="K45" s="14"/>
      <c r="L45" s="14"/>
      <c r="M45" s="15"/>
      <c r="N45" s="14"/>
      <c r="O45" s="14"/>
      <c r="P45" s="14"/>
      <c r="Q45" s="14"/>
      <c r="R45" s="15"/>
      <c r="S45" s="15"/>
      <c r="T45" s="16"/>
      <c r="U45" s="4"/>
      <c r="V45" s="4"/>
    </row>
    <row r="46" spans="1:36" ht="15.75">
      <c r="A46" s="146" t="s">
        <v>276</v>
      </c>
      <c r="B46" s="147"/>
      <c r="C46" s="147"/>
      <c r="D46" s="147"/>
      <c r="E46" s="147"/>
      <c r="F46" s="14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</row>
    <row r="47" spans="1:36" ht="15.7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62"/>
      <c r="X47" s="162"/>
      <c r="Y47" s="162"/>
      <c r="Z47" s="162"/>
      <c r="AA47" s="162"/>
      <c r="AB47" s="133"/>
      <c r="AC47" s="133"/>
      <c r="AD47" s="133"/>
      <c r="AE47" s="133"/>
      <c r="AF47" s="133"/>
      <c r="AG47" s="133"/>
      <c r="AH47" s="133"/>
      <c r="AI47" s="133"/>
      <c r="AJ47" s="133"/>
    </row>
    <row r="48" spans="1:36" ht="15.75">
      <c r="A48" s="237" t="s">
        <v>38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62"/>
      <c r="X48" s="162"/>
      <c r="Y48" s="162"/>
      <c r="Z48" s="162"/>
      <c r="AA48" s="162"/>
      <c r="AB48" s="133"/>
      <c r="AC48" s="133"/>
      <c r="AD48" s="133"/>
      <c r="AE48" s="133"/>
      <c r="AF48" s="133"/>
      <c r="AG48" s="133"/>
      <c r="AH48" s="133"/>
      <c r="AI48" s="133"/>
      <c r="AJ48" s="133"/>
    </row>
    <row r="49" spans="1:36" ht="15.75">
      <c r="A49" s="162" t="s">
        <v>277</v>
      </c>
      <c r="B49" s="134"/>
      <c r="C49" s="134"/>
      <c r="D49" s="134"/>
      <c r="E49" s="134"/>
      <c r="F49" s="134"/>
      <c r="G49" s="134"/>
      <c r="H49" s="134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34"/>
      <c r="AB49" s="134"/>
      <c r="AC49" s="134"/>
      <c r="AD49" s="134"/>
      <c r="AE49" s="134"/>
      <c r="AF49" s="134"/>
      <c r="AG49" s="134"/>
      <c r="AH49" s="134"/>
      <c r="AI49" s="134"/>
      <c r="AJ49" s="133"/>
    </row>
    <row r="50" spans="1:36" ht="15.75">
      <c r="A50" s="162" t="s">
        <v>278</v>
      </c>
      <c r="B50" s="134"/>
      <c r="C50" s="134"/>
      <c r="D50" s="134"/>
      <c r="E50" s="134"/>
      <c r="F50" s="134"/>
      <c r="G50" s="134"/>
      <c r="H50" s="134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34"/>
      <c r="AB50" s="134"/>
      <c r="AC50" s="134"/>
      <c r="AD50" s="134"/>
      <c r="AE50" s="134"/>
      <c r="AF50" s="134"/>
      <c r="AG50" s="134"/>
      <c r="AH50" s="134"/>
      <c r="AI50" s="134"/>
      <c r="AJ50" s="133"/>
    </row>
    <row r="51" spans="1:36" ht="15.75">
      <c r="A51" s="162" t="s">
        <v>279</v>
      </c>
      <c r="B51" s="134"/>
      <c r="C51" s="134"/>
      <c r="D51" s="134"/>
      <c r="E51" s="134"/>
      <c r="F51" s="134"/>
      <c r="G51" s="134"/>
      <c r="H51" s="134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34"/>
      <c r="AB51" s="134"/>
      <c r="AC51" s="134"/>
      <c r="AD51" s="134"/>
      <c r="AE51" s="134"/>
      <c r="AF51" s="134"/>
      <c r="AG51" s="134"/>
      <c r="AH51" s="134"/>
      <c r="AI51" s="134"/>
      <c r="AJ51" s="133"/>
    </row>
    <row r="52" spans="1:36" ht="15.75">
      <c r="A52" s="150"/>
      <c r="B52" s="150"/>
      <c r="C52" s="150"/>
      <c r="D52" s="150"/>
      <c r="E52" s="150"/>
      <c r="F52" s="150"/>
      <c r="G52" s="150"/>
      <c r="H52" s="15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63"/>
      <c r="X52" s="163"/>
      <c r="Y52" s="163"/>
      <c r="Z52" s="163"/>
      <c r="AA52" s="163"/>
      <c r="AB52" s="3"/>
      <c r="AC52" s="3"/>
      <c r="AD52" s="3"/>
      <c r="AE52" s="3"/>
      <c r="AF52" s="3"/>
      <c r="AG52" s="3"/>
      <c r="AH52" s="3"/>
      <c r="AI52" s="3"/>
      <c r="AJ52" s="3"/>
    </row>
  </sheetData>
  <mergeCells count="53">
    <mergeCell ref="A1:V1"/>
    <mergeCell ref="B4:V4"/>
    <mergeCell ref="B6:V6"/>
    <mergeCell ref="A9:A11"/>
    <mergeCell ref="B9:B11"/>
    <mergeCell ref="C9:C11"/>
    <mergeCell ref="D9:R9"/>
    <mergeCell ref="S9:S11"/>
    <mergeCell ref="T9:T11"/>
    <mergeCell ref="U9:U11"/>
    <mergeCell ref="V9:V11"/>
    <mergeCell ref="D10:H10"/>
    <mergeCell ref="I10:M10"/>
    <mergeCell ref="N10:R10"/>
    <mergeCell ref="A13:A14"/>
    <mergeCell ref="B13:G13"/>
    <mergeCell ref="I13:L13"/>
    <mergeCell ref="N13:Q13"/>
    <mergeCell ref="U13:V13"/>
    <mergeCell ref="B14:V14"/>
    <mergeCell ref="D15:D25"/>
    <mergeCell ref="E15:E25"/>
    <mergeCell ref="F15:F25"/>
    <mergeCell ref="G15:G25"/>
    <mergeCell ref="I15:I25"/>
    <mergeCell ref="V15:V25"/>
    <mergeCell ref="K15:K25"/>
    <mergeCell ref="L15:L25"/>
    <mergeCell ref="N15:N25"/>
    <mergeCell ref="O15:O25"/>
    <mergeCell ref="P15:P25"/>
    <mergeCell ref="Q15:Q25"/>
    <mergeCell ref="I27:L27"/>
    <mergeCell ref="N27:Q27"/>
    <mergeCell ref="J15:J25"/>
    <mergeCell ref="R15:R25"/>
    <mergeCell ref="U15:U26"/>
    <mergeCell ref="U31:V31"/>
    <mergeCell ref="U27:V27"/>
    <mergeCell ref="B28:V28"/>
    <mergeCell ref="B32:V32"/>
    <mergeCell ref="A36:A37"/>
    <mergeCell ref="B36:G36"/>
    <mergeCell ref="I36:L36"/>
    <mergeCell ref="N36:Q36"/>
    <mergeCell ref="U36:V36"/>
    <mergeCell ref="B37:V37"/>
    <mergeCell ref="A31:A32"/>
    <mergeCell ref="B31:G31"/>
    <mergeCell ref="I31:L31"/>
    <mergeCell ref="N31:Q31"/>
    <mergeCell ref="A27:A28"/>
    <mergeCell ref="B27:G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5"/>
  <sheetViews>
    <sheetView zoomScale="80" zoomScaleNormal="80" workbookViewId="0">
      <selection sqref="A1:V1"/>
    </sheetView>
  </sheetViews>
  <sheetFormatPr defaultRowHeight="12.75"/>
  <cols>
    <col min="1" max="1" width="18" style="238" customWidth="1"/>
    <col min="2" max="2" width="36" style="238" customWidth="1"/>
    <col min="3" max="3" width="36.140625" style="238" customWidth="1"/>
    <col min="4" max="4" width="35" style="238" hidden="1" customWidth="1"/>
    <col min="5" max="5" width="30.42578125" style="238" hidden="1" customWidth="1"/>
    <col min="6" max="6" width="29.7109375" style="238" hidden="1" customWidth="1"/>
    <col min="7" max="7" width="27.140625" style="238" hidden="1" customWidth="1"/>
    <col min="8" max="8" width="20.28515625" style="238" hidden="1" customWidth="1"/>
    <col min="9" max="9" width="30.140625" style="238" hidden="1" customWidth="1"/>
    <col min="10" max="10" width="32.42578125" style="238" hidden="1" customWidth="1"/>
    <col min="11" max="11" width="36.42578125" style="238" hidden="1" customWidth="1"/>
    <col min="12" max="12" width="36.85546875" style="238" hidden="1" customWidth="1"/>
    <col min="13" max="13" width="22.140625" style="238" hidden="1" customWidth="1"/>
    <col min="14" max="14" width="41.7109375" style="238" customWidth="1"/>
    <col min="15" max="15" width="34" style="238" customWidth="1"/>
    <col min="16" max="16" width="36.140625" style="238" customWidth="1"/>
    <col min="17" max="17" width="42.28515625" style="238" customWidth="1"/>
    <col min="18" max="18" width="23" style="238" hidden="1" customWidth="1"/>
    <col min="19" max="19" width="22.7109375" style="238" hidden="1" customWidth="1"/>
    <col min="20" max="20" width="20.5703125" style="238" hidden="1" customWidth="1"/>
    <col min="21" max="21" width="39.28515625" style="238" hidden="1" customWidth="1"/>
    <col min="22" max="22" width="32.140625" style="238" hidden="1" customWidth="1"/>
    <col min="23" max="16384" width="9.140625" style="238"/>
  </cols>
  <sheetData>
    <row r="1" spans="1:22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19.5">
      <c r="A2" s="72"/>
      <c r="B2" s="72" t="s">
        <v>860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75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0.75" customHeight="1">
      <c r="A4" s="72"/>
      <c r="B4" s="700" t="s">
        <v>87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18.75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8.75">
      <c r="A6" s="72"/>
      <c r="B6" s="702" t="s">
        <v>88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 ht="18.7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6.5" thickBo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</row>
    <row r="9" spans="1:22" ht="15.75">
      <c r="A9" s="776" t="s">
        <v>5</v>
      </c>
      <c r="B9" s="779" t="s">
        <v>24</v>
      </c>
      <c r="C9" s="779" t="s">
        <v>8</v>
      </c>
      <c r="D9" s="779" t="s">
        <v>25</v>
      </c>
      <c r="E9" s="779"/>
      <c r="F9" s="779"/>
      <c r="G9" s="779"/>
      <c r="H9" s="779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779" t="s">
        <v>26</v>
      </c>
      <c r="T9" s="779" t="s">
        <v>27</v>
      </c>
      <c r="U9" s="752" t="s">
        <v>28</v>
      </c>
      <c r="V9" s="758" t="s">
        <v>0</v>
      </c>
    </row>
    <row r="10" spans="1:22" ht="15">
      <c r="A10" s="777"/>
      <c r="B10" s="780"/>
      <c r="C10" s="780"/>
      <c r="D10" s="780" t="s">
        <v>29</v>
      </c>
      <c r="E10" s="862"/>
      <c r="F10" s="862"/>
      <c r="G10" s="862"/>
      <c r="H10" s="862"/>
      <c r="I10" s="780" t="s">
        <v>30</v>
      </c>
      <c r="J10" s="862"/>
      <c r="K10" s="862"/>
      <c r="L10" s="862"/>
      <c r="M10" s="862"/>
      <c r="N10" s="761" t="s">
        <v>31</v>
      </c>
      <c r="O10" s="863"/>
      <c r="P10" s="863"/>
      <c r="Q10" s="863"/>
      <c r="R10" s="864"/>
      <c r="S10" s="780"/>
      <c r="T10" s="780"/>
      <c r="U10" s="858"/>
      <c r="V10" s="860"/>
    </row>
    <row r="11" spans="1:22" ht="63.75" thickBot="1">
      <c r="A11" s="778"/>
      <c r="B11" s="781"/>
      <c r="C11" s="856"/>
      <c r="D11" s="154" t="s">
        <v>1</v>
      </c>
      <c r="E11" s="154" t="s">
        <v>2</v>
      </c>
      <c r="F11" s="154" t="s">
        <v>3</v>
      </c>
      <c r="G11" s="154" t="s">
        <v>4</v>
      </c>
      <c r="H11" s="154" t="s">
        <v>32</v>
      </c>
      <c r="I11" s="154" t="s">
        <v>1</v>
      </c>
      <c r="J11" s="154" t="s">
        <v>2</v>
      </c>
      <c r="K11" s="154" t="s">
        <v>3</v>
      </c>
      <c r="L11" s="154" t="s">
        <v>4</v>
      </c>
      <c r="M11" s="154" t="s">
        <v>32</v>
      </c>
      <c r="N11" s="154" t="s">
        <v>1</v>
      </c>
      <c r="O11" s="154" t="s">
        <v>2</v>
      </c>
      <c r="P11" s="154" t="s">
        <v>3</v>
      </c>
      <c r="Q11" s="154" t="s">
        <v>4</v>
      </c>
      <c r="R11" s="154" t="s">
        <v>32</v>
      </c>
      <c r="S11" s="856"/>
      <c r="T11" s="856"/>
      <c r="U11" s="859"/>
      <c r="V11" s="861"/>
    </row>
    <row r="12" spans="1:22" ht="16.5" thickBot="1">
      <c r="A12" s="98">
        <v>1</v>
      </c>
      <c r="B12" s="99">
        <v>2</v>
      </c>
      <c r="C12" s="98">
        <v>3</v>
      </c>
      <c r="D12" s="99">
        <v>4</v>
      </c>
      <c r="E12" s="98">
        <v>5</v>
      </c>
      <c r="F12" s="99">
        <v>6</v>
      </c>
      <c r="G12" s="98">
        <v>7</v>
      </c>
      <c r="H12" s="99">
        <v>8</v>
      </c>
      <c r="I12" s="98">
        <v>9</v>
      </c>
      <c r="J12" s="99">
        <v>10</v>
      </c>
      <c r="K12" s="98">
        <v>11</v>
      </c>
      <c r="L12" s="99">
        <v>12</v>
      </c>
      <c r="M12" s="98">
        <v>13</v>
      </c>
      <c r="N12" s="99">
        <v>14</v>
      </c>
      <c r="O12" s="98">
        <v>15</v>
      </c>
      <c r="P12" s="99">
        <v>16</v>
      </c>
      <c r="Q12" s="98">
        <v>17</v>
      </c>
      <c r="R12" s="99">
        <v>18</v>
      </c>
      <c r="S12" s="98">
        <v>19</v>
      </c>
      <c r="T12" s="99">
        <v>20</v>
      </c>
      <c r="U12" s="98">
        <v>21</v>
      </c>
      <c r="V12" s="99">
        <v>22</v>
      </c>
    </row>
    <row r="13" spans="1:22" ht="15.75">
      <c r="A13" s="685">
        <v>1</v>
      </c>
      <c r="B13" s="687" t="s">
        <v>9</v>
      </c>
      <c r="C13" s="688"/>
      <c r="D13" s="688"/>
      <c r="E13" s="688"/>
      <c r="F13" s="688"/>
      <c r="G13" s="689"/>
      <c r="H13" s="10">
        <f>SUM(H15:H22)</f>
        <v>-1683.6800000000007</v>
      </c>
      <c r="I13" s="790" t="s">
        <v>9</v>
      </c>
      <c r="J13" s="790"/>
      <c r="K13" s="790"/>
      <c r="L13" s="790"/>
      <c r="M13" s="10">
        <f>SUM(M15:M26)</f>
        <v>6006.6</v>
      </c>
      <c r="N13" s="790" t="s">
        <v>9</v>
      </c>
      <c r="O13" s="790"/>
      <c r="P13" s="790"/>
      <c r="Q13" s="790"/>
      <c r="R13" s="10">
        <f>SUM(R15:R26)</f>
        <v>69935.100000000006</v>
      </c>
      <c r="S13" s="10">
        <f>SUM(S15:S22)</f>
        <v>72050</v>
      </c>
      <c r="T13" s="10"/>
      <c r="U13" s="853"/>
      <c r="V13" s="847"/>
    </row>
    <row r="14" spans="1:22" ht="15.75">
      <c r="A14" s="686"/>
      <c r="B14" s="791" t="s">
        <v>33</v>
      </c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5"/>
    </row>
    <row r="15" spans="1:22" s="106" customFormat="1" ht="177" customHeight="1">
      <c r="A15" s="473" t="s">
        <v>6</v>
      </c>
      <c r="B15" s="296" t="s">
        <v>861</v>
      </c>
      <c r="C15" s="312" t="s">
        <v>862</v>
      </c>
      <c r="D15" s="307" t="s">
        <v>50</v>
      </c>
      <c r="E15" s="307" t="s">
        <v>50</v>
      </c>
      <c r="F15" s="308" t="s">
        <v>863</v>
      </c>
      <c r="G15" s="308" t="s">
        <v>864</v>
      </c>
      <c r="H15" s="474">
        <f>-48.9-72.3-36.8</f>
        <v>-158</v>
      </c>
      <c r="I15" s="308"/>
      <c r="J15" s="308"/>
      <c r="K15" s="308" t="s">
        <v>12</v>
      </c>
      <c r="L15" s="308" t="s">
        <v>958</v>
      </c>
      <c r="M15" s="474">
        <v>-1209.0999999999999</v>
      </c>
      <c r="N15" s="308" t="s">
        <v>865</v>
      </c>
      <c r="O15" s="308" t="s">
        <v>866</v>
      </c>
      <c r="P15" s="308" t="s">
        <v>867</v>
      </c>
      <c r="Q15" s="308" t="s">
        <v>868</v>
      </c>
      <c r="R15" s="474">
        <v>7011.8</v>
      </c>
      <c r="S15" s="474">
        <v>7279</v>
      </c>
      <c r="T15" s="421" t="s">
        <v>486</v>
      </c>
      <c r="U15" s="492" t="s">
        <v>869</v>
      </c>
      <c r="V15" s="320" t="s">
        <v>870</v>
      </c>
    </row>
    <row r="16" spans="1:22" s="106" customFormat="1" ht="204.75">
      <c r="A16" s="473" t="s">
        <v>7</v>
      </c>
      <c r="B16" s="321" t="s">
        <v>871</v>
      </c>
      <c r="C16" s="306" t="s">
        <v>872</v>
      </c>
      <c r="D16" s="308" t="s">
        <v>873</v>
      </c>
      <c r="E16" s="308" t="s">
        <v>874</v>
      </c>
      <c r="F16" s="308" t="s">
        <v>875</v>
      </c>
      <c r="G16" s="308" t="s">
        <v>876</v>
      </c>
      <c r="H16" s="474">
        <v>-88.64</v>
      </c>
      <c r="I16" s="308" t="s">
        <v>877</v>
      </c>
      <c r="J16" s="308" t="s">
        <v>878</v>
      </c>
      <c r="K16" s="308" t="s">
        <v>879</v>
      </c>
      <c r="L16" s="308" t="s">
        <v>879</v>
      </c>
      <c r="M16" s="474">
        <v>-107.3</v>
      </c>
      <c r="N16" s="308" t="s">
        <v>880</v>
      </c>
      <c r="O16" s="308" t="s">
        <v>881</v>
      </c>
      <c r="P16" s="308" t="s">
        <v>882</v>
      </c>
      <c r="Q16" s="308" t="s">
        <v>883</v>
      </c>
      <c r="R16" s="474">
        <v>8092.4</v>
      </c>
      <c r="S16" s="474">
        <v>8062.7</v>
      </c>
      <c r="T16" s="421" t="s">
        <v>486</v>
      </c>
      <c r="U16" s="325" t="s">
        <v>884</v>
      </c>
      <c r="V16" s="296" t="s">
        <v>870</v>
      </c>
    </row>
    <row r="17" spans="1:22" s="106" customFormat="1" ht="110.25">
      <c r="A17" s="473" t="s">
        <v>13</v>
      </c>
      <c r="B17" s="321" t="s">
        <v>885</v>
      </c>
      <c r="C17" s="306" t="s">
        <v>886</v>
      </c>
      <c r="D17" s="308" t="s">
        <v>887</v>
      </c>
      <c r="E17" s="308" t="s">
        <v>888</v>
      </c>
      <c r="F17" s="308" t="s">
        <v>889</v>
      </c>
      <c r="G17" s="308" t="s">
        <v>890</v>
      </c>
      <c r="H17" s="474">
        <v>-2164.96</v>
      </c>
      <c r="I17" s="308" t="s">
        <v>891</v>
      </c>
      <c r="J17" s="308" t="s">
        <v>892</v>
      </c>
      <c r="K17" s="308" t="s">
        <v>893</v>
      </c>
      <c r="L17" s="308" t="s">
        <v>894</v>
      </c>
      <c r="M17" s="474">
        <v>-1962.8</v>
      </c>
      <c r="N17" s="308" t="s">
        <v>895</v>
      </c>
      <c r="O17" s="308" t="s">
        <v>896</v>
      </c>
      <c r="P17" s="308" t="s">
        <v>897</v>
      </c>
      <c r="Q17" s="308" t="s">
        <v>868</v>
      </c>
      <c r="R17" s="474">
        <v>23270.7</v>
      </c>
      <c r="S17" s="474">
        <v>23037.200000000001</v>
      </c>
      <c r="T17" s="421" t="s">
        <v>486</v>
      </c>
      <c r="U17" s="325" t="s">
        <v>116</v>
      </c>
      <c r="V17" s="296" t="s">
        <v>898</v>
      </c>
    </row>
    <row r="18" spans="1:22" s="106" customFormat="1" ht="173.25">
      <c r="A18" s="473" t="s">
        <v>14</v>
      </c>
      <c r="B18" s="321" t="s">
        <v>899</v>
      </c>
      <c r="C18" s="306" t="s">
        <v>900</v>
      </c>
      <c r="D18" s="308" t="s">
        <v>901</v>
      </c>
      <c r="E18" s="308" t="s">
        <v>902</v>
      </c>
      <c r="F18" s="308" t="s">
        <v>903</v>
      </c>
      <c r="G18" s="308" t="s">
        <v>904</v>
      </c>
      <c r="H18" s="474">
        <f>-21.11+48.6</f>
        <v>27.490000000000002</v>
      </c>
      <c r="I18" s="308" t="s">
        <v>905</v>
      </c>
      <c r="J18" s="308" t="s">
        <v>906</v>
      </c>
      <c r="K18" s="308" t="s">
        <v>907</v>
      </c>
      <c r="L18" s="308" t="s">
        <v>908</v>
      </c>
      <c r="M18" s="474">
        <v>-10</v>
      </c>
      <c r="N18" s="308" t="s">
        <v>909</v>
      </c>
      <c r="O18" s="308" t="s">
        <v>910</v>
      </c>
      <c r="P18" s="308" t="s">
        <v>911</v>
      </c>
      <c r="Q18" s="308" t="s">
        <v>912</v>
      </c>
      <c r="R18" s="474">
        <v>40.6</v>
      </c>
      <c r="S18" s="474">
        <v>40.6</v>
      </c>
      <c r="T18" s="421" t="s">
        <v>486</v>
      </c>
      <c r="U18" s="325" t="s">
        <v>913</v>
      </c>
      <c r="V18" s="325" t="s">
        <v>914</v>
      </c>
    </row>
    <row r="19" spans="1:22" s="106" customFormat="1" ht="189">
      <c r="A19" s="473" t="s">
        <v>15</v>
      </c>
      <c r="B19" s="321" t="s">
        <v>915</v>
      </c>
      <c r="C19" s="306" t="s">
        <v>916</v>
      </c>
      <c r="D19" s="308" t="s">
        <v>917</v>
      </c>
      <c r="E19" s="308" t="s">
        <v>111</v>
      </c>
      <c r="F19" s="308" t="s">
        <v>212</v>
      </c>
      <c r="G19" s="308" t="s">
        <v>918</v>
      </c>
      <c r="H19" s="474">
        <v>-37.61</v>
      </c>
      <c r="I19" s="308" t="s">
        <v>919</v>
      </c>
      <c r="J19" s="308" t="s">
        <v>920</v>
      </c>
      <c r="K19" s="308" t="s">
        <v>921</v>
      </c>
      <c r="L19" s="308" t="s">
        <v>922</v>
      </c>
      <c r="M19" s="474">
        <v>235.7</v>
      </c>
      <c r="N19" s="308" t="s">
        <v>923</v>
      </c>
      <c r="O19" s="308" t="s">
        <v>924</v>
      </c>
      <c r="P19" s="308" t="s">
        <v>925</v>
      </c>
      <c r="Q19" s="308" t="s">
        <v>926</v>
      </c>
      <c r="R19" s="474">
        <v>1478.8</v>
      </c>
      <c r="S19" s="474">
        <v>1730.6</v>
      </c>
      <c r="T19" s="421"/>
      <c r="U19" s="296" t="s">
        <v>927</v>
      </c>
      <c r="V19" s="296"/>
    </row>
    <row r="20" spans="1:22" s="106" customFormat="1" ht="189">
      <c r="A20" s="473" t="s">
        <v>146</v>
      </c>
      <c r="B20" s="321" t="s">
        <v>928</v>
      </c>
      <c r="C20" s="306" t="s">
        <v>929</v>
      </c>
      <c r="D20" s="308" t="s">
        <v>930</v>
      </c>
      <c r="E20" s="308" t="s">
        <v>111</v>
      </c>
      <c r="F20" s="308" t="s">
        <v>212</v>
      </c>
      <c r="G20" s="308" t="s">
        <v>931</v>
      </c>
      <c r="H20" s="474">
        <v>-79.400000000000006</v>
      </c>
      <c r="I20" s="308" t="s">
        <v>932</v>
      </c>
      <c r="J20" s="308" t="s">
        <v>932</v>
      </c>
      <c r="K20" s="308" t="s">
        <v>1041</v>
      </c>
      <c r="L20" s="308" t="s">
        <v>933</v>
      </c>
      <c r="M20" s="474">
        <v>-40.4</v>
      </c>
      <c r="N20" s="308" t="s">
        <v>922</v>
      </c>
      <c r="O20" s="308" t="s">
        <v>934</v>
      </c>
      <c r="P20" s="308" t="s">
        <v>935</v>
      </c>
      <c r="Q20" s="308" t="s">
        <v>818</v>
      </c>
      <c r="R20" s="474">
        <v>909.6</v>
      </c>
      <c r="S20" s="474">
        <v>909.6</v>
      </c>
      <c r="T20" s="421"/>
      <c r="U20" s="421" t="s">
        <v>936</v>
      </c>
      <c r="V20" s="296" t="s">
        <v>937</v>
      </c>
    </row>
    <row r="21" spans="1:22" s="106" customFormat="1" ht="173.25">
      <c r="A21" s="473" t="s">
        <v>147</v>
      </c>
      <c r="B21" s="321" t="s">
        <v>938</v>
      </c>
      <c r="C21" s="306" t="s">
        <v>939</v>
      </c>
      <c r="D21" s="308" t="s">
        <v>111</v>
      </c>
      <c r="E21" s="308" t="s">
        <v>212</v>
      </c>
      <c r="F21" s="308" t="s">
        <v>940</v>
      </c>
      <c r="G21" s="308" t="s">
        <v>876</v>
      </c>
      <c r="H21" s="474">
        <v>-1367.2</v>
      </c>
      <c r="I21" s="591" t="s">
        <v>941</v>
      </c>
      <c r="J21" s="308" t="s">
        <v>942</v>
      </c>
      <c r="K21" s="308" t="s">
        <v>943</v>
      </c>
      <c r="L21" s="308" t="s">
        <v>944</v>
      </c>
      <c r="M21" s="474">
        <v>-1550.1</v>
      </c>
      <c r="N21" s="308" t="s">
        <v>945</v>
      </c>
      <c r="O21" s="308" t="s">
        <v>946</v>
      </c>
      <c r="P21" s="308" t="s">
        <v>945</v>
      </c>
      <c r="Q21" s="308" t="s">
        <v>947</v>
      </c>
      <c r="R21" s="474">
        <v>23082.9</v>
      </c>
      <c r="S21" s="474">
        <v>22947.8</v>
      </c>
      <c r="T21" s="421" t="s">
        <v>486</v>
      </c>
      <c r="U21" s="325" t="s">
        <v>948</v>
      </c>
      <c r="V21" s="296" t="s">
        <v>949</v>
      </c>
    </row>
    <row r="22" spans="1:22" s="106" customFormat="1" ht="189">
      <c r="A22" s="475" t="s">
        <v>148</v>
      </c>
      <c r="B22" s="321" t="s">
        <v>950</v>
      </c>
      <c r="C22" s="306" t="s">
        <v>951</v>
      </c>
      <c r="D22" s="308" t="s">
        <v>952</v>
      </c>
      <c r="E22" s="308" t="s">
        <v>111</v>
      </c>
      <c r="F22" s="308" t="s">
        <v>212</v>
      </c>
      <c r="G22" s="308" t="s">
        <v>931</v>
      </c>
      <c r="H22" s="474">
        <v>2184.64</v>
      </c>
      <c r="I22" s="308" t="s">
        <v>932</v>
      </c>
      <c r="J22" s="308" t="s">
        <v>932</v>
      </c>
      <c r="K22" s="308" t="s">
        <v>922</v>
      </c>
      <c r="L22" s="308" t="s">
        <v>933</v>
      </c>
      <c r="M22" s="474">
        <v>2289.4</v>
      </c>
      <c r="N22" s="308" t="s">
        <v>922</v>
      </c>
      <c r="O22" s="308" t="s">
        <v>934</v>
      </c>
      <c r="P22" s="308" t="s">
        <v>935</v>
      </c>
      <c r="Q22" s="308" t="s">
        <v>818</v>
      </c>
      <c r="R22" s="474">
        <v>5753.1</v>
      </c>
      <c r="S22" s="474">
        <v>8042.5</v>
      </c>
      <c r="T22" s="421"/>
      <c r="U22" s="325" t="s">
        <v>116</v>
      </c>
      <c r="V22" s="296" t="s">
        <v>953</v>
      </c>
    </row>
    <row r="23" spans="1:22" s="106" customFormat="1" ht="110.25">
      <c r="A23" s="475" t="s">
        <v>149</v>
      </c>
      <c r="B23" s="328" t="s">
        <v>1120</v>
      </c>
      <c r="C23" s="296" t="s">
        <v>1121</v>
      </c>
      <c r="D23" s="308"/>
      <c r="E23" s="308"/>
      <c r="F23" s="308"/>
      <c r="G23" s="308"/>
      <c r="H23" s="474"/>
      <c r="I23" s="308" t="s">
        <v>1122</v>
      </c>
      <c r="J23" s="590" t="s">
        <v>1123</v>
      </c>
      <c r="K23" s="590" t="s">
        <v>1124</v>
      </c>
      <c r="L23" s="308" t="s">
        <v>1125</v>
      </c>
      <c r="M23" s="474">
        <v>4171.5</v>
      </c>
      <c r="N23" s="308"/>
      <c r="O23" s="308"/>
      <c r="P23" s="308"/>
      <c r="Q23" s="308"/>
      <c r="R23" s="474">
        <v>139.30000000000001</v>
      </c>
      <c r="S23" s="474">
        <v>4496.6000000000004</v>
      </c>
      <c r="T23" s="421"/>
      <c r="U23" s="325"/>
      <c r="V23" s="296"/>
    </row>
    <row r="24" spans="1:22" s="106" customFormat="1" ht="110.25">
      <c r="A24" s="475" t="s">
        <v>150</v>
      </c>
      <c r="B24" s="328" t="s">
        <v>1126</v>
      </c>
      <c r="C24" s="296" t="s">
        <v>1127</v>
      </c>
      <c r="D24" s="308"/>
      <c r="E24" s="308"/>
      <c r="F24" s="308"/>
      <c r="G24" s="308"/>
      <c r="H24" s="474"/>
      <c r="I24" s="308" t="s">
        <v>1122</v>
      </c>
      <c r="J24" s="590" t="s">
        <v>1128</v>
      </c>
      <c r="K24" s="590" t="s">
        <v>1129</v>
      </c>
      <c r="L24" s="308" t="s">
        <v>1124</v>
      </c>
      <c r="M24" s="474">
        <v>4040.4</v>
      </c>
      <c r="N24" s="308"/>
      <c r="O24" s="308"/>
      <c r="P24" s="308"/>
      <c r="Q24" s="308"/>
      <c r="R24" s="474">
        <v>138.4</v>
      </c>
      <c r="S24" s="474">
        <v>4363.3</v>
      </c>
      <c r="T24" s="421"/>
      <c r="U24" s="325"/>
      <c r="V24" s="296"/>
    </row>
    <row r="25" spans="1:22" s="106" customFormat="1" ht="126">
      <c r="A25" s="475" t="s">
        <v>151</v>
      </c>
      <c r="B25" s="321" t="s">
        <v>1130</v>
      </c>
      <c r="C25" s="306" t="s">
        <v>1131</v>
      </c>
      <c r="D25" s="307" t="s">
        <v>50</v>
      </c>
      <c r="E25" s="307" t="s">
        <v>50</v>
      </c>
      <c r="F25" s="308" t="s">
        <v>863</v>
      </c>
      <c r="G25" s="308" t="s">
        <v>1132</v>
      </c>
      <c r="H25" s="474">
        <f>-18+22</f>
        <v>4</v>
      </c>
      <c r="I25" s="308" t="s">
        <v>1133</v>
      </c>
      <c r="J25" s="590" t="s">
        <v>1134</v>
      </c>
      <c r="K25" s="590" t="s">
        <v>1135</v>
      </c>
      <c r="L25" s="308" t="s">
        <v>1136</v>
      </c>
      <c r="M25" s="474">
        <v>50.7</v>
      </c>
      <c r="N25" s="308"/>
      <c r="O25" s="308"/>
      <c r="P25" s="308"/>
      <c r="Q25" s="308"/>
      <c r="R25" s="474">
        <v>4.7</v>
      </c>
      <c r="S25" s="474">
        <v>60.1</v>
      </c>
      <c r="T25" s="421" t="s">
        <v>486</v>
      </c>
      <c r="U25" s="421"/>
      <c r="V25" s="296"/>
    </row>
    <row r="26" spans="1:22" s="106" customFormat="1" ht="126">
      <c r="A26" s="473" t="s">
        <v>262</v>
      </c>
      <c r="B26" s="321" t="s">
        <v>1137</v>
      </c>
      <c r="C26" s="306" t="s">
        <v>1138</v>
      </c>
      <c r="D26" s="307" t="s">
        <v>50</v>
      </c>
      <c r="E26" s="307" t="s">
        <v>50</v>
      </c>
      <c r="F26" s="308" t="s">
        <v>863</v>
      </c>
      <c r="G26" s="308" t="s">
        <v>1132</v>
      </c>
      <c r="H26" s="474">
        <f>-49.2+61.05</f>
        <v>11.849999999999994</v>
      </c>
      <c r="I26" s="308" t="s">
        <v>1133</v>
      </c>
      <c r="J26" s="590" t="s">
        <v>1134</v>
      </c>
      <c r="K26" s="590" t="s">
        <v>1135</v>
      </c>
      <c r="L26" s="308" t="s">
        <v>1136</v>
      </c>
      <c r="M26" s="474">
        <v>98.6</v>
      </c>
      <c r="N26" s="308"/>
      <c r="O26" s="308"/>
      <c r="P26" s="308"/>
      <c r="Q26" s="308"/>
      <c r="R26" s="474">
        <v>12.8</v>
      </c>
      <c r="S26" s="474">
        <v>124.2</v>
      </c>
      <c r="T26" s="421" t="s">
        <v>486</v>
      </c>
      <c r="U26" s="421"/>
      <c r="V26" s="296"/>
    </row>
    <row r="27" spans="1:22" ht="15.75">
      <c r="A27" s="850">
        <v>2</v>
      </c>
      <c r="B27" s="690" t="s">
        <v>10</v>
      </c>
      <c r="C27" s="691"/>
      <c r="D27" s="691"/>
      <c r="E27" s="691"/>
      <c r="F27" s="691"/>
      <c r="G27" s="692"/>
      <c r="H27" s="115">
        <f>SUM(H29:H31)</f>
        <v>0</v>
      </c>
      <c r="I27" s="690" t="s">
        <v>10</v>
      </c>
      <c r="J27" s="691"/>
      <c r="K27" s="691"/>
      <c r="L27" s="692"/>
      <c r="M27" s="115">
        <f>SUM(M29:M31)</f>
        <v>0</v>
      </c>
      <c r="N27" s="690" t="s">
        <v>10</v>
      </c>
      <c r="O27" s="691"/>
      <c r="P27" s="691"/>
      <c r="Q27" s="692"/>
      <c r="R27" s="115">
        <f>SUM(R29:R31)</f>
        <v>0</v>
      </c>
      <c r="S27" s="115">
        <f>SUM(R27,M27,H27)</f>
        <v>0</v>
      </c>
      <c r="T27" s="116"/>
      <c r="U27" s="851"/>
      <c r="V27" s="852"/>
    </row>
    <row r="28" spans="1:22" ht="15.75">
      <c r="A28" s="686"/>
      <c r="B28" s="695" t="s">
        <v>34</v>
      </c>
      <c r="C28" s="848"/>
      <c r="D28" s="848"/>
      <c r="E28" s="848"/>
      <c r="F28" s="848"/>
      <c r="G28" s="848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9"/>
    </row>
    <row r="29" spans="1:22" ht="15.75">
      <c r="A29" s="476" t="s">
        <v>127</v>
      </c>
      <c r="B29" s="477" t="s">
        <v>486</v>
      </c>
      <c r="C29" s="478" t="s">
        <v>486</v>
      </c>
      <c r="D29" s="446" t="s">
        <v>486</v>
      </c>
      <c r="E29" s="446" t="s">
        <v>486</v>
      </c>
      <c r="F29" s="446" t="s">
        <v>486</v>
      </c>
      <c r="G29" s="446" t="s">
        <v>486</v>
      </c>
      <c r="H29" s="479" t="s">
        <v>486</v>
      </c>
      <c r="I29" s="446" t="s">
        <v>486</v>
      </c>
      <c r="J29" s="446" t="s">
        <v>486</v>
      </c>
      <c r="K29" s="446" t="s">
        <v>486</v>
      </c>
      <c r="L29" s="446" t="s">
        <v>486</v>
      </c>
      <c r="M29" s="479" t="s">
        <v>486</v>
      </c>
      <c r="N29" s="446" t="s">
        <v>486</v>
      </c>
      <c r="O29" s="446" t="s">
        <v>486</v>
      </c>
      <c r="P29" s="446" t="s">
        <v>486</v>
      </c>
      <c r="Q29" s="446" t="s">
        <v>486</v>
      </c>
      <c r="R29" s="479" t="s">
        <v>486</v>
      </c>
      <c r="S29" s="479" t="s">
        <v>486</v>
      </c>
      <c r="T29" s="480" t="s">
        <v>486</v>
      </c>
      <c r="U29" s="481" t="s">
        <v>486</v>
      </c>
      <c r="V29" s="482" t="s">
        <v>486</v>
      </c>
    </row>
    <row r="30" spans="1:22" ht="15.75">
      <c r="A30" s="476" t="s">
        <v>128</v>
      </c>
      <c r="B30" s="477" t="s">
        <v>486</v>
      </c>
      <c r="C30" s="478" t="s">
        <v>486</v>
      </c>
      <c r="D30" s="446" t="s">
        <v>486</v>
      </c>
      <c r="E30" s="446" t="s">
        <v>486</v>
      </c>
      <c r="F30" s="446" t="s">
        <v>486</v>
      </c>
      <c r="G30" s="446" t="s">
        <v>486</v>
      </c>
      <c r="H30" s="479" t="s">
        <v>486</v>
      </c>
      <c r="I30" s="446" t="s">
        <v>486</v>
      </c>
      <c r="J30" s="446" t="s">
        <v>486</v>
      </c>
      <c r="K30" s="446" t="s">
        <v>486</v>
      </c>
      <c r="L30" s="446" t="s">
        <v>486</v>
      </c>
      <c r="M30" s="479" t="s">
        <v>486</v>
      </c>
      <c r="N30" s="446" t="s">
        <v>486</v>
      </c>
      <c r="O30" s="446" t="s">
        <v>486</v>
      </c>
      <c r="P30" s="446" t="s">
        <v>486</v>
      </c>
      <c r="Q30" s="446" t="s">
        <v>486</v>
      </c>
      <c r="R30" s="479" t="s">
        <v>486</v>
      </c>
      <c r="S30" s="479" t="s">
        <v>486</v>
      </c>
      <c r="T30" s="480" t="s">
        <v>486</v>
      </c>
      <c r="U30" s="481" t="s">
        <v>486</v>
      </c>
      <c r="V30" s="482" t="s">
        <v>486</v>
      </c>
    </row>
    <row r="31" spans="1:22" ht="16.5" thickBot="1">
      <c r="A31" s="483" t="s">
        <v>126</v>
      </c>
      <c r="B31" s="477" t="s">
        <v>486</v>
      </c>
      <c r="C31" s="478" t="s">
        <v>486</v>
      </c>
      <c r="D31" s="446" t="s">
        <v>486</v>
      </c>
      <c r="E31" s="446" t="s">
        <v>486</v>
      </c>
      <c r="F31" s="446" t="s">
        <v>486</v>
      </c>
      <c r="G31" s="446" t="s">
        <v>12</v>
      </c>
      <c r="H31" s="479" t="s">
        <v>486</v>
      </c>
      <c r="I31" s="446" t="s">
        <v>486</v>
      </c>
      <c r="J31" s="446" t="s">
        <v>486</v>
      </c>
      <c r="K31" s="446" t="s">
        <v>486</v>
      </c>
      <c r="L31" s="446" t="s">
        <v>486</v>
      </c>
      <c r="M31" s="479" t="s">
        <v>486</v>
      </c>
      <c r="N31" s="446" t="s">
        <v>486</v>
      </c>
      <c r="O31" s="446" t="s">
        <v>486</v>
      </c>
      <c r="P31" s="446" t="s">
        <v>486</v>
      </c>
      <c r="Q31" s="446" t="s">
        <v>486</v>
      </c>
      <c r="R31" s="479" t="s">
        <v>486</v>
      </c>
      <c r="S31" s="479" t="s">
        <v>486</v>
      </c>
      <c r="T31" s="480" t="s">
        <v>486</v>
      </c>
      <c r="U31" s="481" t="s">
        <v>486</v>
      </c>
      <c r="V31" s="482" t="s">
        <v>486</v>
      </c>
    </row>
    <row r="32" spans="1:22" ht="15.75">
      <c r="A32" s="685">
        <v>3</v>
      </c>
      <c r="B32" s="687" t="s">
        <v>11</v>
      </c>
      <c r="C32" s="688"/>
      <c r="D32" s="688"/>
      <c r="E32" s="688"/>
      <c r="F32" s="688"/>
      <c r="G32" s="689"/>
      <c r="H32" s="10">
        <f>SUM(H34:H36)</f>
        <v>0</v>
      </c>
      <c r="I32" s="690" t="s">
        <v>11</v>
      </c>
      <c r="J32" s="691"/>
      <c r="K32" s="691"/>
      <c r="L32" s="692"/>
      <c r="M32" s="10">
        <f>SUM(M34:M36)</f>
        <v>0</v>
      </c>
      <c r="N32" s="690" t="s">
        <v>11</v>
      </c>
      <c r="O32" s="691"/>
      <c r="P32" s="691"/>
      <c r="Q32" s="692"/>
      <c r="R32" s="10">
        <f>SUM(R34:R36)</f>
        <v>0</v>
      </c>
      <c r="S32" s="10">
        <f>SUM(R32,M32,H32)</f>
        <v>0</v>
      </c>
      <c r="T32" s="13"/>
      <c r="U32" s="846"/>
      <c r="V32" s="847"/>
    </row>
    <row r="33" spans="1:22" ht="15.75">
      <c r="A33" s="686"/>
      <c r="B33" s="695" t="s">
        <v>35</v>
      </c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9"/>
    </row>
    <row r="34" spans="1:22" ht="15.75">
      <c r="A34" s="476" t="s">
        <v>129</v>
      </c>
      <c r="B34" s="477" t="s">
        <v>486</v>
      </c>
      <c r="C34" s="478" t="s">
        <v>486</v>
      </c>
      <c r="D34" s="446" t="s">
        <v>486</v>
      </c>
      <c r="E34" s="446" t="s">
        <v>486</v>
      </c>
      <c r="F34" s="446" t="s">
        <v>486</v>
      </c>
      <c r="G34" s="446" t="s">
        <v>486</v>
      </c>
      <c r="H34" s="479" t="s">
        <v>486</v>
      </c>
      <c r="I34" s="446" t="s">
        <v>486</v>
      </c>
      <c r="J34" s="446" t="s">
        <v>486</v>
      </c>
      <c r="K34" s="446" t="s">
        <v>486</v>
      </c>
      <c r="L34" s="446" t="s">
        <v>486</v>
      </c>
      <c r="M34" s="479" t="s">
        <v>486</v>
      </c>
      <c r="N34" s="446" t="s">
        <v>486</v>
      </c>
      <c r="O34" s="446" t="s">
        <v>486</v>
      </c>
      <c r="P34" s="446" t="s">
        <v>486</v>
      </c>
      <c r="Q34" s="446" t="s">
        <v>486</v>
      </c>
      <c r="R34" s="479" t="s">
        <v>486</v>
      </c>
      <c r="S34" s="479" t="s">
        <v>486</v>
      </c>
      <c r="T34" s="480" t="s">
        <v>486</v>
      </c>
      <c r="U34" s="481" t="s">
        <v>486</v>
      </c>
      <c r="V34" s="482" t="s">
        <v>486</v>
      </c>
    </row>
    <row r="35" spans="1:22" ht="15.75">
      <c r="A35" s="476" t="s">
        <v>130</v>
      </c>
      <c r="B35" s="477" t="s">
        <v>486</v>
      </c>
      <c r="C35" s="478" t="s">
        <v>486</v>
      </c>
      <c r="D35" s="446" t="s">
        <v>486</v>
      </c>
      <c r="E35" s="446" t="s">
        <v>486</v>
      </c>
      <c r="F35" s="446" t="s">
        <v>486</v>
      </c>
      <c r="G35" s="446" t="s">
        <v>486</v>
      </c>
      <c r="H35" s="479" t="s">
        <v>486</v>
      </c>
      <c r="I35" s="446" t="s">
        <v>486</v>
      </c>
      <c r="J35" s="446" t="s">
        <v>486</v>
      </c>
      <c r="K35" s="446" t="s">
        <v>486</v>
      </c>
      <c r="L35" s="446" t="s">
        <v>486</v>
      </c>
      <c r="M35" s="479" t="s">
        <v>486</v>
      </c>
      <c r="N35" s="446" t="s">
        <v>486</v>
      </c>
      <c r="O35" s="446" t="s">
        <v>486</v>
      </c>
      <c r="P35" s="446" t="s">
        <v>486</v>
      </c>
      <c r="Q35" s="446" t="s">
        <v>486</v>
      </c>
      <c r="R35" s="479" t="s">
        <v>486</v>
      </c>
      <c r="S35" s="479" t="s">
        <v>486</v>
      </c>
      <c r="T35" s="480" t="s">
        <v>486</v>
      </c>
      <c r="U35" s="481" t="s">
        <v>486</v>
      </c>
      <c r="V35" s="482" t="s">
        <v>486</v>
      </c>
    </row>
    <row r="36" spans="1:22" ht="16.5" thickBot="1">
      <c r="A36" s="484" t="s">
        <v>126</v>
      </c>
      <c r="B36" s="477" t="s">
        <v>486</v>
      </c>
      <c r="C36" s="478" t="s">
        <v>486</v>
      </c>
      <c r="D36" s="446" t="s">
        <v>486</v>
      </c>
      <c r="E36" s="446" t="s">
        <v>486</v>
      </c>
      <c r="F36" s="446" t="s">
        <v>486</v>
      </c>
      <c r="G36" s="446" t="s">
        <v>486</v>
      </c>
      <c r="H36" s="479" t="s">
        <v>486</v>
      </c>
      <c r="I36" s="446" t="s">
        <v>486</v>
      </c>
      <c r="J36" s="446" t="s">
        <v>486</v>
      </c>
      <c r="K36" s="446" t="s">
        <v>486</v>
      </c>
      <c r="L36" s="446" t="s">
        <v>486</v>
      </c>
      <c r="M36" s="479" t="s">
        <v>486</v>
      </c>
      <c r="N36" s="446" t="s">
        <v>486</v>
      </c>
      <c r="O36" s="446" t="s">
        <v>486</v>
      </c>
      <c r="P36" s="446" t="s">
        <v>486</v>
      </c>
      <c r="Q36" s="446" t="s">
        <v>486</v>
      </c>
      <c r="R36" s="479" t="s">
        <v>486</v>
      </c>
      <c r="S36" s="479" t="s">
        <v>486</v>
      </c>
      <c r="T36" s="480" t="s">
        <v>486</v>
      </c>
      <c r="U36" s="481" t="s">
        <v>486</v>
      </c>
      <c r="V36" s="482" t="s">
        <v>486</v>
      </c>
    </row>
    <row r="37" spans="1:22" ht="15.75">
      <c r="A37" s="685">
        <v>4</v>
      </c>
      <c r="B37" s="687" t="s">
        <v>81</v>
      </c>
      <c r="C37" s="688"/>
      <c r="D37" s="688"/>
      <c r="E37" s="688"/>
      <c r="F37" s="688"/>
      <c r="G37" s="689"/>
      <c r="H37" s="10">
        <f>SUM(H39:H41)</f>
        <v>0</v>
      </c>
      <c r="I37" s="690" t="s">
        <v>81</v>
      </c>
      <c r="J37" s="691"/>
      <c r="K37" s="691"/>
      <c r="L37" s="692"/>
      <c r="M37" s="10">
        <f>SUM(M39:M41)</f>
        <v>0</v>
      </c>
      <c r="N37" s="690" t="s">
        <v>81</v>
      </c>
      <c r="O37" s="691"/>
      <c r="P37" s="691"/>
      <c r="Q37" s="692"/>
      <c r="R37" s="10">
        <f>SUM(R39:R41)</f>
        <v>0</v>
      </c>
      <c r="S37" s="10">
        <f>SUM(R37,M37,H37)</f>
        <v>0</v>
      </c>
      <c r="T37" s="13"/>
      <c r="U37" s="693"/>
      <c r="V37" s="845"/>
    </row>
    <row r="38" spans="1:22" ht="13.5" thickBot="1">
      <c r="A38" s="686"/>
      <c r="B38" s="695" t="s">
        <v>82</v>
      </c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7"/>
    </row>
    <row r="39" spans="1:22" ht="30.75" thickBot="1">
      <c r="A39" s="117" t="s">
        <v>131</v>
      </c>
      <c r="B39" s="273"/>
      <c r="C39" s="273"/>
      <c r="D39" s="1" t="s">
        <v>132</v>
      </c>
      <c r="E39" s="1" t="s">
        <v>132</v>
      </c>
      <c r="F39" s="1" t="s">
        <v>132</v>
      </c>
      <c r="G39" s="1" t="s">
        <v>132</v>
      </c>
      <c r="H39" s="17"/>
      <c r="I39" s="1" t="s">
        <v>132</v>
      </c>
      <c r="J39" s="1" t="s">
        <v>132</v>
      </c>
      <c r="K39" s="1" t="s">
        <v>132</v>
      </c>
      <c r="L39" s="1" t="s">
        <v>132</v>
      </c>
      <c r="M39" s="17"/>
      <c r="N39" s="1" t="s">
        <v>132</v>
      </c>
      <c r="O39" s="1" t="s">
        <v>132</v>
      </c>
      <c r="P39" s="1" t="s">
        <v>132</v>
      </c>
      <c r="Q39" s="1" t="s">
        <v>132</v>
      </c>
      <c r="R39" s="17"/>
      <c r="S39" s="139">
        <f t="shared" ref="S39:S41" si="0">SUM(R39,M39,H39)</f>
        <v>0</v>
      </c>
      <c r="T39" s="275"/>
      <c r="U39" s="273"/>
      <c r="V39" s="276"/>
    </row>
    <row r="40" spans="1:22" ht="30.75" thickBot="1">
      <c r="A40" s="117" t="s">
        <v>133</v>
      </c>
      <c r="B40" s="273"/>
      <c r="C40" s="273"/>
      <c r="D40" s="1" t="s">
        <v>132</v>
      </c>
      <c r="E40" s="1" t="s">
        <v>132</v>
      </c>
      <c r="F40" s="1" t="s">
        <v>132</v>
      </c>
      <c r="G40" s="1" t="s">
        <v>132</v>
      </c>
      <c r="H40" s="17"/>
      <c r="I40" s="1" t="s">
        <v>132</v>
      </c>
      <c r="J40" s="1" t="s">
        <v>132</v>
      </c>
      <c r="K40" s="1" t="s">
        <v>132</v>
      </c>
      <c r="L40" s="1" t="s">
        <v>132</v>
      </c>
      <c r="M40" s="17"/>
      <c r="N40" s="1" t="s">
        <v>132</v>
      </c>
      <c r="O40" s="1" t="s">
        <v>132</v>
      </c>
      <c r="P40" s="1" t="s">
        <v>132</v>
      </c>
      <c r="Q40" s="1" t="s">
        <v>132</v>
      </c>
      <c r="R40" s="17"/>
      <c r="S40" s="139">
        <f t="shared" si="0"/>
        <v>0</v>
      </c>
      <c r="T40" s="275"/>
      <c r="U40" s="273"/>
      <c r="V40" s="276"/>
    </row>
    <row r="41" spans="1:22" ht="30.75" thickBot="1">
      <c r="A41" s="107" t="s">
        <v>126</v>
      </c>
      <c r="B41" s="277"/>
      <c r="C41" s="277"/>
      <c r="D41" s="1" t="s">
        <v>132</v>
      </c>
      <c r="E41" s="1" t="s">
        <v>132</v>
      </c>
      <c r="F41" s="1" t="s">
        <v>132</v>
      </c>
      <c r="G41" s="1" t="s">
        <v>132</v>
      </c>
      <c r="H41" s="110"/>
      <c r="I41" s="1" t="s">
        <v>132</v>
      </c>
      <c r="J41" s="1" t="s">
        <v>132</v>
      </c>
      <c r="K41" s="1" t="s">
        <v>132</v>
      </c>
      <c r="L41" s="1" t="s">
        <v>132</v>
      </c>
      <c r="M41" s="110"/>
      <c r="N41" s="1" t="s">
        <v>132</v>
      </c>
      <c r="O41" s="1" t="s">
        <v>132</v>
      </c>
      <c r="P41" s="1" t="s">
        <v>132</v>
      </c>
      <c r="Q41" s="1" t="s">
        <v>132</v>
      </c>
      <c r="R41" s="110"/>
      <c r="S41" s="139">
        <f t="shared" si="0"/>
        <v>0</v>
      </c>
      <c r="T41" s="278"/>
      <c r="U41" s="277"/>
      <c r="V41" s="113"/>
    </row>
    <row r="42" spans="1:22" ht="15">
      <c r="A42" s="71" t="s">
        <v>83</v>
      </c>
      <c r="B42" s="3" t="s">
        <v>36</v>
      </c>
      <c r="C42" s="280"/>
      <c r="D42" s="485"/>
      <c r="E42" s="485"/>
      <c r="F42" s="485"/>
      <c r="G42" s="485"/>
      <c r="H42" s="486"/>
      <c r="I42" s="485"/>
      <c r="J42" s="485"/>
      <c r="K42" s="485"/>
      <c r="L42" s="485"/>
      <c r="M42" s="486"/>
      <c r="N42" s="485"/>
      <c r="O42" s="485"/>
      <c r="P42" s="485"/>
      <c r="Q42" s="485"/>
      <c r="R42" s="486"/>
      <c r="S42" s="486"/>
      <c r="T42" s="283"/>
      <c r="U42" s="280"/>
      <c r="V42" s="280"/>
    </row>
    <row r="43" spans="1:22" ht="15">
      <c r="A43" s="71"/>
      <c r="B43" s="3"/>
      <c r="C43" s="280"/>
      <c r="D43" s="485"/>
      <c r="E43" s="485"/>
      <c r="F43" s="485"/>
      <c r="G43" s="485"/>
      <c r="H43" s="486"/>
      <c r="I43" s="485"/>
      <c r="J43" s="485"/>
      <c r="K43" s="485"/>
      <c r="L43" s="485"/>
      <c r="M43" s="486"/>
      <c r="N43" s="485"/>
      <c r="O43" s="485"/>
      <c r="P43" s="485"/>
      <c r="Q43" s="485"/>
      <c r="R43" s="486"/>
      <c r="S43" s="486"/>
      <c r="T43" s="283"/>
      <c r="U43" s="280"/>
      <c r="V43" s="280"/>
    </row>
    <row r="44" spans="1:22" ht="15.75">
      <c r="A44" s="9"/>
      <c r="B44" s="80" t="s">
        <v>84</v>
      </c>
      <c r="C44" s="280"/>
      <c r="D44" s="485"/>
      <c r="E44" s="485"/>
      <c r="F44" s="485"/>
      <c r="G44" s="485"/>
      <c r="H44" s="486"/>
      <c r="I44" s="485"/>
      <c r="J44" s="485"/>
      <c r="K44" s="485"/>
      <c r="L44" s="485"/>
      <c r="M44" s="486"/>
      <c r="N44" s="485"/>
      <c r="O44" s="485"/>
      <c r="P44" s="485"/>
      <c r="Q44" s="485"/>
      <c r="R44" s="486"/>
      <c r="S44" s="486"/>
      <c r="T44" s="283"/>
      <c r="U44" s="280"/>
      <c r="V44" s="280"/>
    </row>
    <row r="45" spans="1:22" ht="15.75">
      <c r="A45" s="9"/>
      <c r="B45" s="26" t="s">
        <v>85</v>
      </c>
      <c r="C45" s="280"/>
      <c r="D45" s="485"/>
      <c r="E45" s="485"/>
      <c r="F45" s="485"/>
      <c r="G45" s="485"/>
      <c r="H45" s="486"/>
      <c r="I45" s="485"/>
      <c r="J45" s="485"/>
      <c r="K45" s="485"/>
      <c r="L45" s="485"/>
      <c r="M45" s="486"/>
      <c r="N45" s="485"/>
      <c r="O45" s="485"/>
      <c r="P45" s="485"/>
      <c r="Q45" s="485"/>
      <c r="R45" s="486"/>
      <c r="S45" s="486"/>
      <c r="T45" s="283"/>
      <c r="U45" s="280"/>
      <c r="V45" s="280"/>
    </row>
    <row r="46" spans="1:22" ht="15.75">
      <c r="A46" s="9"/>
      <c r="B46" s="26"/>
      <c r="C46" s="280"/>
      <c r="D46" s="485"/>
      <c r="E46" s="485"/>
      <c r="F46" s="485"/>
      <c r="G46" s="485"/>
      <c r="H46" s="486"/>
      <c r="I46" s="485"/>
      <c r="J46" s="485"/>
      <c r="K46" s="485"/>
      <c r="L46" s="485"/>
      <c r="M46" s="486"/>
      <c r="N46" s="485"/>
      <c r="O46" s="485"/>
      <c r="P46" s="485"/>
      <c r="Q46" s="485"/>
      <c r="R46" s="486"/>
      <c r="S46" s="486"/>
      <c r="T46" s="283"/>
      <c r="U46" s="280"/>
      <c r="V46" s="280"/>
    </row>
    <row r="47" spans="1:22" ht="15">
      <c r="A47" s="9"/>
      <c r="B47" s="280"/>
      <c r="C47" s="280"/>
      <c r="D47" s="485"/>
      <c r="E47" s="485"/>
      <c r="F47" s="485"/>
      <c r="G47" s="485"/>
      <c r="H47" s="486"/>
      <c r="I47" s="485"/>
      <c r="J47" s="485"/>
      <c r="K47" s="485"/>
      <c r="L47" s="485"/>
      <c r="M47" s="486"/>
      <c r="N47" s="485"/>
      <c r="O47" s="485"/>
      <c r="P47" s="485"/>
      <c r="Q47" s="485"/>
      <c r="R47" s="486"/>
      <c r="S47" s="486"/>
      <c r="T47" s="283"/>
      <c r="U47" s="280"/>
      <c r="V47" s="280"/>
    </row>
    <row r="48" spans="1:22" ht="1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</row>
    <row r="49" spans="1:22" ht="15.75">
      <c r="A49" s="487" t="s">
        <v>954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</row>
    <row r="50" spans="1:22" ht="15.75">
      <c r="A50" s="488"/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</row>
    <row r="51" spans="1:22" ht="15.75">
      <c r="A51" s="489" t="s">
        <v>38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</row>
    <row r="52" spans="1:22" ht="15.75">
      <c r="A52" s="490" t="s">
        <v>955</v>
      </c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</row>
    <row r="53" spans="1:22" ht="15.75">
      <c r="A53" s="490" t="s">
        <v>956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</row>
    <row r="54" spans="1:22" ht="15.75">
      <c r="A54" s="490" t="s">
        <v>957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</row>
    <row r="55" spans="1:22" ht="15.7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</sheetData>
  <mergeCells count="38">
    <mergeCell ref="A1:V1"/>
    <mergeCell ref="B4:V4"/>
    <mergeCell ref="B6:V6"/>
    <mergeCell ref="A9:A11"/>
    <mergeCell ref="B9:B11"/>
    <mergeCell ref="C9:C11"/>
    <mergeCell ref="D9:R9"/>
    <mergeCell ref="S9:S11"/>
    <mergeCell ref="T9:T11"/>
    <mergeCell ref="U9:U11"/>
    <mergeCell ref="V9:V11"/>
    <mergeCell ref="D10:H10"/>
    <mergeCell ref="I10:M10"/>
    <mergeCell ref="N10:R10"/>
    <mergeCell ref="A13:A14"/>
    <mergeCell ref="B13:G13"/>
    <mergeCell ref="I13:L13"/>
    <mergeCell ref="N13:Q13"/>
    <mergeCell ref="U13:V13"/>
    <mergeCell ref="B14:V14"/>
    <mergeCell ref="A27:A28"/>
    <mergeCell ref="B27:G27"/>
    <mergeCell ref="I27:L27"/>
    <mergeCell ref="N27:Q27"/>
    <mergeCell ref="U27:V27"/>
    <mergeCell ref="B28:V28"/>
    <mergeCell ref="A32:A33"/>
    <mergeCell ref="B32:G32"/>
    <mergeCell ref="I32:L32"/>
    <mergeCell ref="N32:Q32"/>
    <mergeCell ref="U32:V32"/>
    <mergeCell ref="B33:V33"/>
    <mergeCell ref="A37:A38"/>
    <mergeCell ref="B37:G37"/>
    <mergeCell ref="I37:L37"/>
    <mergeCell ref="N37:Q37"/>
    <mergeCell ref="U37:V37"/>
    <mergeCell ref="B38:V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8"/>
  <sheetViews>
    <sheetView workbookViewId="0">
      <selection sqref="A1:V1"/>
    </sheetView>
  </sheetViews>
  <sheetFormatPr defaultRowHeight="12.75"/>
  <cols>
    <col min="1" max="1" width="5.7109375" style="238" customWidth="1"/>
    <col min="2" max="2" width="29.42578125" style="238" customWidth="1"/>
    <col min="3" max="3" width="21.7109375" style="238" customWidth="1"/>
    <col min="4" max="4" width="30.7109375" style="238" hidden="1" customWidth="1"/>
    <col min="5" max="5" width="34.7109375" style="238" hidden="1" customWidth="1"/>
    <col min="6" max="6" width="28" style="238" hidden="1" customWidth="1"/>
    <col min="7" max="7" width="32" style="238" hidden="1" customWidth="1"/>
    <col min="8" max="8" width="23.5703125" style="238" hidden="1" customWidth="1"/>
    <col min="9" max="9" width="26.85546875" style="238" hidden="1" customWidth="1"/>
    <col min="10" max="10" width="29.42578125" style="238" hidden="1" customWidth="1"/>
    <col min="11" max="11" width="26.28515625" style="238" hidden="1" customWidth="1"/>
    <col min="12" max="12" width="35.7109375" style="238" hidden="1" customWidth="1"/>
    <col min="13" max="13" width="25.5703125" style="238" hidden="1" customWidth="1"/>
    <col min="14" max="14" width="44.7109375" style="238" customWidth="1"/>
    <col min="15" max="15" width="50.42578125" style="238" customWidth="1"/>
    <col min="16" max="16" width="39.28515625" style="238" customWidth="1"/>
    <col min="17" max="17" width="35.28515625" style="238" customWidth="1"/>
    <col min="18" max="18" width="18.7109375" style="238" hidden="1" customWidth="1"/>
    <col min="19" max="19" width="26.5703125" style="238" hidden="1" customWidth="1"/>
    <col min="20" max="20" width="15.85546875" style="238" hidden="1" customWidth="1"/>
    <col min="21" max="21" width="29.42578125" style="238" hidden="1" customWidth="1"/>
    <col min="22" max="22" width="68" style="238" hidden="1" customWidth="1"/>
    <col min="23" max="16384" width="9.140625" style="238"/>
  </cols>
  <sheetData>
    <row r="1" spans="1:22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19.5">
      <c r="A2" s="239"/>
      <c r="B2" s="239" t="s">
        <v>280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ht="18.75">
      <c r="A3" s="239"/>
      <c r="B3" s="241" t="s">
        <v>86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ht="35.25" customHeight="1">
      <c r="A4" s="239"/>
      <c r="B4" s="918" t="s">
        <v>87</v>
      </c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</row>
    <row r="5" spans="1:22" ht="18.75">
      <c r="A5" s="239"/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</row>
    <row r="6" spans="1:22" ht="18.75">
      <c r="A6" s="239"/>
      <c r="B6" s="919" t="s">
        <v>88</v>
      </c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19"/>
      <c r="V6" s="919"/>
    </row>
    <row r="7" spans="1:22" ht="18.7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</row>
    <row r="8" spans="1:22" ht="19.5" thickBot="1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</row>
    <row r="9" spans="1:22" ht="15.75">
      <c r="A9" s="920" t="s">
        <v>5</v>
      </c>
      <c r="B9" s="923" t="s">
        <v>24</v>
      </c>
      <c r="C9" s="923" t="s">
        <v>8</v>
      </c>
      <c r="D9" s="923" t="s">
        <v>25</v>
      </c>
      <c r="E9" s="923"/>
      <c r="F9" s="923"/>
      <c r="G9" s="923"/>
      <c r="H9" s="923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923" t="s">
        <v>26</v>
      </c>
      <c r="T9" s="923" t="s">
        <v>27</v>
      </c>
      <c r="U9" s="926" t="s">
        <v>28</v>
      </c>
      <c r="V9" s="899" t="s">
        <v>0</v>
      </c>
    </row>
    <row r="10" spans="1:22">
      <c r="A10" s="921"/>
      <c r="B10" s="902"/>
      <c r="C10" s="902"/>
      <c r="D10" s="902" t="s">
        <v>29</v>
      </c>
      <c r="E10" s="731"/>
      <c r="F10" s="731"/>
      <c r="G10" s="731"/>
      <c r="H10" s="731"/>
      <c r="I10" s="902" t="s">
        <v>30</v>
      </c>
      <c r="J10" s="731"/>
      <c r="K10" s="731"/>
      <c r="L10" s="731"/>
      <c r="M10" s="731"/>
      <c r="N10" s="903" t="s">
        <v>31</v>
      </c>
      <c r="O10" s="733"/>
      <c r="P10" s="733"/>
      <c r="Q10" s="733"/>
      <c r="R10" s="734"/>
      <c r="S10" s="902"/>
      <c r="T10" s="902"/>
      <c r="U10" s="726"/>
      <c r="V10" s="900"/>
    </row>
    <row r="11" spans="1:22" ht="79.5" thickBot="1">
      <c r="A11" s="922"/>
      <c r="B11" s="924"/>
      <c r="C11" s="925"/>
      <c r="D11" s="247" t="s">
        <v>1</v>
      </c>
      <c r="E11" s="247" t="s">
        <v>2</v>
      </c>
      <c r="F11" s="247" t="s">
        <v>3</v>
      </c>
      <c r="G11" s="247" t="s">
        <v>4</v>
      </c>
      <c r="H11" s="247" t="s">
        <v>32</v>
      </c>
      <c r="I11" s="247" t="s">
        <v>1</v>
      </c>
      <c r="J11" s="247" t="s">
        <v>2</v>
      </c>
      <c r="K11" s="247" t="s">
        <v>3</v>
      </c>
      <c r="L11" s="247" t="s">
        <v>4</v>
      </c>
      <c r="M11" s="247" t="s">
        <v>32</v>
      </c>
      <c r="N11" s="247" t="s">
        <v>1</v>
      </c>
      <c r="O11" s="247" t="s">
        <v>2</v>
      </c>
      <c r="P11" s="247" t="s">
        <v>3</v>
      </c>
      <c r="Q11" s="247" t="s">
        <v>4</v>
      </c>
      <c r="R11" s="247" t="s">
        <v>32</v>
      </c>
      <c r="S11" s="925"/>
      <c r="T11" s="925"/>
      <c r="U11" s="727"/>
      <c r="V11" s="901"/>
    </row>
    <row r="12" spans="1:22" ht="16.5" thickBot="1">
      <c r="A12" s="248">
        <v>1</v>
      </c>
      <c r="B12" s="249">
        <v>2</v>
      </c>
      <c r="C12" s="248">
        <v>3</v>
      </c>
      <c r="D12" s="249">
        <v>4</v>
      </c>
      <c r="E12" s="248">
        <v>5</v>
      </c>
      <c r="F12" s="249">
        <v>6</v>
      </c>
      <c r="G12" s="248">
        <v>7</v>
      </c>
      <c r="H12" s="249">
        <v>8</v>
      </c>
      <c r="I12" s="248">
        <v>9</v>
      </c>
      <c r="J12" s="249">
        <v>10</v>
      </c>
      <c r="K12" s="248">
        <v>11</v>
      </c>
      <c r="L12" s="249">
        <v>12</v>
      </c>
      <c r="M12" s="248">
        <v>13</v>
      </c>
      <c r="N12" s="249">
        <v>14</v>
      </c>
      <c r="O12" s="248">
        <v>15</v>
      </c>
      <c r="P12" s="249">
        <v>16</v>
      </c>
      <c r="Q12" s="248">
        <v>17</v>
      </c>
      <c r="R12" s="249">
        <v>18</v>
      </c>
      <c r="S12" s="248">
        <v>19</v>
      </c>
      <c r="T12" s="249">
        <v>20</v>
      </c>
      <c r="U12" s="248">
        <v>21</v>
      </c>
      <c r="V12" s="249">
        <v>22</v>
      </c>
    </row>
    <row r="13" spans="1:22" ht="15.75">
      <c r="A13" s="867">
        <v>1</v>
      </c>
      <c r="B13" s="890" t="s">
        <v>9</v>
      </c>
      <c r="C13" s="891"/>
      <c r="D13" s="891"/>
      <c r="E13" s="891"/>
      <c r="F13" s="891"/>
      <c r="G13" s="892"/>
      <c r="H13" s="250">
        <f>SUM(H15:H22)</f>
        <v>-766.59999999999991</v>
      </c>
      <c r="I13" s="912" t="s">
        <v>9</v>
      </c>
      <c r="J13" s="912"/>
      <c r="K13" s="912"/>
      <c r="L13" s="912"/>
      <c r="M13" s="250">
        <f>SUM(M15:M22)</f>
        <v>319.39999999999998</v>
      </c>
      <c r="N13" s="912" t="s">
        <v>9</v>
      </c>
      <c r="O13" s="912"/>
      <c r="P13" s="912"/>
      <c r="Q13" s="912"/>
      <c r="R13" s="250">
        <f>SUM(R15:R25)</f>
        <v>-3909.6000000000004</v>
      </c>
      <c r="S13" s="250">
        <f>SUM(S15:S22)</f>
        <v>-28.600000000000136</v>
      </c>
      <c r="T13" s="250"/>
      <c r="U13" s="913"/>
      <c r="V13" s="914"/>
    </row>
    <row r="14" spans="1:22">
      <c r="A14" s="911"/>
      <c r="B14" s="915" t="s">
        <v>33</v>
      </c>
      <c r="C14" s="916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6"/>
      <c r="O14" s="916"/>
      <c r="P14" s="916"/>
      <c r="Q14" s="916"/>
      <c r="R14" s="916"/>
      <c r="S14" s="916"/>
      <c r="T14" s="916"/>
      <c r="U14" s="916"/>
      <c r="V14" s="917"/>
    </row>
    <row r="15" spans="1:22" s="251" customFormat="1" ht="180">
      <c r="A15" s="100" t="s">
        <v>6</v>
      </c>
      <c r="B15" s="296" t="s">
        <v>281</v>
      </c>
      <c r="C15" s="321">
        <v>7483</v>
      </c>
      <c r="D15" s="898" t="s">
        <v>282</v>
      </c>
      <c r="E15" s="898" t="s">
        <v>283</v>
      </c>
      <c r="F15" s="898" t="s">
        <v>284</v>
      </c>
      <c r="G15" s="347" t="s">
        <v>12</v>
      </c>
      <c r="H15" s="92">
        <v>-585.5</v>
      </c>
      <c r="I15" s="347" t="s">
        <v>12</v>
      </c>
      <c r="J15" s="30" t="s">
        <v>12</v>
      </c>
      <c r="K15" s="347" t="s">
        <v>12</v>
      </c>
      <c r="L15" s="347" t="s">
        <v>285</v>
      </c>
      <c r="M15" s="92">
        <v>-605.5</v>
      </c>
      <c r="N15" s="30" t="s">
        <v>286</v>
      </c>
      <c r="O15" s="30" t="s">
        <v>287</v>
      </c>
      <c r="P15" s="30" t="s">
        <v>288</v>
      </c>
      <c r="Q15" s="30" t="s">
        <v>289</v>
      </c>
      <c r="R15" s="92">
        <v>-625.5</v>
      </c>
      <c r="S15" s="92">
        <f>M15+H15+R15</f>
        <v>-1816.5</v>
      </c>
      <c r="T15" s="103"/>
      <c r="U15" s="376" t="s">
        <v>290</v>
      </c>
      <c r="V15" s="551"/>
    </row>
    <row r="16" spans="1:22" s="106" customFormat="1" ht="31.5">
      <c r="A16" s="100" t="s">
        <v>7</v>
      </c>
      <c r="B16" s="296" t="s">
        <v>291</v>
      </c>
      <c r="C16" s="321">
        <v>7</v>
      </c>
      <c r="D16" s="904"/>
      <c r="E16" s="904"/>
      <c r="F16" s="904"/>
      <c r="G16" s="907" t="s">
        <v>292</v>
      </c>
      <c r="H16" s="92">
        <v>-67.3</v>
      </c>
      <c r="I16" s="895" t="s">
        <v>293</v>
      </c>
      <c r="J16" s="898" t="s">
        <v>294</v>
      </c>
      <c r="K16" s="895" t="s">
        <v>295</v>
      </c>
      <c r="L16" s="895" t="s">
        <v>296</v>
      </c>
      <c r="M16" s="92">
        <v>355.4</v>
      </c>
      <c r="N16" s="896" t="s">
        <v>12</v>
      </c>
      <c r="O16" s="898" t="s">
        <v>12</v>
      </c>
      <c r="P16" s="896" t="s">
        <v>12</v>
      </c>
      <c r="Q16" s="898" t="s">
        <v>12</v>
      </c>
      <c r="R16" s="908">
        <v>0</v>
      </c>
      <c r="S16" s="92">
        <f>M16+H16+R16</f>
        <v>288.09999999999997</v>
      </c>
      <c r="T16" s="103"/>
      <c r="U16" s="909"/>
      <c r="V16" s="252"/>
    </row>
    <row r="17" spans="1:22" s="106" customFormat="1" ht="31.5">
      <c r="A17" s="100" t="s">
        <v>13</v>
      </c>
      <c r="B17" s="296" t="s">
        <v>291</v>
      </c>
      <c r="C17" s="321">
        <v>584</v>
      </c>
      <c r="D17" s="905"/>
      <c r="E17" s="905"/>
      <c r="F17" s="905"/>
      <c r="G17" s="726"/>
      <c r="H17" s="92">
        <v>-67.3</v>
      </c>
      <c r="I17" s="726"/>
      <c r="J17" s="726"/>
      <c r="K17" s="726"/>
      <c r="L17" s="726"/>
      <c r="M17" s="92">
        <v>176.8</v>
      </c>
      <c r="N17" s="897"/>
      <c r="O17" s="726"/>
      <c r="P17" s="897"/>
      <c r="Q17" s="726"/>
      <c r="R17" s="726"/>
      <c r="S17" s="92">
        <f t="shared" ref="S17:S22" si="0">M17+H17+R17</f>
        <v>109.50000000000001</v>
      </c>
      <c r="T17" s="103"/>
      <c r="U17" s="726"/>
      <c r="V17" s="252"/>
    </row>
    <row r="18" spans="1:22" s="106" customFormat="1" ht="31.5">
      <c r="A18" s="100" t="s">
        <v>14</v>
      </c>
      <c r="B18" s="296" t="s">
        <v>291</v>
      </c>
      <c r="C18" s="321">
        <v>88</v>
      </c>
      <c r="D18" s="905"/>
      <c r="E18" s="905"/>
      <c r="F18" s="905"/>
      <c r="G18" s="726"/>
      <c r="H18" s="92">
        <v>-74.2</v>
      </c>
      <c r="I18" s="726"/>
      <c r="J18" s="726"/>
      <c r="K18" s="726"/>
      <c r="L18" s="726"/>
      <c r="M18" s="92">
        <v>304.7</v>
      </c>
      <c r="N18" s="897"/>
      <c r="O18" s="726"/>
      <c r="P18" s="897"/>
      <c r="Q18" s="726"/>
      <c r="R18" s="726"/>
      <c r="S18" s="92">
        <f t="shared" si="0"/>
        <v>230.5</v>
      </c>
      <c r="T18" s="103"/>
      <c r="U18" s="726"/>
      <c r="V18" s="252"/>
    </row>
    <row r="19" spans="1:22" s="106" customFormat="1" ht="15.75">
      <c r="A19" s="100" t="s">
        <v>15</v>
      </c>
      <c r="B19" s="296" t="s">
        <v>297</v>
      </c>
      <c r="C19" s="321">
        <v>9</v>
      </c>
      <c r="D19" s="905"/>
      <c r="E19" s="905"/>
      <c r="F19" s="905"/>
      <c r="G19" s="726"/>
      <c r="H19" s="92">
        <v>-10.3</v>
      </c>
      <c r="I19" s="894"/>
      <c r="J19" s="894"/>
      <c r="K19" s="894"/>
      <c r="L19" s="894"/>
      <c r="M19" s="92">
        <v>70.900000000000006</v>
      </c>
      <c r="N19" s="897"/>
      <c r="O19" s="894"/>
      <c r="P19" s="897"/>
      <c r="Q19" s="894"/>
      <c r="R19" s="894"/>
      <c r="S19" s="92">
        <f t="shared" si="0"/>
        <v>60.600000000000009</v>
      </c>
      <c r="T19" s="103"/>
      <c r="U19" s="894"/>
      <c r="V19" s="252"/>
    </row>
    <row r="20" spans="1:22" s="106" customFormat="1" ht="31.5">
      <c r="A20" s="100" t="s">
        <v>146</v>
      </c>
      <c r="B20" s="296" t="s">
        <v>298</v>
      </c>
      <c r="C20" s="321">
        <v>8417</v>
      </c>
      <c r="D20" s="906"/>
      <c r="E20" s="906"/>
      <c r="F20" s="906"/>
      <c r="G20" s="894"/>
      <c r="H20" s="92">
        <v>-32.5</v>
      </c>
      <c r="I20" s="910" t="s">
        <v>299</v>
      </c>
      <c r="J20" s="893" t="s">
        <v>300</v>
      </c>
      <c r="K20" s="893" t="s">
        <v>301</v>
      </c>
      <c r="L20" s="893" t="s">
        <v>302</v>
      </c>
      <c r="M20" s="92">
        <v>-60.3</v>
      </c>
      <c r="N20" s="893" t="s">
        <v>303</v>
      </c>
      <c r="O20" s="893" t="s">
        <v>304</v>
      </c>
      <c r="P20" s="893" t="s">
        <v>288</v>
      </c>
      <c r="Q20" s="893" t="s">
        <v>305</v>
      </c>
      <c r="R20" s="469">
        <v>-33.5</v>
      </c>
      <c r="S20" s="92">
        <f t="shared" si="0"/>
        <v>-126.3</v>
      </c>
      <c r="T20" s="103"/>
      <c r="U20" s="451" t="s">
        <v>290</v>
      </c>
      <c r="V20" s="252"/>
    </row>
    <row r="21" spans="1:22" s="106" customFormat="1" ht="225">
      <c r="A21" s="100" t="s">
        <v>147</v>
      </c>
      <c r="B21" s="296" t="s">
        <v>306</v>
      </c>
      <c r="C21" s="321" t="s">
        <v>307</v>
      </c>
      <c r="D21" s="34" t="s">
        <v>308</v>
      </c>
      <c r="E21" s="34" t="s">
        <v>309</v>
      </c>
      <c r="F21" s="34" t="s">
        <v>111</v>
      </c>
      <c r="G21" s="449" t="s">
        <v>292</v>
      </c>
      <c r="H21" s="92">
        <v>68</v>
      </c>
      <c r="I21" s="894"/>
      <c r="J21" s="894"/>
      <c r="K21" s="894"/>
      <c r="L21" s="894"/>
      <c r="M21" s="92">
        <v>78.400000000000006</v>
      </c>
      <c r="N21" s="894"/>
      <c r="O21" s="894"/>
      <c r="P21" s="894"/>
      <c r="Q21" s="894"/>
      <c r="R21" s="469">
        <v>105.1</v>
      </c>
      <c r="S21" s="92">
        <f t="shared" si="0"/>
        <v>251.5</v>
      </c>
      <c r="T21" s="103"/>
      <c r="U21" s="451" t="s">
        <v>290</v>
      </c>
      <c r="V21" s="253"/>
    </row>
    <row r="22" spans="1:22" s="254" customFormat="1" ht="225.75" thickBot="1">
      <c r="A22" s="100" t="s">
        <v>148</v>
      </c>
      <c r="B22" s="296" t="s">
        <v>310</v>
      </c>
      <c r="C22" s="321">
        <v>8441</v>
      </c>
      <c r="D22" s="34" t="s">
        <v>308</v>
      </c>
      <c r="E22" s="34" t="s">
        <v>309</v>
      </c>
      <c r="F22" s="34" t="s">
        <v>111</v>
      </c>
      <c r="G22" s="449" t="s">
        <v>12</v>
      </c>
      <c r="H22" s="92">
        <v>2.5</v>
      </c>
      <c r="I22" s="449" t="s">
        <v>311</v>
      </c>
      <c r="J22" s="34" t="s">
        <v>846</v>
      </c>
      <c r="K22" s="34" t="s">
        <v>847</v>
      </c>
      <c r="L22" s="34" t="s">
        <v>312</v>
      </c>
      <c r="M22" s="92">
        <v>-1</v>
      </c>
      <c r="N22" s="34" t="s">
        <v>313</v>
      </c>
      <c r="O22" s="30" t="s">
        <v>287</v>
      </c>
      <c r="P22" s="30" t="s">
        <v>288</v>
      </c>
      <c r="Q22" s="30" t="s">
        <v>289</v>
      </c>
      <c r="R22" s="469">
        <v>972.5</v>
      </c>
      <c r="S22" s="92">
        <f t="shared" si="0"/>
        <v>974</v>
      </c>
      <c r="T22" s="103"/>
      <c r="U22" s="253"/>
      <c r="V22" s="253"/>
    </row>
    <row r="23" spans="1:22" s="106" customFormat="1" ht="15.75">
      <c r="A23" s="889">
        <v>2</v>
      </c>
      <c r="B23" s="890" t="s">
        <v>10</v>
      </c>
      <c r="C23" s="891"/>
      <c r="D23" s="891"/>
      <c r="E23" s="891"/>
      <c r="F23" s="891"/>
      <c r="G23" s="892"/>
      <c r="H23" s="255">
        <f>SUM(H25:H26)</f>
        <v>-245.29999999999998</v>
      </c>
      <c r="I23" s="886" t="s">
        <v>10</v>
      </c>
      <c r="J23" s="887"/>
      <c r="K23" s="887"/>
      <c r="L23" s="888"/>
      <c r="M23" s="255">
        <f>SUM(M25:M26)</f>
        <v>-245.2</v>
      </c>
      <c r="N23" s="886" t="s">
        <v>10</v>
      </c>
      <c r="O23" s="887"/>
      <c r="P23" s="887"/>
      <c r="Q23" s="888"/>
      <c r="R23" s="255">
        <f>SUM(R25:R26)</f>
        <v>-2240.3000000000002</v>
      </c>
      <c r="S23" s="250">
        <f>SUM(S25:S26)</f>
        <v>-2730.8</v>
      </c>
      <c r="T23" s="256"/>
      <c r="U23" s="879"/>
      <c r="V23" s="880"/>
    </row>
    <row r="24" spans="1:22" s="106" customFormat="1">
      <c r="A24" s="885"/>
      <c r="B24" s="881" t="s">
        <v>34</v>
      </c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3"/>
    </row>
    <row r="25" spans="1:22" ht="75">
      <c r="A25" s="257" t="s">
        <v>127</v>
      </c>
      <c r="B25" s="258" t="s">
        <v>319</v>
      </c>
      <c r="C25" s="259">
        <v>1919</v>
      </c>
      <c r="D25" s="22" t="s">
        <v>12</v>
      </c>
      <c r="E25" s="22" t="s">
        <v>12</v>
      </c>
      <c r="F25" s="22" t="s">
        <v>12</v>
      </c>
      <c r="G25" s="22" t="s">
        <v>12</v>
      </c>
      <c r="H25" s="23">
        <v>-233.6</v>
      </c>
      <c r="I25" s="22" t="s">
        <v>12</v>
      </c>
      <c r="J25" s="22" t="s">
        <v>12</v>
      </c>
      <c r="K25" s="22" t="s">
        <v>12</v>
      </c>
      <c r="L25" s="22" t="s">
        <v>12</v>
      </c>
      <c r="M25" s="23">
        <v>-233.5</v>
      </c>
      <c r="N25" s="22" t="s">
        <v>12</v>
      </c>
      <c r="O25" s="22" t="s">
        <v>320</v>
      </c>
      <c r="P25" s="22" t="s">
        <v>321</v>
      </c>
      <c r="Q25" s="22" t="s">
        <v>322</v>
      </c>
      <c r="R25" s="23">
        <v>-2087.9</v>
      </c>
      <c r="S25" s="32">
        <f>M25+H25+R25</f>
        <v>-2555</v>
      </c>
      <c r="T25" s="260"/>
      <c r="U25" s="261"/>
      <c r="V25" s="262" t="s">
        <v>323</v>
      </c>
    </row>
    <row r="26" spans="1:22" ht="75">
      <c r="A26" s="259" t="s">
        <v>128</v>
      </c>
      <c r="B26" s="258" t="s">
        <v>324</v>
      </c>
      <c r="C26" s="259">
        <v>8430</v>
      </c>
      <c r="D26" s="22" t="s">
        <v>12</v>
      </c>
      <c r="E26" s="22" t="s">
        <v>12</v>
      </c>
      <c r="F26" s="22" t="s">
        <v>12</v>
      </c>
      <c r="G26" s="22" t="s">
        <v>12</v>
      </c>
      <c r="H26" s="23">
        <v>-11.7</v>
      </c>
      <c r="I26" s="22" t="s">
        <v>12</v>
      </c>
      <c r="J26" s="22" t="s">
        <v>12</v>
      </c>
      <c r="K26" s="22" t="s">
        <v>12</v>
      </c>
      <c r="L26" s="22" t="s">
        <v>12</v>
      </c>
      <c r="M26" s="23">
        <v>-11.7</v>
      </c>
      <c r="N26" s="22" t="s">
        <v>12</v>
      </c>
      <c r="O26" s="22" t="s">
        <v>320</v>
      </c>
      <c r="P26" s="22" t="s">
        <v>321</v>
      </c>
      <c r="Q26" s="22" t="s">
        <v>322</v>
      </c>
      <c r="R26" s="23">
        <v>-152.4</v>
      </c>
      <c r="S26" s="32">
        <f>M26+H26+R26</f>
        <v>-175.8</v>
      </c>
      <c r="T26" s="263"/>
      <c r="U26" s="264"/>
      <c r="V26" s="262" t="s">
        <v>323</v>
      </c>
    </row>
    <row r="27" spans="1:22" ht="15.75">
      <c r="A27" s="884">
        <v>3</v>
      </c>
      <c r="B27" s="886" t="s">
        <v>11</v>
      </c>
      <c r="C27" s="887"/>
      <c r="D27" s="887"/>
      <c r="E27" s="887"/>
      <c r="F27" s="887"/>
      <c r="G27" s="888"/>
      <c r="H27" s="255">
        <f>SUM(H29:H31)</f>
        <v>0</v>
      </c>
      <c r="I27" s="886" t="s">
        <v>11</v>
      </c>
      <c r="J27" s="887"/>
      <c r="K27" s="887"/>
      <c r="L27" s="888"/>
      <c r="M27" s="255">
        <f>SUM(M29:M31)</f>
        <v>0</v>
      </c>
      <c r="N27" s="886" t="s">
        <v>11</v>
      </c>
      <c r="O27" s="887"/>
      <c r="P27" s="887"/>
      <c r="Q27" s="888"/>
      <c r="R27" s="255">
        <f>SUM(R29:R31)</f>
        <v>0</v>
      </c>
      <c r="S27" s="255">
        <f>SUM(R27,M27,H27)</f>
        <v>0</v>
      </c>
      <c r="T27" s="256"/>
      <c r="U27" s="879"/>
      <c r="V27" s="880"/>
    </row>
    <row r="28" spans="1:22">
      <c r="A28" s="885"/>
      <c r="B28" s="881" t="s">
        <v>35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3"/>
    </row>
    <row r="29" spans="1:22" ht="30">
      <c r="A29" s="265" t="s">
        <v>129</v>
      </c>
      <c r="B29" s="264"/>
      <c r="C29" s="264"/>
      <c r="D29" s="22" t="s">
        <v>132</v>
      </c>
      <c r="E29" s="22" t="s">
        <v>132</v>
      </c>
      <c r="F29" s="22" t="s">
        <v>132</v>
      </c>
      <c r="G29" s="22" t="s">
        <v>132</v>
      </c>
      <c r="H29" s="23"/>
      <c r="I29" s="22" t="s">
        <v>132</v>
      </c>
      <c r="J29" s="22" t="s">
        <v>132</v>
      </c>
      <c r="K29" s="22" t="s">
        <v>132</v>
      </c>
      <c r="L29" s="22" t="s">
        <v>132</v>
      </c>
      <c r="M29" s="23"/>
      <c r="N29" s="22" t="s">
        <v>132</v>
      </c>
      <c r="O29" s="22" t="s">
        <v>132</v>
      </c>
      <c r="P29" s="22" t="s">
        <v>132</v>
      </c>
      <c r="Q29" s="22" t="s">
        <v>132</v>
      </c>
      <c r="R29" s="23"/>
      <c r="S29" s="23"/>
      <c r="T29" s="263"/>
      <c r="U29" s="264"/>
      <c r="V29" s="266"/>
    </row>
    <row r="30" spans="1:22" ht="30">
      <c r="A30" s="265" t="s">
        <v>130</v>
      </c>
      <c r="B30" s="264"/>
      <c r="C30" s="264"/>
      <c r="D30" s="22" t="s">
        <v>132</v>
      </c>
      <c r="E30" s="22" t="s">
        <v>132</v>
      </c>
      <c r="F30" s="22" t="s">
        <v>132</v>
      </c>
      <c r="G30" s="22" t="s">
        <v>132</v>
      </c>
      <c r="H30" s="23"/>
      <c r="I30" s="22" t="s">
        <v>132</v>
      </c>
      <c r="J30" s="22" t="s">
        <v>132</v>
      </c>
      <c r="K30" s="22" t="s">
        <v>132</v>
      </c>
      <c r="L30" s="22" t="s">
        <v>132</v>
      </c>
      <c r="M30" s="23"/>
      <c r="N30" s="22" t="s">
        <v>132</v>
      </c>
      <c r="O30" s="22" t="s">
        <v>132</v>
      </c>
      <c r="P30" s="22" t="s">
        <v>132</v>
      </c>
      <c r="Q30" s="22" t="s">
        <v>132</v>
      </c>
      <c r="R30" s="23"/>
      <c r="S30" s="23"/>
      <c r="T30" s="263"/>
      <c r="U30" s="264"/>
      <c r="V30" s="266"/>
    </row>
    <row r="31" spans="1:22" ht="30.75" thickBot="1">
      <c r="A31" s="267" t="s">
        <v>126</v>
      </c>
      <c r="B31" s="268"/>
      <c r="C31" s="268"/>
      <c r="D31" s="22" t="s">
        <v>132</v>
      </c>
      <c r="E31" s="22" t="s">
        <v>132</v>
      </c>
      <c r="F31" s="22" t="s">
        <v>132</v>
      </c>
      <c r="G31" s="22" t="s">
        <v>132</v>
      </c>
      <c r="H31" s="269"/>
      <c r="I31" s="22" t="s">
        <v>132</v>
      </c>
      <c r="J31" s="22" t="s">
        <v>132</v>
      </c>
      <c r="K31" s="22" t="s">
        <v>132</v>
      </c>
      <c r="L31" s="22" t="s">
        <v>132</v>
      </c>
      <c r="M31" s="269"/>
      <c r="N31" s="22" t="s">
        <v>132</v>
      </c>
      <c r="O31" s="22" t="s">
        <v>132</v>
      </c>
      <c r="P31" s="22" t="s">
        <v>132</v>
      </c>
      <c r="Q31" s="22" t="s">
        <v>132</v>
      </c>
      <c r="R31" s="269"/>
      <c r="S31" s="269"/>
      <c r="T31" s="270"/>
      <c r="U31" s="268"/>
      <c r="V31" s="271"/>
    </row>
    <row r="32" spans="1:22" ht="15.75">
      <c r="A32" s="867">
        <v>4</v>
      </c>
      <c r="B32" s="869" t="s">
        <v>81</v>
      </c>
      <c r="C32" s="870"/>
      <c r="D32" s="870"/>
      <c r="E32" s="870"/>
      <c r="F32" s="870"/>
      <c r="G32" s="871"/>
      <c r="H32" s="250">
        <f>SUM(H34:H36)</f>
        <v>-183</v>
      </c>
      <c r="I32" s="872" t="s">
        <v>81</v>
      </c>
      <c r="J32" s="873"/>
      <c r="K32" s="873"/>
      <c r="L32" s="874"/>
      <c r="M32" s="250">
        <f>SUM(M34:M36)</f>
        <v>-203</v>
      </c>
      <c r="N32" s="872" t="s">
        <v>81</v>
      </c>
      <c r="O32" s="873"/>
      <c r="P32" s="873"/>
      <c r="Q32" s="874"/>
      <c r="R32" s="250">
        <f>SUM(R34:R36)</f>
        <v>-268.3</v>
      </c>
      <c r="S32" s="250">
        <f>SUM(R32,M32,H32)</f>
        <v>-654.29999999999995</v>
      </c>
      <c r="T32" s="272"/>
      <c r="U32" s="875"/>
      <c r="V32" s="845"/>
    </row>
    <row r="33" spans="1:36">
      <c r="A33" s="868"/>
      <c r="B33" s="876" t="s">
        <v>82</v>
      </c>
      <c r="C33" s="877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7"/>
      <c r="U33" s="877"/>
      <c r="V33" s="878"/>
    </row>
    <row r="34" spans="1:36" ht="47.25" customHeight="1">
      <c r="A34" s="265" t="s">
        <v>131</v>
      </c>
      <c r="B34" s="296" t="s">
        <v>314</v>
      </c>
      <c r="C34" s="321">
        <v>9335</v>
      </c>
      <c r="D34" s="34"/>
      <c r="E34" s="34"/>
      <c r="F34" s="34"/>
      <c r="G34" s="449" t="s">
        <v>12</v>
      </c>
      <c r="H34" s="92">
        <v>-123</v>
      </c>
      <c r="I34" s="468" t="s">
        <v>12</v>
      </c>
      <c r="J34" s="468" t="s">
        <v>12</v>
      </c>
      <c r="K34" s="468" t="s">
        <v>12</v>
      </c>
      <c r="L34" s="468" t="s">
        <v>12</v>
      </c>
      <c r="M34" s="92">
        <v>-123</v>
      </c>
      <c r="N34" s="865" t="s">
        <v>315</v>
      </c>
      <c r="O34" s="865" t="s">
        <v>316</v>
      </c>
      <c r="P34" s="865" t="s">
        <v>12</v>
      </c>
      <c r="Q34" s="865" t="s">
        <v>12</v>
      </c>
      <c r="R34" s="469">
        <v>-243.8</v>
      </c>
      <c r="S34" s="92">
        <f t="shared" ref="S34:S35" si="1">M34+H34+R34</f>
        <v>-489.8</v>
      </c>
      <c r="T34" s="103"/>
      <c r="U34" s="451"/>
      <c r="V34" s="418"/>
    </row>
    <row r="35" spans="1:36" ht="165.75" thickBot="1">
      <c r="A35" s="265" t="s">
        <v>133</v>
      </c>
      <c r="B35" s="296" t="s">
        <v>317</v>
      </c>
      <c r="C35" s="321">
        <v>9341</v>
      </c>
      <c r="D35" s="34"/>
      <c r="E35" s="34"/>
      <c r="F35" s="34"/>
      <c r="G35" s="449" t="s">
        <v>12</v>
      </c>
      <c r="H35" s="92">
        <v>-60</v>
      </c>
      <c r="I35" s="468" t="s">
        <v>12</v>
      </c>
      <c r="J35" s="468" t="s">
        <v>12</v>
      </c>
      <c r="K35" s="468" t="s">
        <v>12</v>
      </c>
      <c r="L35" s="347" t="s">
        <v>318</v>
      </c>
      <c r="M35" s="92">
        <v>-80</v>
      </c>
      <c r="N35" s="866"/>
      <c r="O35" s="866"/>
      <c r="P35" s="866"/>
      <c r="Q35" s="866"/>
      <c r="R35" s="469">
        <v>-24.5</v>
      </c>
      <c r="S35" s="92">
        <f t="shared" si="1"/>
        <v>-164.5</v>
      </c>
      <c r="T35" s="103"/>
      <c r="U35" s="451"/>
      <c r="V35" s="418"/>
    </row>
    <row r="36" spans="1:36" ht="30.75" thickBot="1">
      <c r="A36" s="267" t="s">
        <v>126</v>
      </c>
      <c r="B36" s="277"/>
      <c r="C36" s="277"/>
      <c r="D36" s="22" t="s">
        <v>132</v>
      </c>
      <c r="E36" s="22" t="s">
        <v>132</v>
      </c>
      <c r="F36" s="22" t="s">
        <v>132</v>
      </c>
      <c r="G36" s="22" t="s">
        <v>132</v>
      </c>
      <c r="H36" s="269"/>
      <c r="I36" s="22" t="s">
        <v>132</v>
      </c>
      <c r="J36" s="22" t="s">
        <v>132</v>
      </c>
      <c r="K36" s="22" t="s">
        <v>132</v>
      </c>
      <c r="L36" s="22" t="s">
        <v>132</v>
      </c>
      <c r="M36" s="269"/>
      <c r="N36" s="22" t="s">
        <v>132</v>
      </c>
      <c r="O36" s="22" t="s">
        <v>132</v>
      </c>
      <c r="P36" s="22" t="s">
        <v>132</v>
      </c>
      <c r="Q36" s="22" t="s">
        <v>132</v>
      </c>
      <c r="R36" s="269"/>
      <c r="S36" s="274">
        <f t="shared" ref="S36" si="2">SUM(R36,M36,H36)</f>
        <v>0</v>
      </c>
      <c r="T36" s="278"/>
      <c r="U36" s="277"/>
      <c r="V36" s="113"/>
    </row>
    <row r="37" spans="1:36" ht="15">
      <c r="A37" s="279" t="s">
        <v>83</v>
      </c>
      <c r="B37" s="27" t="s">
        <v>36</v>
      </c>
      <c r="C37" s="280"/>
      <c r="D37" s="281"/>
      <c r="E37" s="281"/>
      <c r="F37" s="281"/>
      <c r="G37" s="281"/>
      <c r="H37" s="282"/>
      <c r="I37" s="281"/>
      <c r="J37" s="281"/>
      <c r="K37" s="281"/>
      <c r="L37" s="281"/>
      <c r="M37" s="282"/>
      <c r="N37" s="281"/>
      <c r="O37" s="281"/>
      <c r="P37" s="281"/>
      <c r="Q37" s="281"/>
      <c r="R37" s="282"/>
      <c r="S37" s="282"/>
      <c r="T37" s="283"/>
      <c r="U37" s="280"/>
      <c r="V37" s="280"/>
    </row>
    <row r="38" spans="1:36" ht="15">
      <c r="A38" s="279"/>
      <c r="B38" s="27"/>
      <c r="C38" s="280"/>
      <c r="D38" s="281"/>
      <c r="E38" s="281"/>
      <c r="F38" s="281"/>
      <c r="G38" s="281"/>
      <c r="H38" s="282"/>
      <c r="I38" s="281"/>
      <c r="J38" s="281"/>
      <c r="K38" s="281"/>
      <c r="L38" s="281"/>
      <c r="M38" s="282"/>
      <c r="N38" s="281"/>
      <c r="O38" s="281"/>
      <c r="P38" s="281"/>
      <c r="Q38" s="281"/>
      <c r="R38" s="282"/>
      <c r="S38" s="282"/>
      <c r="T38" s="283"/>
      <c r="U38" s="280"/>
      <c r="V38" s="280"/>
    </row>
    <row r="39" spans="1:36" ht="15.75">
      <c r="A39" s="284"/>
      <c r="B39" s="285" t="s">
        <v>84</v>
      </c>
      <c r="C39" s="280"/>
      <c r="D39" s="281"/>
      <c r="E39" s="281"/>
      <c r="F39" s="281"/>
      <c r="G39" s="281"/>
      <c r="H39" s="282"/>
      <c r="I39" s="281"/>
      <c r="J39" s="281"/>
      <c r="K39" s="281"/>
      <c r="L39" s="281"/>
      <c r="M39" s="282"/>
      <c r="N39" s="281"/>
      <c r="O39" s="281"/>
      <c r="P39" s="281"/>
      <c r="Q39" s="281"/>
      <c r="R39" s="282"/>
      <c r="S39" s="282"/>
      <c r="T39" s="283"/>
      <c r="U39" s="280"/>
      <c r="V39" s="280"/>
    </row>
    <row r="40" spans="1:36" ht="15.75">
      <c r="A40" s="284"/>
      <c r="B40" s="286" t="s">
        <v>85</v>
      </c>
      <c r="C40" s="280"/>
      <c r="D40" s="281"/>
      <c r="E40" s="281"/>
      <c r="F40" s="281"/>
      <c r="G40" s="281"/>
      <c r="H40" s="282"/>
      <c r="I40" s="281"/>
      <c r="J40" s="281"/>
      <c r="K40" s="281"/>
      <c r="L40" s="281"/>
      <c r="M40" s="282"/>
      <c r="N40" s="281"/>
      <c r="O40" s="281"/>
      <c r="P40" s="281"/>
      <c r="Q40" s="281"/>
      <c r="R40" s="282"/>
      <c r="S40" s="282"/>
      <c r="T40" s="283"/>
      <c r="U40" s="280"/>
      <c r="V40" s="280"/>
    </row>
    <row r="41" spans="1:36" ht="15">
      <c r="A41" s="284"/>
      <c r="B41" s="280"/>
      <c r="C41" s="280"/>
      <c r="D41" s="281"/>
      <c r="E41" s="281"/>
      <c r="F41" s="281"/>
      <c r="G41" s="281"/>
      <c r="H41" s="282"/>
      <c r="I41" s="281"/>
      <c r="J41" s="281"/>
      <c r="K41" s="281"/>
      <c r="L41" s="281"/>
      <c r="M41" s="282"/>
      <c r="N41" s="281"/>
      <c r="O41" s="281"/>
      <c r="P41" s="281"/>
      <c r="Q41" s="281"/>
      <c r="R41" s="282"/>
      <c r="S41" s="282"/>
      <c r="T41" s="283"/>
      <c r="U41" s="280"/>
      <c r="V41" s="280"/>
    </row>
    <row r="42" spans="1:36" ht="15.75">
      <c r="A42" s="287" t="s">
        <v>276</v>
      </c>
      <c r="B42" s="288"/>
      <c r="C42" s="288"/>
      <c r="D42" s="288"/>
      <c r="E42" s="288"/>
      <c r="F42" s="288"/>
      <c r="G42" s="288"/>
      <c r="H42" s="288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</row>
    <row r="43" spans="1:36" ht="15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62"/>
      <c r="X43" s="162"/>
      <c r="Y43" s="162"/>
      <c r="Z43" s="162"/>
      <c r="AA43" s="162"/>
      <c r="AB43" s="133"/>
      <c r="AC43" s="133"/>
      <c r="AD43" s="133"/>
      <c r="AE43" s="133"/>
      <c r="AF43" s="133"/>
      <c r="AG43" s="133"/>
      <c r="AH43" s="133"/>
      <c r="AI43" s="133"/>
      <c r="AJ43" s="133"/>
    </row>
    <row r="44" spans="1:36" ht="15.75">
      <c r="A44" s="237" t="s">
        <v>38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62"/>
      <c r="X44" s="162"/>
      <c r="Y44" s="162"/>
      <c r="Z44" s="162"/>
      <c r="AA44" s="162"/>
      <c r="AB44" s="133"/>
      <c r="AC44" s="133"/>
      <c r="AD44" s="133"/>
      <c r="AE44" s="133"/>
      <c r="AF44" s="133"/>
      <c r="AG44" s="133"/>
      <c r="AH44" s="133"/>
      <c r="AI44" s="133"/>
      <c r="AJ44" s="133"/>
    </row>
    <row r="45" spans="1:36" ht="15.75">
      <c r="A45" s="162" t="s">
        <v>277</v>
      </c>
      <c r="B45" s="134"/>
      <c r="C45" s="134"/>
      <c r="D45" s="134"/>
      <c r="E45" s="134"/>
      <c r="F45" s="134"/>
      <c r="G45" s="134"/>
      <c r="H45" s="134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34"/>
      <c r="AB45" s="134"/>
      <c r="AC45" s="134"/>
      <c r="AD45" s="134"/>
      <c r="AE45" s="134"/>
      <c r="AF45" s="134"/>
      <c r="AG45" s="134"/>
      <c r="AH45" s="134"/>
      <c r="AI45" s="134"/>
      <c r="AJ45" s="133"/>
    </row>
    <row r="46" spans="1:36" ht="15.75">
      <c r="A46" s="162" t="s">
        <v>278</v>
      </c>
      <c r="B46" s="134"/>
      <c r="C46" s="134"/>
      <c r="D46" s="134"/>
      <c r="E46" s="134"/>
      <c r="F46" s="134"/>
      <c r="G46" s="134"/>
      <c r="H46" s="134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34"/>
      <c r="AB46" s="134"/>
      <c r="AC46" s="134"/>
      <c r="AD46" s="134"/>
      <c r="AE46" s="134"/>
      <c r="AF46" s="134"/>
      <c r="AG46" s="134"/>
      <c r="AH46" s="134"/>
      <c r="AI46" s="134"/>
      <c r="AJ46" s="133"/>
    </row>
    <row r="47" spans="1:36" ht="15.75">
      <c r="A47" s="162" t="s">
        <v>279</v>
      </c>
      <c r="B47" s="134"/>
      <c r="C47" s="134"/>
      <c r="D47" s="134"/>
      <c r="E47" s="134"/>
      <c r="F47" s="134"/>
      <c r="G47" s="134"/>
      <c r="H47" s="134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34"/>
      <c r="AB47" s="134"/>
      <c r="AC47" s="134"/>
      <c r="AD47" s="134"/>
      <c r="AE47" s="134"/>
      <c r="AF47" s="134"/>
      <c r="AG47" s="134"/>
      <c r="AH47" s="134"/>
      <c r="AI47" s="134"/>
      <c r="AJ47" s="133"/>
    </row>
    <row r="48" spans="1:36" ht="15.75">
      <c r="A48" s="290"/>
      <c r="B48" s="290"/>
      <c r="C48" s="290"/>
      <c r="D48" s="290"/>
      <c r="E48" s="290"/>
      <c r="F48" s="290"/>
      <c r="G48" s="290"/>
      <c r="H48" s="29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91"/>
      <c r="X48" s="291"/>
      <c r="Y48" s="291"/>
      <c r="Z48" s="291"/>
      <c r="AA48" s="291"/>
      <c r="AB48" s="27"/>
      <c r="AC48" s="27"/>
      <c r="AD48" s="27"/>
      <c r="AE48" s="27"/>
      <c r="AF48" s="27"/>
      <c r="AG48" s="27"/>
      <c r="AH48" s="27"/>
      <c r="AI48" s="27"/>
      <c r="AJ48" s="27"/>
    </row>
  </sheetData>
  <mergeCells count="64">
    <mergeCell ref="A1:V1"/>
    <mergeCell ref="B4:V4"/>
    <mergeCell ref="B6:V6"/>
    <mergeCell ref="A9:A11"/>
    <mergeCell ref="B9:B11"/>
    <mergeCell ref="C9:C11"/>
    <mergeCell ref="D9:R9"/>
    <mergeCell ref="S9:S11"/>
    <mergeCell ref="T9:T11"/>
    <mergeCell ref="U9:U11"/>
    <mergeCell ref="A13:A14"/>
    <mergeCell ref="B13:G13"/>
    <mergeCell ref="I13:L13"/>
    <mergeCell ref="N13:Q13"/>
    <mergeCell ref="U13:V13"/>
    <mergeCell ref="B14:V14"/>
    <mergeCell ref="J16:J19"/>
    <mergeCell ref="V9:V11"/>
    <mergeCell ref="D10:H10"/>
    <mergeCell ref="I10:M10"/>
    <mergeCell ref="N10:R10"/>
    <mergeCell ref="D15:D20"/>
    <mergeCell ref="E15:E20"/>
    <mergeCell ref="F15:F20"/>
    <mergeCell ref="G16:G20"/>
    <mergeCell ref="I16:I19"/>
    <mergeCell ref="R16:R19"/>
    <mergeCell ref="U16:U19"/>
    <mergeCell ref="I20:I21"/>
    <mergeCell ref="J20:J21"/>
    <mergeCell ref="K20:K21"/>
    <mergeCell ref="L20:L21"/>
    <mergeCell ref="N20:N21"/>
    <mergeCell ref="O20:O21"/>
    <mergeCell ref="P20:P21"/>
    <mergeCell ref="Q20:Q21"/>
    <mergeCell ref="K16:K19"/>
    <mergeCell ref="L16:L19"/>
    <mergeCell ref="N16:N19"/>
    <mergeCell ref="O16:O19"/>
    <mergeCell ref="P16:P19"/>
    <mergeCell ref="Q16:Q19"/>
    <mergeCell ref="U32:V32"/>
    <mergeCell ref="B33:V33"/>
    <mergeCell ref="U23:V23"/>
    <mergeCell ref="B24:V24"/>
    <mergeCell ref="A27:A28"/>
    <mergeCell ref="B27:G27"/>
    <mergeCell ref="I27:L27"/>
    <mergeCell ref="N27:Q27"/>
    <mergeCell ref="U27:V27"/>
    <mergeCell ref="B28:V28"/>
    <mergeCell ref="A23:A24"/>
    <mergeCell ref="B23:G23"/>
    <mergeCell ref="I23:L23"/>
    <mergeCell ref="N23:Q23"/>
    <mergeCell ref="O34:O35"/>
    <mergeCell ref="P34:P35"/>
    <mergeCell ref="Q34:Q35"/>
    <mergeCell ref="N34:N35"/>
    <mergeCell ref="A32:A33"/>
    <mergeCell ref="B32:G32"/>
    <mergeCell ref="I32:L32"/>
    <mergeCell ref="N32:Q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4"/>
  <sheetViews>
    <sheetView zoomScale="80" zoomScaleNormal="80" workbookViewId="0">
      <selection sqref="A1:V1"/>
    </sheetView>
  </sheetViews>
  <sheetFormatPr defaultRowHeight="12.75"/>
  <cols>
    <col min="1" max="1" width="7" style="6" customWidth="1"/>
    <col min="2" max="2" width="29.140625" style="6" customWidth="1"/>
    <col min="3" max="3" width="18.85546875" style="6" customWidth="1"/>
    <col min="4" max="4" width="38.5703125" style="6" hidden="1" customWidth="1"/>
    <col min="5" max="5" width="40.7109375" style="6" hidden="1" customWidth="1"/>
    <col min="6" max="6" width="44.140625" style="6" hidden="1" customWidth="1"/>
    <col min="7" max="7" width="41.7109375" style="6" hidden="1" customWidth="1"/>
    <col min="8" max="8" width="19.140625" style="6" hidden="1" customWidth="1"/>
    <col min="9" max="9" width="29.7109375" style="6" hidden="1" customWidth="1"/>
    <col min="10" max="10" width="31.85546875" style="6" hidden="1" customWidth="1"/>
    <col min="11" max="11" width="30.7109375" style="6" hidden="1" customWidth="1"/>
    <col min="12" max="12" width="31.85546875" style="6" hidden="1" customWidth="1"/>
    <col min="13" max="13" width="18.5703125" style="6" hidden="1" customWidth="1"/>
    <col min="14" max="14" width="35.42578125" style="6" customWidth="1"/>
    <col min="15" max="15" width="42.140625" style="6" customWidth="1"/>
    <col min="16" max="16" width="37.5703125" style="6" customWidth="1"/>
    <col min="17" max="17" width="35.85546875" style="6" customWidth="1"/>
    <col min="18" max="18" width="19" style="6" hidden="1" customWidth="1"/>
    <col min="19" max="19" width="24.5703125" style="6" hidden="1" customWidth="1"/>
    <col min="20" max="20" width="19" style="6" hidden="1" customWidth="1"/>
    <col min="21" max="21" width="27.85546875" style="6" hidden="1" customWidth="1"/>
    <col min="22" max="22" width="55.5703125" style="6" hidden="1" customWidth="1"/>
    <col min="23" max="16384" width="9.140625" style="6"/>
  </cols>
  <sheetData>
    <row r="1" spans="1:22">
      <c r="A1" s="698" t="s">
        <v>1143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</row>
    <row r="2" spans="1:22" ht="19.5">
      <c r="A2" s="72"/>
      <c r="B2" s="72" t="s">
        <v>838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38.25" customHeight="1">
      <c r="A3" s="72"/>
      <c r="B3" s="24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60" customHeight="1">
      <c r="A4" s="72"/>
      <c r="B4" s="700" t="s">
        <v>87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</row>
    <row r="5" spans="1:22" ht="18.75">
      <c r="A5" s="72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41.25" customHeight="1">
      <c r="A6" s="72"/>
      <c r="B6" s="702" t="s">
        <v>88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</row>
    <row r="7" spans="1:22" ht="6" customHeight="1" thickBo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951" t="s">
        <v>5</v>
      </c>
      <c r="B8" s="954" t="s">
        <v>24</v>
      </c>
      <c r="C8" s="954" t="s">
        <v>8</v>
      </c>
      <c r="D8" s="954" t="s">
        <v>25</v>
      </c>
      <c r="E8" s="954"/>
      <c r="F8" s="954"/>
      <c r="G8" s="954"/>
      <c r="H8" s="954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4" t="s">
        <v>26</v>
      </c>
      <c r="T8" s="954" t="s">
        <v>27</v>
      </c>
      <c r="U8" s="959" t="s">
        <v>28</v>
      </c>
      <c r="V8" s="943" t="s">
        <v>0</v>
      </c>
    </row>
    <row r="9" spans="1:22">
      <c r="A9" s="952"/>
      <c r="B9" s="955"/>
      <c r="C9" s="955"/>
      <c r="D9" s="955" t="s">
        <v>29</v>
      </c>
      <c r="E9" s="962"/>
      <c r="F9" s="962"/>
      <c r="G9" s="962"/>
      <c r="H9" s="962"/>
      <c r="I9" s="955" t="s">
        <v>30</v>
      </c>
      <c r="J9" s="962"/>
      <c r="K9" s="962"/>
      <c r="L9" s="962"/>
      <c r="M9" s="962"/>
      <c r="N9" s="963" t="s">
        <v>31</v>
      </c>
      <c r="O9" s="964"/>
      <c r="P9" s="964"/>
      <c r="Q9" s="964"/>
      <c r="R9" s="964"/>
      <c r="S9" s="955"/>
      <c r="T9" s="955"/>
      <c r="U9" s="960"/>
      <c r="V9" s="944"/>
    </row>
    <row r="10" spans="1:22" ht="96.75" customHeight="1" thickBot="1">
      <c r="A10" s="953"/>
      <c r="B10" s="956"/>
      <c r="C10" s="957"/>
      <c r="D10" s="430" t="s">
        <v>1</v>
      </c>
      <c r="E10" s="430" t="s">
        <v>2</v>
      </c>
      <c r="F10" s="430" t="s">
        <v>3</v>
      </c>
      <c r="G10" s="430" t="s">
        <v>4</v>
      </c>
      <c r="H10" s="430" t="s">
        <v>32</v>
      </c>
      <c r="I10" s="430" t="s">
        <v>1</v>
      </c>
      <c r="J10" s="430" t="s">
        <v>2</v>
      </c>
      <c r="K10" s="430" t="s">
        <v>3</v>
      </c>
      <c r="L10" s="430" t="s">
        <v>4</v>
      </c>
      <c r="M10" s="430" t="s">
        <v>32</v>
      </c>
      <c r="N10" s="430" t="s">
        <v>1</v>
      </c>
      <c r="O10" s="430" t="s">
        <v>2</v>
      </c>
      <c r="P10" s="430" t="s">
        <v>3</v>
      </c>
      <c r="Q10" s="430" t="s">
        <v>4</v>
      </c>
      <c r="R10" s="430" t="s">
        <v>32</v>
      </c>
      <c r="S10" s="957"/>
      <c r="T10" s="957"/>
      <c r="U10" s="961"/>
      <c r="V10" s="945"/>
    </row>
    <row r="11" spans="1:22" ht="16.5" thickBot="1">
      <c r="A11" s="431">
        <v>1</v>
      </c>
      <c r="B11" s="432">
        <v>2</v>
      </c>
      <c r="C11" s="431">
        <v>3</v>
      </c>
      <c r="D11" s="432">
        <v>4</v>
      </c>
      <c r="E11" s="431">
        <v>5</v>
      </c>
      <c r="F11" s="432">
        <v>6</v>
      </c>
      <c r="G11" s="431">
        <v>7</v>
      </c>
      <c r="H11" s="432">
        <v>8</v>
      </c>
      <c r="I11" s="431">
        <v>9</v>
      </c>
      <c r="J11" s="432">
        <v>10</v>
      </c>
      <c r="K11" s="431">
        <v>11</v>
      </c>
      <c r="L11" s="432">
        <v>12</v>
      </c>
      <c r="M11" s="431">
        <v>13</v>
      </c>
      <c r="N11" s="432">
        <v>14</v>
      </c>
      <c r="O11" s="431">
        <v>15</v>
      </c>
      <c r="P11" s="432">
        <v>16</v>
      </c>
      <c r="Q11" s="431">
        <v>17</v>
      </c>
      <c r="R11" s="432">
        <v>18</v>
      </c>
      <c r="S11" s="431">
        <v>19</v>
      </c>
      <c r="T11" s="432">
        <v>20</v>
      </c>
      <c r="U11" s="431">
        <v>21</v>
      </c>
      <c r="V11" s="432">
        <v>22</v>
      </c>
    </row>
    <row r="12" spans="1:22" ht="15.75">
      <c r="A12" s="685">
        <v>1</v>
      </c>
      <c r="B12" s="966" t="s">
        <v>9</v>
      </c>
      <c r="C12" s="967"/>
      <c r="D12" s="967"/>
      <c r="E12" s="967"/>
      <c r="F12" s="967"/>
      <c r="G12" s="968"/>
      <c r="H12" s="433">
        <f>SUM(H14:H38)</f>
        <v>-37067.022180000007</v>
      </c>
      <c r="I12" s="969" t="s">
        <v>9</v>
      </c>
      <c r="J12" s="969"/>
      <c r="K12" s="969"/>
      <c r="L12" s="969"/>
      <c r="M12" s="433">
        <f>SUM(M14:M47)</f>
        <v>-41434.434691688009</v>
      </c>
      <c r="N12" s="969" t="s">
        <v>9</v>
      </c>
      <c r="O12" s="969"/>
      <c r="P12" s="969"/>
      <c r="Q12" s="969"/>
      <c r="R12" s="433">
        <f>SUM(R14:R47)</f>
        <v>-58514.913662388113</v>
      </c>
      <c r="S12" s="433">
        <f>SUM(R12,M12,H12)</f>
        <v>-137016.37053407612</v>
      </c>
      <c r="T12" s="433"/>
      <c r="U12" s="946"/>
      <c r="V12" s="947"/>
    </row>
    <row r="13" spans="1:22">
      <c r="A13" s="965"/>
      <c r="B13" s="948" t="s">
        <v>33</v>
      </c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50"/>
    </row>
    <row r="14" spans="1:22" s="440" customFormat="1" ht="110.25">
      <c r="A14" s="374" t="s">
        <v>6</v>
      </c>
      <c r="B14" s="434" t="s">
        <v>737</v>
      </c>
      <c r="C14" s="435">
        <v>311000096000</v>
      </c>
      <c r="D14" s="436" t="s">
        <v>52</v>
      </c>
      <c r="E14" s="436" t="s">
        <v>738</v>
      </c>
      <c r="F14" s="347" t="s">
        <v>51</v>
      </c>
      <c r="G14" s="347" t="s">
        <v>739</v>
      </c>
      <c r="H14" s="437">
        <f>[3]Расчеты!I23</f>
        <v>-41.839999999999996</v>
      </c>
      <c r="I14" s="347" t="s">
        <v>739</v>
      </c>
      <c r="J14" s="436" t="s">
        <v>740</v>
      </c>
      <c r="K14" s="436" t="s">
        <v>532</v>
      </c>
      <c r="L14" s="436" t="s">
        <v>530</v>
      </c>
      <c r="M14" s="437">
        <v>-22.52</v>
      </c>
      <c r="N14" s="436" t="s">
        <v>741</v>
      </c>
      <c r="O14" s="436" t="s">
        <v>741</v>
      </c>
      <c r="P14" s="436" t="s">
        <v>741</v>
      </c>
      <c r="Q14" s="347" t="s">
        <v>742</v>
      </c>
      <c r="R14" s="437">
        <v>-23.391999999999999</v>
      </c>
      <c r="S14" s="437">
        <f>H14+M14+R14</f>
        <v>-87.751999999999995</v>
      </c>
      <c r="T14" s="378"/>
      <c r="U14" s="435" t="s">
        <v>743</v>
      </c>
      <c r="V14" s="438" t="s">
        <v>744</v>
      </c>
    </row>
    <row r="15" spans="1:22" s="440" customFormat="1" ht="110.25">
      <c r="A15" s="374" t="s">
        <v>7</v>
      </c>
      <c r="B15" s="434" t="s">
        <v>745</v>
      </c>
      <c r="C15" s="435">
        <v>311000098000</v>
      </c>
      <c r="D15" s="436" t="s">
        <v>52</v>
      </c>
      <c r="E15" s="436" t="s">
        <v>738</v>
      </c>
      <c r="F15" s="347" t="s">
        <v>51</v>
      </c>
      <c r="G15" s="347" t="s">
        <v>739</v>
      </c>
      <c r="H15" s="437">
        <f>[3]Расчеты!I48</f>
        <v>-65.100000000000009</v>
      </c>
      <c r="I15" s="347" t="s">
        <v>739</v>
      </c>
      <c r="J15" s="436" t="s">
        <v>740</v>
      </c>
      <c r="K15" s="436" t="s">
        <v>532</v>
      </c>
      <c r="L15" s="436" t="s">
        <v>530</v>
      </c>
      <c r="M15" s="437">
        <v>-34.94</v>
      </c>
      <c r="N15" s="436" t="s">
        <v>741</v>
      </c>
      <c r="O15" s="436" t="s">
        <v>741</v>
      </c>
      <c r="P15" s="436" t="s">
        <v>741</v>
      </c>
      <c r="Q15" s="347" t="s">
        <v>742</v>
      </c>
      <c r="R15" s="437">
        <v>-36.263999999999996</v>
      </c>
      <c r="S15" s="437">
        <f t="shared" ref="S15:S47" si="0">H15+M15+R15</f>
        <v>-136.304</v>
      </c>
      <c r="T15" s="378"/>
      <c r="U15" s="435" t="s">
        <v>743</v>
      </c>
      <c r="V15" s="438" t="s">
        <v>744</v>
      </c>
    </row>
    <row r="16" spans="1:22" s="106" customFormat="1" ht="110.25">
      <c r="A16" s="620" t="s">
        <v>13</v>
      </c>
      <c r="B16" s="296" t="s">
        <v>746</v>
      </c>
      <c r="C16" s="473">
        <v>311000049001</v>
      </c>
      <c r="D16" s="456" t="s">
        <v>52</v>
      </c>
      <c r="E16" s="456" t="s">
        <v>738</v>
      </c>
      <c r="F16" s="614" t="s">
        <v>51</v>
      </c>
      <c r="G16" s="614" t="s">
        <v>739</v>
      </c>
      <c r="H16" s="623">
        <f>[3]Расчеты!I75</f>
        <v>-191.43799999999999</v>
      </c>
      <c r="I16" s="614" t="s">
        <v>739</v>
      </c>
      <c r="J16" s="456" t="s">
        <v>740</v>
      </c>
      <c r="K16" s="456" t="s">
        <v>532</v>
      </c>
      <c r="L16" s="456" t="s">
        <v>530</v>
      </c>
      <c r="M16" s="624">
        <v>-147.55399999999995</v>
      </c>
      <c r="N16" s="456" t="s">
        <v>741</v>
      </c>
      <c r="O16" s="456" t="s">
        <v>741</v>
      </c>
      <c r="P16" s="456" t="s">
        <v>741</v>
      </c>
      <c r="Q16" s="614" t="s">
        <v>742</v>
      </c>
      <c r="R16" s="624">
        <v>-151.78399999999988</v>
      </c>
      <c r="S16" s="624">
        <f>[3]Расчеты!T75</f>
        <v>-490.77599999999984</v>
      </c>
      <c r="T16" s="625"/>
      <c r="U16" s="626" t="s">
        <v>743</v>
      </c>
      <c r="V16" s="626" t="s">
        <v>744</v>
      </c>
    </row>
    <row r="17" spans="1:22" s="106" customFormat="1" ht="110.25">
      <c r="A17" s="620" t="s">
        <v>14</v>
      </c>
      <c r="B17" s="296" t="s">
        <v>747</v>
      </c>
      <c r="C17" s="473">
        <v>311000050002</v>
      </c>
      <c r="D17" s="456" t="s">
        <v>52</v>
      </c>
      <c r="E17" s="456" t="s">
        <v>738</v>
      </c>
      <c r="F17" s="614" t="s">
        <v>51</v>
      </c>
      <c r="G17" s="614" t="s">
        <v>739</v>
      </c>
      <c r="H17" s="623">
        <f>[3]Расчеты!I100</f>
        <v>-191.43799999999999</v>
      </c>
      <c r="I17" s="614" t="s">
        <v>739</v>
      </c>
      <c r="J17" s="456" t="s">
        <v>740</v>
      </c>
      <c r="K17" s="456" t="s">
        <v>532</v>
      </c>
      <c r="L17" s="456" t="s">
        <v>530</v>
      </c>
      <c r="M17" s="624">
        <v>-147.55399999999995</v>
      </c>
      <c r="N17" s="456" t="s">
        <v>741</v>
      </c>
      <c r="O17" s="456" t="s">
        <v>741</v>
      </c>
      <c r="P17" s="456" t="s">
        <v>741</v>
      </c>
      <c r="Q17" s="614" t="s">
        <v>742</v>
      </c>
      <c r="R17" s="624">
        <v>-151.78399999999988</v>
      </c>
      <c r="S17" s="624">
        <f t="shared" ref="S17" si="1">H17+M17+R17</f>
        <v>-490.77599999999984</v>
      </c>
      <c r="T17" s="625"/>
      <c r="U17" s="626" t="s">
        <v>743</v>
      </c>
      <c r="V17" s="626" t="s">
        <v>744</v>
      </c>
    </row>
    <row r="18" spans="1:22" s="106" customFormat="1" ht="110.25">
      <c r="A18" s="620" t="s">
        <v>15</v>
      </c>
      <c r="B18" s="627" t="s">
        <v>748</v>
      </c>
      <c r="C18" s="626">
        <v>311000095000</v>
      </c>
      <c r="D18" s="456" t="s">
        <v>52</v>
      </c>
      <c r="E18" s="456" t="s">
        <v>738</v>
      </c>
      <c r="F18" s="614" t="s">
        <v>51</v>
      </c>
      <c r="G18" s="614" t="s">
        <v>739</v>
      </c>
      <c r="H18" s="624">
        <f>[3]Расчеты!I126</f>
        <v>-45.86</v>
      </c>
      <c r="I18" s="614" t="s">
        <v>739</v>
      </c>
      <c r="J18" s="456" t="s">
        <v>740</v>
      </c>
      <c r="K18" s="456" t="s">
        <v>532</v>
      </c>
      <c r="L18" s="456" t="s">
        <v>530</v>
      </c>
      <c r="M18" s="623">
        <v>-31.02</v>
      </c>
      <c r="N18" s="456" t="s">
        <v>741</v>
      </c>
      <c r="O18" s="456" t="s">
        <v>741</v>
      </c>
      <c r="P18" s="456" t="s">
        <v>741</v>
      </c>
      <c r="Q18" s="614" t="s">
        <v>742</v>
      </c>
      <c r="R18" s="624">
        <v>-31.699999999999932</v>
      </c>
      <c r="S18" s="624">
        <f t="shared" si="0"/>
        <v>-108.57999999999993</v>
      </c>
      <c r="T18" s="625"/>
      <c r="U18" s="626" t="s">
        <v>743</v>
      </c>
      <c r="V18" s="626" t="s">
        <v>744</v>
      </c>
    </row>
    <row r="19" spans="1:22" s="106" customFormat="1" ht="110.25">
      <c r="A19" s="620" t="s">
        <v>146</v>
      </c>
      <c r="B19" s="627" t="s">
        <v>749</v>
      </c>
      <c r="C19" s="626" t="s">
        <v>750</v>
      </c>
      <c r="D19" s="456" t="s">
        <v>52</v>
      </c>
      <c r="E19" s="456" t="s">
        <v>738</v>
      </c>
      <c r="F19" s="614" t="s">
        <v>51</v>
      </c>
      <c r="G19" s="614" t="s">
        <v>739</v>
      </c>
      <c r="H19" s="624">
        <f>[3]Расчеты!I154</f>
        <v>-773.49599999999998</v>
      </c>
      <c r="I19" s="614" t="s">
        <v>739</v>
      </c>
      <c r="J19" s="456" t="s">
        <v>740</v>
      </c>
      <c r="K19" s="456" t="s">
        <v>532</v>
      </c>
      <c r="L19" s="456" t="s">
        <v>530</v>
      </c>
      <c r="M19" s="628">
        <v>-642.24500000000012</v>
      </c>
      <c r="N19" s="456" t="s">
        <v>741</v>
      </c>
      <c r="O19" s="456" t="s">
        <v>741</v>
      </c>
      <c r="P19" s="456" t="s">
        <v>741</v>
      </c>
      <c r="Q19" s="614" t="s">
        <v>742</v>
      </c>
      <c r="R19" s="624">
        <v>-607.25600000000009</v>
      </c>
      <c r="S19" s="624">
        <f>H19+M19+R19</f>
        <v>-2022.9970000000001</v>
      </c>
      <c r="T19" s="625"/>
      <c r="U19" s="626" t="s">
        <v>743</v>
      </c>
      <c r="V19" s="626" t="s">
        <v>744</v>
      </c>
    </row>
    <row r="20" spans="1:22" s="106" customFormat="1" ht="116.25" customHeight="1">
      <c r="A20" s="620" t="s">
        <v>147</v>
      </c>
      <c r="B20" s="629" t="s">
        <v>751</v>
      </c>
      <c r="C20" s="102">
        <v>311000045000</v>
      </c>
      <c r="D20" s="456" t="s">
        <v>752</v>
      </c>
      <c r="E20" s="456" t="s">
        <v>111</v>
      </c>
      <c r="F20" s="614" t="s">
        <v>212</v>
      </c>
      <c r="G20" s="614" t="s">
        <v>739</v>
      </c>
      <c r="H20" s="624">
        <f>[3]Расчеты!I182</f>
        <v>209.63699999999989</v>
      </c>
      <c r="I20" s="614" t="s">
        <v>739</v>
      </c>
      <c r="J20" s="456" t="s">
        <v>740</v>
      </c>
      <c r="K20" s="456" t="s">
        <v>532</v>
      </c>
      <c r="L20" s="456" t="s">
        <v>530</v>
      </c>
      <c r="M20" s="624">
        <v>-374.15999999999997</v>
      </c>
      <c r="N20" s="456" t="s">
        <v>741</v>
      </c>
      <c r="O20" s="456" t="s">
        <v>741</v>
      </c>
      <c r="P20" s="456" t="s">
        <v>741</v>
      </c>
      <c r="Q20" s="614" t="s">
        <v>742</v>
      </c>
      <c r="R20" s="624">
        <v>-543.35999999999876</v>
      </c>
      <c r="S20" s="624">
        <f t="shared" si="0"/>
        <v>-707.8829999999989</v>
      </c>
      <c r="T20" s="625"/>
      <c r="U20" s="626" t="s">
        <v>743</v>
      </c>
      <c r="V20" s="630"/>
    </row>
    <row r="21" spans="1:22" s="106" customFormat="1" ht="110.25">
      <c r="A21" s="620" t="s">
        <v>148</v>
      </c>
      <c r="B21" s="627" t="s">
        <v>753</v>
      </c>
      <c r="C21" s="626">
        <v>312000051000</v>
      </c>
      <c r="D21" s="456" t="s">
        <v>521</v>
      </c>
      <c r="E21" s="456" t="s">
        <v>740</v>
      </c>
      <c r="F21" s="456" t="s">
        <v>752</v>
      </c>
      <c r="G21" s="456" t="s">
        <v>754</v>
      </c>
      <c r="H21" s="624">
        <f>[3]Расчеты!I209</f>
        <v>-59.066999999999993</v>
      </c>
      <c r="I21" s="456" t="s">
        <v>741</v>
      </c>
      <c r="J21" s="456" t="s">
        <v>741</v>
      </c>
      <c r="K21" s="456" t="s">
        <v>755</v>
      </c>
      <c r="L21" s="456" t="s">
        <v>1084</v>
      </c>
      <c r="M21" s="624">
        <v>-115.788</v>
      </c>
      <c r="N21" s="456" t="s">
        <v>1140</v>
      </c>
      <c r="O21" s="456" t="s">
        <v>1141</v>
      </c>
      <c r="P21" s="456" t="s">
        <v>741</v>
      </c>
      <c r="Q21" s="614" t="s">
        <v>742</v>
      </c>
      <c r="R21" s="624">
        <v>-119.09199999999998</v>
      </c>
      <c r="S21" s="624">
        <f t="shared" si="0"/>
        <v>-293.947</v>
      </c>
      <c r="T21" s="625"/>
      <c r="U21" s="626" t="s">
        <v>743</v>
      </c>
      <c r="V21" s="630"/>
    </row>
    <row r="22" spans="1:22" s="106" customFormat="1" ht="126">
      <c r="A22" s="620" t="s">
        <v>149</v>
      </c>
      <c r="B22" s="631" t="s">
        <v>756</v>
      </c>
      <c r="C22" s="632">
        <v>312000063001</v>
      </c>
      <c r="D22" s="456" t="s">
        <v>752</v>
      </c>
      <c r="E22" s="456" t="s">
        <v>111</v>
      </c>
      <c r="F22" s="614" t="s">
        <v>212</v>
      </c>
      <c r="G22" s="456" t="s">
        <v>754</v>
      </c>
      <c r="H22" s="624">
        <f>[3]Расчеты!I236</f>
        <v>449.44100000000003</v>
      </c>
      <c r="I22" s="456" t="s">
        <v>741</v>
      </c>
      <c r="J22" s="456" t="s">
        <v>741</v>
      </c>
      <c r="K22" s="456" t="s">
        <v>741</v>
      </c>
      <c r="L22" s="456" t="s">
        <v>530</v>
      </c>
      <c r="M22" s="624">
        <v>-1527.62</v>
      </c>
      <c r="N22" s="456" t="s">
        <v>741</v>
      </c>
      <c r="O22" s="456" t="s">
        <v>741</v>
      </c>
      <c r="P22" s="456" t="s">
        <v>741</v>
      </c>
      <c r="Q22" s="614" t="s">
        <v>742</v>
      </c>
      <c r="R22" s="624">
        <v>-1525.5</v>
      </c>
      <c r="S22" s="624">
        <f t="shared" si="0"/>
        <v>-2603.6790000000001</v>
      </c>
      <c r="T22" s="625"/>
      <c r="U22" s="626" t="s">
        <v>743</v>
      </c>
      <c r="V22" s="630"/>
    </row>
    <row r="23" spans="1:22" s="106" customFormat="1" ht="110.25">
      <c r="A23" s="620" t="s">
        <v>150</v>
      </c>
      <c r="B23" s="627" t="s">
        <v>757</v>
      </c>
      <c r="C23" s="626">
        <v>311000090000</v>
      </c>
      <c r="D23" s="456" t="s">
        <v>521</v>
      </c>
      <c r="E23" s="456" t="s">
        <v>740</v>
      </c>
      <c r="F23" s="456" t="s">
        <v>752</v>
      </c>
      <c r="G23" s="456" t="s">
        <v>754</v>
      </c>
      <c r="H23" s="628">
        <f>[3]Расчеты!I377</f>
        <v>-40.578000000000003</v>
      </c>
      <c r="I23" s="456" t="s">
        <v>741</v>
      </c>
      <c r="J23" s="456" t="s">
        <v>741</v>
      </c>
      <c r="K23" s="456" t="s">
        <v>741</v>
      </c>
      <c r="L23" s="456" t="s">
        <v>530</v>
      </c>
      <c r="M23" s="624">
        <v>-21.876000000000001</v>
      </c>
      <c r="N23" s="456" t="s">
        <v>741</v>
      </c>
      <c r="O23" s="456" t="s">
        <v>741</v>
      </c>
      <c r="P23" s="456" t="s">
        <v>741</v>
      </c>
      <c r="Q23" s="614" t="s">
        <v>742</v>
      </c>
      <c r="R23" s="624">
        <v>-19.155999999999977</v>
      </c>
      <c r="S23" s="624">
        <f t="shared" si="0"/>
        <v>-81.609999999999985</v>
      </c>
      <c r="T23" s="633"/>
      <c r="U23" s="626" t="s">
        <v>743</v>
      </c>
      <c r="V23" s="630"/>
    </row>
    <row r="24" spans="1:22" s="106" customFormat="1" ht="110.25">
      <c r="A24" s="620" t="s">
        <v>151</v>
      </c>
      <c r="B24" s="627" t="s">
        <v>758</v>
      </c>
      <c r="C24" s="473">
        <v>311000064000</v>
      </c>
      <c r="D24" s="456" t="s">
        <v>521</v>
      </c>
      <c r="E24" s="456" t="s">
        <v>740</v>
      </c>
      <c r="F24" s="456" t="s">
        <v>752</v>
      </c>
      <c r="G24" s="456" t="s">
        <v>754</v>
      </c>
      <c r="H24" s="624">
        <f>[3]Расчеты!I404</f>
        <v>-131.726</v>
      </c>
      <c r="I24" s="456" t="s">
        <v>741</v>
      </c>
      <c r="J24" s="456" t="s">
        <v>741</v>
      </c>
      <c r="K24" s="456" t="s">
        <v>741</v>
      </c>
      <c r="L24" s="456" t="s">
        <v>530</v>
      </c>
      <c r="M24" s="624">
        <v>-118.94399999999999</v>
      </c>
      <c r="N24" s="456" t="s">
        <v>741</v>
      </c>
      <c r="O24" s="456" t="s">
        <v>741</v>
      </c>
      <c r="P24" s="456" t="s">
        <v>741</v>
      </c>
      <c r="Q24" s="614" t="s">
        <v>742</v>
      </c>
      <c r="R24" s="624">
        <v>-115.94399999999996</v>
      </c>
      <c r="S24" s="624">
        <f t="shared" si="0"/>
        <v>-366.61399999999992</v>
      </c>
      <c r="T24" s="633"/>
      <c r="U24" s="626" t="s">
        <v>743</v>
      </c>
      <c r="V24" s="630"/>
    </row>
    <row r="25" spans="1:22" s="106" customFormat="1" ht="110.25">
      <c r="A25" s="620" t="s">
        <v>262</v>
      </c>
      <c r="B25" s="627" t="s">
        <v>759</v>
      </c>
      <c r="C25" s="632">
        <v>311000046000</v>
      </c>
      <c r="D25" s="456" t="s">
        <v>521</v>
      </c>
      <c r="E25" s="456" t="s">
        <v>740</v>
      </c>
      <c r="F25" s="456" t="s">
        <v>752</v>
      </c>
      <c r="G25" s="456" t="s">
        <v>754</v>
      </c>
      <c r="H25" s="624">
        <f>[3]Расчеты!I431</f>
        <v>-230.64400000000001</v>
      </c>
      <c r="I25" s="456" t="s">
        <v>741</v>
      </c>
      <c r="J25" s="456" t="s">
        <v>741</v>
      </c>
      <c r="K25" s="456" t="s">
        <v>741</v>
      </c>
      <c r="L25" s="456" t="s">
        <v>530</v>
      </c>
      <c r="M25" s="624">
        <v>-217.52</v>
      </c>
      <c r="N25" s="456" t="s">
        <v>741</v>
      </c>
      <c r="O25" s="456" t="s">
        <v>741</v>
      </c>
      <c r="P25" s="456" t="s">
        <v>741</v>
      </c>
      <c r="Q25" s="614" t="s">
        <v>742</v>
      </c>
      <c r="R25" s="624">
        <v>-214.14399999999978</v>
      </c>
      <c r="S25" s="624">
        <f t="shared" si="0"/>
        <v>-662.30799999999977</v>
      </c>
      <c r="T25" s="633"/>
      <c r="U25" s="626" t="s">
        <v>743</v>
      </c>
      <c r="V25" s="630"/>
    </row>
    <row r="26" spans="1:22" s="106" customFormat="1" ht="120">
      <c r="A26" s="620" t="s">
        <v>263</v>
      </c>
      <c r="B26" s="627" t="s">
        <v>760</v>
      </c>
      <c r="C26" s="473">
        <v>315000001000</v>
      </c>
      <c r="D26" s="456" t="s">
        <v>752</v>
      </c>
      <c r="E26" s="456" t="s">
        <v>111</v>
      </c>
      <c r="F26" s="614" t="s">
        <v>212</v>
      </c>
      <c r="G26" s="456" t="s">
        <v>754</v>
      </c>
      <c r="H26" s="624">
        <f>[3]Расчеты!I451</f>
        <v>-18.049999999999997</v>
      </c>
      <c r="I26" s="456" t="s">
        <v>741</v>
      </c>
      <c r="J26" s="456" t="s">
        <v>741</v>
      </c>
      <c r="K26" s="456" t="s">
        <v>741</v>
      </c>
      <c r="L26" s="456" t="s">
        <v>530</v>
      </c>
      <c r="M26" s="624">
        <v>-15.5</v>
      </c>
      <c r="N26" s="456" t="s">
        <v>741</v>
      </c>
      <c r="O26" s="456" t="s">
        <v>741</v>
      </c>
      <c r="P26" s="456" t="s">
        <v>741</v>
      </c>
      <c r="Q26" s="614" t="s">
        <v>742</v>
      </c>
      <c r="R26" s="624">
        <v>-9.65</v>
      </c>
      <c r="S26" s="624">
        <f t="shared" si="0"/>
        <v>-43.199999999999996</v>
      </c>
      <c r="T26" s="625"/>
      <c r="U26" s="626" t="s">
        <v>743</v>
      </c>
      <c r="V26" s="630"/>
    </row>
    <row r="27" spans="1:22" s="106" customFormat="1" ht="110.25">
      <c r="A27" s="620" t="s">
        <v>266</v>
      </c>
      <c r="B27" s="631" t="s">
        <v>761</v>
      </c>
      <c r="C27" s="626">
        <v>312000437000</v>
      </c>
      <c r="D27" s="456"/>
      <c r="E27" s="456"/>
      <c r="F27" s="456"/>
      <c r="G27" s="457" t="s">
        <v>762</v>
      </c>
      <c r="H27" s="624">
        <f>[3]Расчеты!I477</f>
        <v>-420</v>
      </c>
      <c r="I27" s="457" t="s">
        <v>530</v>
      </c>
      <c r="J27" s="457" t="s">
        <v>530</v>
      </c>
      <c r="K27" s="456" t="s">
        <v>532</v>
      </c>
      <c r="L27" s="456" t="s">
        <v>530</v>
      </c>
      <c r="M27" s="624">
        <v>-392.4</v>
      </c>
      <c r="N27" s="456" t="s">
        <v>741</v>
      </c>
      <c r="O27" s="456" t="s">
        <v>741</v>
      </c>
      <c r="P27" s="456" t="s">
        <v>741</v>
      </c>
      <c r="Q27" s="614" t="s">
        <v>742</v>
      </c>
      <c r="R27" s="624">
        <v>-374</v>
      </c>
      <c r="S27" s="624">
        <f t="shared" si="0"/>
        <v>-1186.4000000000001</v>
      </c>
      <c r="T27" s="633"/>
      <c r="U27" s="626" t="s">
        <v>743</v>
      </c>
      <c r="V27" s="630"/>
    </row>
    <row r="28" spans="1:22" s="106" customFormat="1" ht="114" customHeight="1">
      <c r="A28" s="620" t="s">
        <v>267</v>
      </c>
      <c r="B28" s="631" t="s">
        <v>763</v>
      </c>
      <c r="C28" s="102">
        <v>311000102000</v>
      </c>
      <c r="D28" s="456"/>
      <c r="E28" s="456"/>
      <c r="F28" s="456"/>
      <c r="G28" s="456" t="s">
        <v>521</v>
      </c>
      <c r="H28" s="628">
        <f>[3]Расчеты!I503</f>
        <v>-203.29328000000001</v>
      </c>
      <c r="I28" s="614" t="s">
        <v>521</v>
      </c>
      <c r="J28" s="456" t="s">
        <v>740</v>
      </c>
      <c r="K28" s="456" t="s">
        <v>752</v>
      </c>
      <c r="L28" s="456" t="s">
        <v>741</v>
      </c>
      <c r="M28" s="624">
        <v>-312.60328000000004</v>
      </c>
      <c r="N28" s="456" t="s">
        <v>741</v>
      </c>
      <c r="O28" s="456" t="s">
        <v>741</v>
      </c>
      <c r="P28" s="456" t="s">
        <v>741</v>
      </c>
      <c r="Q28" s="614" t="s">
        <v>742</v>
      </c>
      <c r="R28" s="624">
        <v>-368.31128000000012</v>
      </c>
      <c r="S28" s="624">
        <f t="shared" si="0"/>
        <v>-884.20784000000015</v>
      </c>
      <c r="T28" s="633"/>
      <c r="U28" s="626" t="s">
        <v>743</v>
      </c>
      <c r="V28" s="630"/>
    </row>
    <row r="29" spans="1:22" s="106" customFormat="1" ht="120.75" customHeight="1">
      <c r="A29" s="620" t="s">
        <v>275</v>
      </c>
      <c r="B29" s="296" t="s">
        <v>764</v>
      </c>
      <c r="C29" s="102">
        <v>311000085000</v>
      </c>
      <c r="D29" s="456"/>
      <c r="E29" s="456"/>
      <c r="F29" s="456"/>
      <c r="G29" s="456" t="s">
        <v>521</v>
      </c>
      <c r="H29" s="624">
        <f>[3]Расчеты!I529</f>
        <v>-365.53623999999996</v>
      </c>
      <c r="I29" s="614" t="s">
        <v>521</v>
      </c>
      <c r="J29" s="456" t="s">
        <v>740</v>
      </c>
      <c r="K29" s="456" t="s">
        <v>752</v>
      </c>
      <c r="L29" s="456" t="s">
        <v>741</v>
      </c>
      <c r="M29" s="624">
        <v>-360.8202399999999</v>
      </c>
      <c r="N29" s="456" t="s">
        <v>741</v>
      </c>
      <c r="O29" s="456" t="s">
        <v>741</v>
      </c>
      <c r="P29" s="456" t="s">
        <v>741</v>
      </c>
      <c r="Q29" s="614" t="s">
        <v>742</v>
      </c>
      <c r="R29" s="624">
        <v>-361.4282400000011</v>
      </c>
      <c r="S29" s="624">
        <f t="shared" si="0"/>
        <v>-1087.784720000001</v>
      </c>
      <c r="T29" s="633"/>
      <c r="U29" s="626" t="s">
        <v>743</v>
      </c>
      <c r="V29" s="630"/>
    </row>
    <row r="30" spans="1:22" s="106" customFormat="1" ht="110.25">
      <c r="A30" s="620" t="s">
        <v>506</v>
      </c>
      <c r="B30" s="296" t="s">
        <v>765</v>
      </c>
      <c r="C30" s="102">
        <v>311000086000</v>
      </c>
      <c r="D30" s="456"/>
      <c r="E30" s="456"/>
      <c r="F30" s="456"/>
      <c r="G30" s="456" t="s">
        <v>521</v>
      </c>
      <c r="H30" s="624">
        <f>[3]Расчеты!I555</f>
        <v>-32.671999999999997</v>
      </c>
      <c r="I30" s="614" t="s">
        <v>521</v>
      </c>
      <c r="J30" s="456" t="s">
        <v>740</v>
      </c>
      <c r="K30" s="456" t="s">
        <v>752</v>
      </c>
      <c r="L30" s="456" t="s">
        <v>741</v>
      </c>
      <c r="M30" s="624">
        <v>-25.256</v>
      </c>
      <c r="N30" s="456" t="s">
        <v>741</v>
      </c>
      <c r="O30" s="456" t="s">
        <v>741</v>
      </c>
      <c r="P30" s="456" t="s">
        <v>741</v>
      </c>
      <c r="Q30" s="614" t="s">
        <v>742</v>
      </c>
      <c r="R30" s="624">
        <v>-25.975999999999971</v>
      </c>
      <c r="S30" s="624">
        <f t="shared" si="0"/>
        <v>-83.903999999999968</v>
      </c>
      <c r="T30" s="633"/>
      <c r="U30" s="626" t="s">
        <v>743</v>
      </c>
      <c r="V30" s="630"/>
    </row>
    <row r="31" spans="1:22" s="106" customFormat="1" ht="110.25">
      <c r="A31" s="620" t="s">
        <v>620</v>
      </c>
      <c r="B31" s="296" t="s">
        <v>766</v>
      </c>
      <c r="C31" s="102">
        <v>311000089000</v>
      </c>
      <c r="D31" s="456"/>
      <c r="E31" s="456"/>
      <c r="F31" s="456"/>
      <c r="G31" s="456" t="s">
        <v>521</v>
      </c>
      <c r="H31" s="624">
        <f>[3]Расчеты!I581</f>
        <v>-73.755880000000005</v>
      </c>
      <c r="I31" s="614" t="s">
        <v>521</v>
      </c>
      <c r="J31" s="456" t="s">
        <v>740</v>
      </c>
      <c r="K31" s="456" t="s">
        <v>752</v>
      </c>
      <c r="L31" s="456" t="s">
        <v>741</v>
      </c>
      <c r="M31" s="624">
        <v>-236.66059999999999</v>
      </c>
      <c r="N31" s="456" t="s">
        <v>741</v>
      </c>
      <c r="O31" s="456" t="s">
        <v>741</v>
      </c>
      <c r="P31" s="456" t="s">
        <v>741</v>
      </c>
      <c r="Q31" s="614" t="s">
        <v>742</v>
      </c>
      <c r="R31" s="624">
        <v>-295.84860000000003</v>
      </c>
      <c r="S31" s="624">
        <f t="shared" si="0"/>
        <v>-606.26508000000001</v>
      </c>
      <c r="T31" s="633"/>
      <c r="U31" s="626" t="s">
        <v>743</v>
      </c>
      <c r="V31" s="630"/>
    </row>
    <row r="32" spans="1:22" s="106" customFormat="1" ht="110.25">
      <c r="A32" s="620" t="s">
        <v>623</v>
      </c>
      <c r="B32" s="296" t="s">
        <v>767</v>
      </c>
      <c r="C32" s="102">
        <v>311000087000</v>
      </c>
      <c r="E32" s="456"/>
      <c r="F32" s="456"/>
      <c r="G32" s="456" t="s">
        <v>521</v>
      </c>
      <c r="H32" s="628">
        <f>[3]Расчеты!I607</f>
        <v>-13.295</v>
      </c>
      <c r="I32" s="614" t="s">
        <v>521</v>
      </c>
      <c r="J32" s="456" t="s">
        <v>740</v>
      </c>
      <c r="K32" s="456" t="s">
        <v>752</v>
      </c>
      <c r="L32" s="456" t="s">
        <v>741</v>
      </c>
      <c r="M32" s="624">
        <v>-185.97499999999999</v>
      </c>
      <c r="N32" s="456" t="s">
        <v>741</v>
      </c>
      <c r="O32" s="456" t="s">
        <v>741</v>
      </c>
      <c r="P32" s="456" t="s">
        <v>741</v>
      </c>
      <c r="Q32" s="614" t="s">
        <v>742</v>
      </c>
      <c r="R32" s="624">
        <v>-243.44299999999998</v>
      </c>
      <c r="S32" s="624">
        <f t="shared" si="0"/>
        <v>-442.71299999999997</v>
      </c>
      <c r="T32" s="633"/>
      <c r="U32" s="626" t="s">
        <v>743</v>
      </c>
      <c r="V32" s="630"/>
    </row>
    <row r="33" spans="1:22" s="106" customFormat="1" ht="110.25">
      <c r="A33" s="620" t="s">
        <v>626</v>
      </c>
      <c r="B33" s="296" t="s">
        <v>768</v>
      </c>
      <c r="C33" s="473">
        <v>311000125000</v>
      </c>
      <c r="D33" s="456"/>
      <c r="E33" s="456"/>
      <c r="F33" s="456"/>
      <c r="G33" s="456" t="s">
        <v>521</v>
      </c>
      <c r="H33" s="624">
        <f>[3]Расчеты!I633</f>
        <v>-263.06119999999999</v>
      </c>
      <c r="I33" s="614" t="s">
        <v>521</v>
      </c>
      <c r="J33" s="456" t="s">
        <v>740</v>
      </c>
      <c r="K33" s="456" t="s">
        <v>752</v>
      </c>
      <c r="L33" s="456" t="s">
        <v>741</v>
      </c>
      <c r="M33" s="624">
        <v>-275.49119999999999</v>
      </c>
      <c r="N33" s="456" t="s">
        <v>741</v>
      </c>
      <c r="O33" s="456" t="s">
        <v>741</v>
      </c>
      <c r="P33" s="456" t="s">
        <v>741</v>
      </c>
      <c r="Q33" s="614" t="s">
        <v>742</v>
      </c>
      <c r="R33" s="624">
        <v>-268.06119999999987</v>
      </c>
      <c r="S33" s="624">
        <f t="shared" si="0"/>
        <v>-806.61359999999991</v>
      </c>
      <c r="T33" s="633"/>
      <c r="U33" s="626" t="s">
        <v>743</v>
      </c>
      <c r="V33" s="630"/>
    </row>
    <row r="34" spans="1:22" s="106" customFormat="1" ht="110.25">
      <c r="A34" s="620" t="s">
        <v>629</v>
      </c>
      <c r="B34" s="617" t="s">
        <v>769</v>
      </c>
      <c r="C34" s="102" t="s">
        <v>770</v>
      </c>
      <c r="D34" s="456"/>
      <c r="E34" s="456"/>
      <c r="F34" s="456"/>
      <c r="G34" s="456" t="s">
        <v>521</v>
      </c>
      <c r="H34" s="624">
        <f>[3]Расчеты!I659</f>
        <v>-689.80439999999999</v>
      </c>
      <c r="I34" s="614" t="s">
        <v>521</v>
      </c>
      <c r="J34" s="456" t="s">
        <v>740</v>
      </c>
      <c r="K34" s="456" t="s">
        <v>752</v>
      </c>
      <c r="L34" s="456" t="s">
        <v>741</v>
      </c>
      <c r="M34" s="624">
        <v>-784.23329999999999</v>
      </c>
      <c r="N34" s="456" t="s">
        <v>741</v>
      </c>
      <c r="O34" s="456" t="s">
        <v>741</v>
      </c>
      <c r="P34" s="456" t="s">
        <v>741</v>
      </c>
      <c r="Q34" s="614" t="s">
        <v>742</v>
      </c>
      <c r="R34" s="624">
        <v>-694.80439999999999</v>
      </c>
      <c r="S34" s="624">
        <f t="shared" si="0"/>
        <v>-2168.8420999999998</v>
      </c>
      <c r="T34" s="633"/>
      <c r="U34" s="626" t="s">
        <v>743</v>
      </c>
      <c r="V34" s="630"/>
    </row>
    <row r="35" spans="1:22" s="106" customFormat="1" ht="231.75" customHeight="1" thickBot="1">
      <c r="A35" s="620" t="s">
        <v>632</v>
      </c>
      <c r="B35" s="631" t="s">
        <v>771</v>
      </c>
      <c r="C35" s="102" t="s">
        <v>772</v>
      </c>
      <c r="D35" s="456" t="s">
        <v>521</v>
      </c>
      <c r="E35" s="456" t="s">
        <v>521</v>
      </c>
      <c r="F35" s="456" t="s">
        <v>740</v>
      </c>
      <c r="G35" s="456" t="s">
        <v>773</v>
      </c>
      <c r="H35" s="624">
        <f>[3]Расчеты!I722</f>
        <v>-33859.975180000009</v>
      </c>
      <c r="I35" s="308" t="s">
        <v>774</v>
      </c>
      <c r="J35" s="457" t="s">
        <v>775</v>
      </c>
      <c r="K35" s="457" t="s">
        <v>776</v>
      </c>
      <c r="L35" s="456" t="s">
        <v>777</v>
      </c>
      <c r="M35" s="634">
        <v>-35107.354071688002</v>
      </c>
      <c r="N35" s="456" t="s">
        <v>777</v>
      </c>
      <c r="O35" s="456" t="s">
        <v>778</v>
      </c>
      <c r="P35" s="456" t="s">
        <v>1085</v>
      </c>
      <c r="Q35" s="456" t="s">
        <v>1086</v>
      </c>
      <c r="R35" s="624">
        <v>-52993.414942388117</v>
      </c>
      <c r="S35" s="624">
        <f t="shared" si="0"/>
        <v>-121960.74419407612</v>
      </c>
      <c r="T35" s="625"/>
      <c r="U35" s="626" t="s">
        <v>743</v>
      </c>
      <c r="V35" s="630"/>
    </row>
    <row r="36" spans="1:22" s="106" customFormat="1" ht="110.25">
      <c r="A36" s="620" t="s">
        <v>635</v>
      </c>
      <c r="B36" s="627" t="s">
        <v>779</v>
      </c>
      <c r="C36" s="626" t="s">
        <v>780</v>
      </c>
      <c r="D36" s="456"/>
      <c r="E36" s="456"/>
      <c r="F36" s="614"/>
      <c r="G36" s="457" t="s">
        <v>762</v>
      </c>
      <c r="H36" s="624">
        <f>[3]Расчеты!I747</f>
        <v>-15.47</v>
      </c>
      <c r="I36" s="457" t="s">
        <v>530</v>
      </c>
      <c r="J36" s="457" t="s">
        <v>530</v>
      </c>
      <c r="K36" s="456" t="s">
        <v>752</v>
      </c>
      <c r="L36" s="456" t="s">
        <v>741</v>
      </c>
      <c r="M36" s="624">
        <v>-516.70000000000005</v>
      </c>
      <c r="N36" s="456" t="s">
        <v>741</v>
      </c>
      <c r="O36" s="456" t="s">
        <v>741</v>
      </c>
      <c r="P36" s="456" t="s">
        <v>741</v>
      </c>
      <c r="Q36" s="614" t="s">
        <v>781</v>
      </c>
      <c r="R36" s="624">
        <v>309.39999999999998</v>
      </c>
      <c r="S36" s="624">
        <f t="shared" si="0"/>
        <v>-222.7700000000001</v>
      </c>
      <c r="T36" s="633"/>
      <c r="U36" s="626" t="s">
        <v>743</v>
      </c>
      <c r="V36" s="626"/>
    </row>
    <row r="37" spans="1:22" s="106" customFormat="1" ht="110.25">
      <c r="A37" s="620" t="s">
        <v>638</v>
      </c>
      <c r="B37" s="627" t="s">
        <v>782</v>
      </c>
      <c r="C37" s="626">
        <v>314003074000</v>
      </c>
      <c r="D37" s="456"/>
      <c r="E37" s="456"/>
      <c r="F37" s="614"/>
      <c r="G37" s="456" t="s">
        <v>521</v>
      </c>
      <c r="H37" s="624">
        <f>[3]Расчеты!I792</f>
        <v>0</v>
      </c>
      <c r="I37" s="614" t="s">
        <v>521</v>
      </c>
      <c r="J37" s="456" t="s">
        <v>740</v>
      </c>
      <c r="K37" s="456" t="s">
        <v>752</v>
      </c>
      <c r="L37" s="456" t="s">
        <v>741</v>
      </c>
      <c r="M37" s="624">
        <v>-2.5</v>
      </c>
      <c r="N37" s="456" t="s">
        <v>741</v>
      </c>
      <c r="O37" s="456" t="s">
        <v>741</v>
      </c>
      <c r="P37" s="456" t="s">
        <v>741</v>
      </c>
      <c r="Q37" s="614" t="s">
        <v>781</v>
      </c>
      <c r="R37" s="624">
        <v>-5</v>
      </c>
      <c r="S37" s="624">
        <f t="shared" si="0"/>
        <v>-7.5</v>
      </c>
      <c r="T37" s="633"/>
      <c r="U37" s="626" t="s">
        <v>743</v>
      </c>
      <c r="V37" s="626"/>
    </row>
    <row r="38" spans="1:22" s="106" customFormat="1" ht="110.25">
      <c r="A38" s="333" t="s">
        <v>641</v>
      </c>
      <c r="B38" s="627" t="s">
        <v>783</v>
      </c>
      <c r="C38" s="626">
        <v>314002448000</v>
      </c>
      <c r="D38" s="456"/>
      <c r="E38" s="456"/>
      <c r="F38" s="614"/>
      <c r="G38" s="456" t="s">
        <v>521</v>
      </c>
      <c r="H38" s="624">
        <f>[3]Расчеты!I815</f>
        <v>0</v>
      </c>
      <c r="I38" s="614" t="s">
        <v>521</v>
      </c>
      <c r="J38" s="456" t="s">
        <v>740</v>
      </c>
      <c r="K38" s="456" t="s">
        <v>752</v>
      </c>
      <c r="L38" s="456" t="s">
        <v>741</v>
      </c>
      <c r="M38" s="624">
        <v>-2.5</v>
      </c>
      <c r="N38" s="456" t="s">
        <v>741</v>
      </c>
      <c r="O38" s="456" t="s">
        <v>741</v>
      </c>
      <c r="P38" s="456" t="s">
        <v>741</v>
      </c>
      <c r="Q38" s="614" t="s">
        <v>781</v>
      </c>
      <c r="R38" s="624">
        <v>-5</v>
      </c>
      <c r="S38" s="624">
        <f t="shared" si="0"/>
        <v>-7.5</v>
      </c>
      <c r="T38" s="630"/>
      <c r="U38" s="626" t="s">
        <v>743</v>
      </c>
      <c r="V38" s="630"/>
    </row>
    <row r="39" spans="1:22" s="106" customFormat="1" ht="63">
      <c r="A39" s="333" t="s">
        <v>644</v>
      </c>
      <c r="B39" s="627" t="s">
        <v>999</v>
      </c>
      <c r="C39" s="325" t="s">
        <v>1000</v>
      </c>
      <c r="D39" s="635"/>
      <c r="E39" s="635"/>
      <c r="F39" s="636"/>
      <c r="G39" s="637"/>
      <c r="H39" s="638">
        <v>0</v>
      </c>
      <c r="I39" s="639"/>
      <c r="J39" s="635"/>
      <c r="K39" s="456" t="s">
        <v>752</v>
      </c>
      <c r="L39" s="456" t="s">
        <v>1001</v>
      </c>
      <c r="M39" s="638">
        <v>196.5</v>
      </c>
      <c r="N39" s="456"/>
      <c r="O39" s="456"/>
      <c r="P39" s="456"/>
      <c r="Q39" s="614"/>
      <c r="R39" s="638">
        <v>0</v>
      </c>
      <c r="S39" s="624">
        <v>196.5</v>
      </c>
      <c r="T39" s="640"/>
      <c r="U39" s="626" t="s">
        <v>743</v>
      </c>
      <c r="V39" s="630"/>
    </row>
    <row r="40" spans="1:22" s="106" customFormat="1" ht="110.25">
      <c r="A40" s="333" t="s">
        <v>645</v>
      </c>
      <c r="B40" s="641" t="s">
        <v>784</v>
      </c>
      <c r="C40" s="642" t="s">
        <v>785</v>
      </c>
      <c r="D40" s="635"/>
      <c r="E40" s="635"/>
      <c r="F40" s="636"/>
      <c r="G40" s="637"/>
      <c r="H40" s="638"/>
      <c r="I40" s="639"/>
      <c r="J40" s="635"/>
      <c r="K40" s="456" t="s">
        <v>752</v>
      </c>
      <c r="L40" s="456" t="s">
        <v>741</v>
      </c>
      <c r="M40" s="638">
        <v>-1.4</v>
      </c>
      <c r="N40" s="456" t="s">
        <v>741</v>
      </c>
      <c r="O40" s="456" t="s">
        <v>741</v>
      </c>
      <c r="P40" s="456" t="s">
        <v>741</v>
      </c>
      <c r="Q40" s="614" t="s">
        <v>781</v>
      </c>
      <c r="R40" s="638">
        <v>45</v>
      </c>
      <c r="S40" s="624">
        <f t="shared" si="0"/>
        <v>43.6</v>
      </c>
      <c r="T40" s="640"/>
      <c r="U40" s="626" t="s">
        <v>743</v>
      </c>
      <c r="V40" s="630"/>
    </row>
    <row r="41" spans="1:22" s="106" customFormat="1" ht="110.25">
      <c r="A41" s="333" t="s">
        <v>648</v>
      </c>
      <c r="B41" s="641" t="s">
        <v>786</v>
      </c>
      <c r="C41" s="642" t="s">
        <v>787</v>
      </c>
      <c r="D41" s="635"/>
      <c r="E41" s="635"/>
      <c r="F41" s="636"/>
      <c r="G41" s="637"/>
      <c r="H41" s="638"/>
      <c r="I41" s="639"/>
      <c r="J41" s="635"/>
      <c r="K41" s="456" t="s">
        <v>752</v>
      </c>
      <c r="L41" s="456" t="s">
        <v>741</v>
      </c>
      <c r="M41" s="638">
        <v>-1.4</v>
      </c>
      <c r="N41" s="456" t="s">
        <v>741</v>
      </c>
      <c r="O41" s="456" t="s">
        <v>741</v>
      </c>
      <c r="P41" s="456" t="s">
        <v>741</v>
      </c>
      <c r="Q41" s="614" t="s">
        <v>781</v>
      </c>
      <c r="R41" s="638">
        <v>45</v>
      </c>
      <c r="S41" s="624">
        <f t="shared" si="0"/>
        <v>43.6</v>
      </c>
      <c r="T41" s="640"/>
      <c r="U41" s="626" t="s">
        <v>743</v>
      </c>
      <c r="V41" s="630"/>
    </row>
    <row r="42" spans="1:22" s="106" customFormat="1" ht="110.25">
      <c r="A42" s="333" t="s">
        <v>651</v>
      </c>
      <c r="B42" s="641" t="s">
        <v>786</v>
      </c>
      <c r="C42" s="642" t="s">
        <v>788</v>
      </c>
      <c r="D42" s="635"/>
      <c r="E42" s="635"/>
      <c r="F42" s="636"/>
      <c r="G42" s="637"/>
      <c r="H42" s="638"/>
      <c r="I42" s="639"/>
      <c r="J42" s="635"/>
      <c r="K42" s="456" t="s">
        <v>752</v>
      </c>
      <c r="L42" s="456" t="s">
        <v>741</v>
      </c>
      <c r="M42" s="638">
        <v>-1.4</v>
      </c>
      <c r="N42" s="456" t="s">
        <v>741</v>
      </c>
      <c r="O42" s="456" t="s">
        <v>741</v>
      </c>
      <c r="P42" s="456" t="s">
        <v>741</v>
      </c>
      <c r="Q42" s="614" t="s">
        <v>781</v>
      </c>
      <c r="R42" s="638">
        <v>45</v>
      </c>
      <c r="S42" s="624">
        <f t="shared" si="0"/>
        <v>43.6</v>
      </c>
      <c r="T42" s="640"/>
      <c r="U42" s="626" t="s">
        <v>743</v>
      </c>
      <c r="V42" s="630"/>
    </row>
    <row r="43" spans="1:22" s="106" customFormat="1" ht="110.25">
      <c r="A43" s="333" t="s">
        <v>654</v>
      </c>
      <c r="B43" s="641" t="s">
        <v>786</v>
      </c>
      <c r="C43" s="642" t="s">
        <v>789</v>
      </c>
      <c r="D43" s="635"/>
      <c r="E43" s="635"/>
      <c r="F43" s="636"/>
      <c r="G43" s="637"/>
      <c r="H43" s="638"/>
      <c r="I43" s="639"/>
      <c r="J43" s="635"/>
      <c r="K43" s="456" t="s">
        <v>752</v>
      </c>
      <c r="L43" s="456" t="s">
        <v>741</v>
      </c>
      <c r="M43" s="638">
        <v>-1.4</v>
      </c>
      <c r="N43" s="456" t="s">
        <v>741</v>
      </c>
      <c r="O43" s="456" t="s">
        <v>741</v>
      </c>
      <c r="P43" s="456" t="s">
        <v>741</v>
      </c>
      <c r="Q43" s="614" t="s">
        <v>781</v>
      </c>
      <c r="R43" s="638">
        <v>45</v>
      </c>
      <c r="S43" s="624">
        <f t="shared" si="0"/>
        <v>43.6</v>
      </c>
      <c r="T43" s="640"/>
      <c r="U43" s="626" t="s">
        <v>743</v>
      </c>
      <c r="V43" s="630"/>
    </row>
    <row r="44" spans="1:22" s="106" customFormat="1" ht="110.25">
      <c r="A44" s="333" t="s">
        <v>657</v>
      </c>
      <c r="B44" s="641" t="s">
        <v>790</v>
      </c>
      <c r="C44" s="642" t="s">
        <v>791</v>
      </c>
      <c r="D44" s="635"/>
      <c r="E44" s="635"/>
      <c r="F44" s="636"/>
      <c r="G44" s="637"/>
      <c r="H44" s="638"/>
      <c r="I44" s="639"/>
      <c r="J44" s="635"/>
      <c r="K44" s="456" t="s">
        <v>752</v>
      </c>
      <c r="L44" s="456" t="s">
        <v>741</v>
      </c>
      <c r="M44" s="638">
        <v>-1.4</v>
      </c>
      <c r="N44" s="456" t="s">
        <v>741</v>
      </c>
      <c r="O44" s="456" t="s">
        <v>741</v>
      </c>
      <c r="P44" s="456" t="s">
        <v>741</v>
      </c>
      <c r="Q44" s="614" t="s">
        <v>781</v>
      </c>
      <c r="R44" s="638">
        <v>45</v>
      </c>
      <c r="S44" s="624">
        <f t="shared" si="0"/>
        <v>43.6</v>
      </c>
      <c r="T44" s="640"/>
      <c r="U44" s="626" t="s">
        <v>743</v>
      </c>
      <c r="V44" s="630"/>
    </row>
    <row r="45" spans="1:22" s="106" customFormat="1" ht="110.25">
      <c r="A45" s="333" t="s">
        <v>660</v>
      </c>
      <c r="B45" s="641" t="s">
        <v>792</v>
      </c>
      <c r="C45" s="642" t="s">
        <v>793</v>
      </c>
      <c r="D45" s="635"/>
      <c r="E45" s="635"/>
      <c r="F45" s="636"/>
      <c r="G45" s="637"/>
      <c r="H45" s="638"/>
      <c r="I45" s="639"/>
      <c r="J45" s="635"/>
      <c r="K45" s="456" t="s">
        <v>752</v>
      </c>
      <c r="L45" s="456" t="s">
        <v>741</v>
      </c>
      <c r="M45" s="638">
        <v>-1.4</v>
      </c>
      <c r="N45" s="456" t="s">
        <v>741</v>
      </c>
      <c r="O45" s="456" t="s">
        <v>741</v>
      </c>
      <c r="P45" s="456" t="s">
        <v>741</v>
      </c>
      <c r="Q45" s="614" t="s">
        <v>781</v>
      </c>
      <c r="R45" s="638">
        <v>45</v>
      </c>
      <c r="S45" s="624">
        <f t="shared" si="0"/>
        <v>43.6</v>
      </c>
      <c r="T45" s="640"/>
      <c r="U45" s="626" t="s">
        <v>743</v>
      </c>
      <c r="V45" s="630"/>
    </row>
    <row r="46" spans="1:22" s="106" customFormat="1" ht="110.25">
      <c r="A46" s="333" t="s">
        <v>663</v>
      </c>
      <c r="B46" s="641" t="s">
        <v>792</v>
      </c>
      <c r="C46" s="642" t="s">
        <v>794</v>
      </c>
      <c r="D46" s="635"/>
      <c r="E46" s="635"/>
      <c r="F46" s="636"/>
      <c r="G46" s="637"/>
      <c r="H46" s="638"/>
      <c r="I46" s="639"/>
      <c r="J46" s="635"/>
      <c r="K46" s="456" t="s">
        <v>752</v>
      </c>
      <c r="L46" s="456" t="s">
        <v>741</v>
      </c>
      <c r="M46" s="638">
        <v>-1.4</v>
      </c>
      <c r="N46" s="456" t="s">
        <v>741</v>
      </c>
      <c r="O46" s="456" t="s">
        <v>741</v>
      </c>
      <c r="P46" s="456" t="s">
        <v>741</v>
      </c>
      <c r="Q46" s="614" t="s">
        <v>781</v>
      </c>
      <c r="R46" s="638">
        <v>45</v>
      </c>
      <c r="S46" s="624">
        <f t="shared" si="0"/>
        <v>43.6</v>
      </c>
      <c r="T46" s="640"/>
      <c r="U46" s="626" t="s">
        <v>743</v>
      </c>
      <c r="V46" s="630"/>
    </row>
    <row r="47" spans="1:22" s="106" customFormat="1" ht="110.25">
      <c r="A47" s="333" t="s">
        <v>666</v>
      </c>
      <c r="B47" s="641" t="s">
        <v>786</v>
      </c>
      <c r="C47" s="642" t="s">
        <v>795</v>
      </c>
      <c r="D47" s="635"/>
      <c r="E47" s="635"/>
      <c r="F47" s="636"/>
      <c r="G47" s="637"/>
      <c r="H47" s="638"/>
      <c r="I47" s="639"/>
      <c r="J47" s="635"/>
      <c r="K47" s="456" t="s">
        <v>752</v>
      </c>
      <c r="L47" s="456" t="s">
        <v>741</v>
      </c>
      <c r="M47" s="638">
        <v>-1.4</v>
      </c>
      <c r="N47" s="456" t="s">
        <v>741</v>
      </c>
      <c r="O47" s="456" t="s">
        <v>741</v>
      </c>
      <c r="P47" s="456" t="s">
        <v>741</v>
      </c>
      <c r="Q47" s="614" t="s">
        <v>781</v>
      </c>
      <c r="R47" s="638">
        <v>45</v>
      </c>
      <c r="S47" s="624">
        <f t="shared" si="0"/>
        <v>43.6</v>
      </c>
      <c r="T47" s="640"/>
      <c r="U47" s="626" t="s">
        <v>743</v>
      </c>
      <c r="V47" s="630"/>
    </row>
    <row r="48" spans="1:22" s="106" customFormat="1" ht="141.75">
      <c r="A48" s="620" t="s">
        <v>667</v>
      </c>
      <c r="B48" s="627" t="s">
        <v>811</v>
      </c>
      <c r="C48" s="626" t="s">
        <v>812</v>
      </c>
      <c r="D48" s="456" t="s">
        <v>52</v>
      </c>
      <c r="E48" s="456" t="s">
        <v>738</v>
      </c>
      <c r="F48" s="614" t="s">
        <v>51</v>
      </c>
      <c r="G48" s="614" t="s">
        <v>739</v>
      </c>
      <c r="H48" s="624">
        <f>[3]Расчеты!I1118</f>
        <v>0</v>
      </c>
      <c r="I48" s="614" t="s">
        <v>739</v>
      </c>
      <c r="J48" s="456" t="s">
        <v>740</v>
      </c>
      <c r="K48" s="456" t="s">
        <v>813</v>
      </c>
      <c r="L48" s="457" t="s">
        <v>530</v>
      </c>
      <c r="M48" s="325">
        <v>-389.32</v>
      </c>
      <c r="N48" s="456" t="s">
        <v>741</v>
      </c>
      <c r="O48" s="456" t="s">
        <v>741</v>
      </c>
      <c r="P48" s="456" t="s">
        <v>741</v>
      </c>
      <c r="Q48" s="614" t="s">
        <v>742</v>
      </c>
      <c r="R48" s="624">
        <v>1098.3</v>
      </c>
      <c r="S48" s="624">
        <f>H48+M48+R48</f>
        <v>708.98</v>
      </c>
      <c r="T48" s="625"/>
      <c r="U48" s="626" t="s">
        <v>743</v>
      </c>
      <c r="V48" s="626"/>
    </row>
    <row r="49" spans="1:22" s="35" customFormat="1" ht="15.75">
      <c r="A49" s="940">
        <v>2</v>
      </c>
      <c r="B49" s="932" t="s">
        <v>10</v>
      </c>
      <c r="C49" s="933"/>
      <c r="D49" s="933"/>
      <c r="E49" s="933"/>
      <c r="F49" s="933"/>
      <c r="G49" s="934"/>
      <c r="H49" s="115">
        <f>SUM(I51:I51)</f>
        <v>0</v>
      </c>
      <c r="I49" s="932" t="s">
        <v>10</v>
      </c>
      <c r="J49" s="933"/>
      <c r="K49" s="933"/>
      <c r="L49" s="934"/>
      <c r="M49" s="115">
        <f>SUM(M51:M52)</f>
        <v>-2011</v>
      </c>
      <c r="N49" s="932" t="s">
        <v>10</v>
      </c>
      <c r="O49" s="933"/>
      <c r="P49" s="933"/>
      <c r="Q49" s="934"/>
      <c r="R49" s="115">
        <f>SUM(R51:R52)</f>
        <v>-2315.83</v>
      </c>
      <c r="S49" s="115">
        <f>SUM(R49,M49,H49)</f>
        <v>-4326.83</v>
      </c>
      <c r="T49" s="116"/>
      <c r="U49" s="941"/>
      <c r="V49" s="942"/>
    </row>
    <row r="50" spans="1:22" s="35" customFormat="1">
      <c r="A50" s="928"/>
      <c r="B50" s="937" t="s">
        <v>34</v>
      </c>
      <c r="C50" s="938"/>
      <c r="D50" s="938"/>
      <c r="E50" s="938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8"/>
      <c r="T50" s="938"/>
      <c r="U50" s="938"/>
      <c r="V50" s="939"/>
    </row>
    <row r="51" spans="1:22" s="35" customFormat="1" ht="78.75">
      <c r="A51" s="100" t="s">
        <v>127</v>
      </c>
      <c r="B51" s="627" t="s">
        <v>800</v>
      </c>
      <c r="C51" s="626">
        <v>312000540000</v>
      </c>
      <c r="D51" s="643" t="s">
        <v>12</v>
      </c>
      <c r="E51" s="643" t="s">
        <v>12</v>
      </c>
      <c r="F51" s="643" t="s">
        <v>796</v>
      </c>
      <c r="G51" s="643" t="s">
        <v>12</v>
      </c>
      <c r="H51" s="624">
        <f>[3]Расчеты!I1072</f>
        <v>0</v>
      </c>
      <c r="I51" s="626" t="s">
        <v>12</v>
      </c>
      <c r="J51" s="643" t="s">
        <v>801</v>
      </c>
      <c r="K51" s="643" t="s">
        <v>802</v>
      </c>
      <c r="L51" s="643" t="s">
        <v>803</v>
      </c>
      <c r="M51" s="624">
        <v>-491.6</v>
      </c>
      <c r="N51" s="643" t="s">
        <v>797</v>
      </c>
      <c r="O51" s="643" t="s">
        <v>804</v>
      </c>
      <c r="P51" s="643" t="s">
        <v>805</v>
      </c>
      <c r="Q51" s="643" t="s">
        <v>798</v>
      </c>
      <c r="R51" s="624">
        <v>1045.1400000000001</v>
      </c>
      <c r="S51" s="624">
        <f t="shared" ref="S51" si="2">H51+M51+R51</f>
        <v>553.54000000000008</v>
      </c>
      <c r="T51" s="644"/>
      <c r="U51" s="626" t="s">
        <v>799</v>
      </c>
      <c r="V51" s="645"/>
    </row>
    <row r="52" spans="1:22" s="106" customFormat="1" ht="126.75" thickBot="1">
      <c r="A52" s="620" t="s">
        <v>128</v>
      </c>
      <c r="B52" s="627" t="s">
        <v>806</v>
      </c>
      <c r="C52" s="473">
        <v>312000064000</v>
      </c>
      <c r="D52" s="456" t="s">
        <v>752</v>
      </c>
      <c r="E52" s="456" t="s">
        <v>111</v>
      </c>
      <c r="F52" s="614" t="s">
        <v>212</v>
      </c>
      <c r="G52" s="456" t="s">
        <v>754</v>
      </c>
      <c r="H52" s="624">
        <f>[3]Расчеты!I1096</f>
        <v>0</v>
      </c>
      <c r="I52" s="456" t="s">
        <v>741</v>
      </c>
      <c r="J52" s="456" t="s">
        <v>741</v>
      </c>
      <c r="K52" s="456" t="s">
        <v>741</v>
      </c>
      <c r="L52" s="614" t="s">
        <v>807</v>
      </c>
      <c r="M52" s="624">
        <v>-1519.4</v>
      </c>
      <c r="N52" s="614" t="s">
        <v>808</v>
      </c>
      <c r="O52" s="614" t="s">
        <v>801</v>
      </c>
      <c r="P52" s="614" t="s">
        <v>809</v>
      </c>
      <c r="Q52" s="614" t="s">
        <v>810</v>
      </c>
      <c r="R52" s="624">
        <v>-3360.9700000000003</v>
      </c>
      <c r="S52" s="624">
        <v>-6144.2300000000005</v>
      </c>
      <c r="T52" s="646">
        <v>1452.7699999999995</v>
      </c>
      <c r="U52" s="626" t="s">
        <v>799</v>
      </c>
      <c r="V52" s="253" t="s">
        <v>1142</v>
      </c>
    </row>
    <row r="53" spans="1:22" s="35" customFormat="1" ht="15.75">
      <c r="A53" s="927">
        <v>3</v>
      </c>
      <c r="B53" s="929" t="s">
        <v>11</v>
      </c>
      <c r="C53" s="930"/>
      <c r="D53" s="930"/>
      <c r="E53" s="930"/>
      <c r="F53" s="930"/>
      <c r="G53" s="931"/>
      <c r="H53" s="10">
        <f>SUM(H55:H62)</f>
        <v>0</v>
      </c>
      <c r="I53" s="932" t="s">
        <v>11</v>
      </c>
      <c r="J53" s="933"/>
      <c r="K53" s="933"/>
      <c r="L53" s="934"/>
      <c r="M53" s="10">
        <f>SUM(M55:M62)</f>
        <v>-9260.760000000002</v>
      </c>
      <c r="N53" s="932" t="s">
        <v>11</v>
      </c>
      <c r="O53" s="933"/>
      <c r="P53" s="933"/>
      <c r="Q53" s="934"/>
      <c r="R53" s="10">
        <f>SUM(R55:R62)</f>
        <v>-18890.052</v>
      </c>
      <c r="S53" s="10">
        <f>S55</f>
        <v>-36954.323000000004</v>
      </c>
      <c r="T53" s="13"/>
      <c r="U53" s="935"/>
      <c r="V53" s="936"/>
    </row>
    <row r="54" spans="1:22" s="35" customFormat="1">
      <c r="A54" s="928"/>
      <c r="B54" s="937" t="s">
        <v>35</v>
      </c>
      <c r="C54" s="938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9"/>
    </row>
    <row r="55" spans="1:22" s="106" customFormat="1" ht="120">
      <c r="A55" s="620" t="s">
        <v>129</v>
      </c>
      <c r="B55" s="647" t="s">
        <v>814</v>
      </c>
      <c r="C55" s="102" t="s">
        <v>815</v>
      </c>
      <c r="D55" s="456" t="s">
        <v>52</v>
      </c>
      <c r="E55" s="456"/>
      <c r="F55" s="614"/>
      <c r="G55" s="614" t="s">
        <v>816</v>
      </c>
      <c r="H55" s="624" t="str">
        <f>[3]Расчеты!I1152</f>
        <v>Год</v>
      </c>
      <c r="I55" s="614" t="s">
        <v>817</v>
      </c>
      <c r="J55" s="614" t="s">
        <v>818</v>
      </c>
      <c r="K55" s="614" t="s">
        <v>819</v>
      </c>
      <c r="L55" s="614" t="s">
        <v>820</v>
      </c>
      <c r="M55" s="624">
        <v>-9260.760000000002</v>
      </c>
      <c r="N55" s="614" t="s">
        <v>821</v>
      </c>
      <c r="O55" s="614"/>
      <c r="P55" s="614"/>
      <c r="Q55" s="614"/>
      <c r="R55" s="624">
        <v>-18890.052</v>
      </c>
      <c r="S55" s="624">
        <v>-36954.323000000004</v>
      </c>
      <c r="T55" s="648"/>
      <c r="U55" s="626"/>
      <c r="V55" s="626"/>
    </row>
    <row r="56" spans="1:22" s="106" customFormat="1" ht="75">
      <c r="A56" s="620" t="s">
        <v>130</v>
      </c>
      <c r="B56" s="641" t="s">
        <v>786</v>
      </c>
      <c r="C56" s="642" t="s">
        <v>822</v>
      </c>
      <c r="D56" s="456"/>
      <c r="E56" s="456"/>
      <c r="F56" s="614"/>
      <c r="G56" s="614"/>
      <c r="H56" s="649"/>
      <c r="I56" s="614"/>
      <c r="J56" s="614"/>
      <c r="K56" s="614"/>
      <c r="L56" s="614" t="s">
        <v>823</v>
      </c>
      <c r="M56" s="649">
        <v>0</v>
      </c>
      <c r="N56" s="614" t="s">
        <v>824</v>
      </c>
      <c r="O56" s="614"/>
      <c r="P56" s="614"/>
      <c r="Q56" s="614"/>
      <c r="R56" s="649">
        <v>0</v>
      </c>
      <c r="S56" s="649">
        <v>0</v>
      </c>
      <c r="T56" s="648"/>
      <c r="U56" s="650"/>
      <c r="V56" s="626"/>
    </row>
    <row r="57" spans="1:22" s="106" customFormat="1" ht="75">
      <c r="A57" s="620" t="s">
        <v>426</v>
      </c>
      <c r="B57" s="641" t="s">
        <v>786</v>
      </c>
      <c r="C57" s="642" t="s">
        <v>825</v>
      </c>
      <c r="D57" s="456"/>
      <c r="E57" s="456"/>
      <c r="F57" s="614"/>
      <c r="G57" s="614"/>
      <c r="H57" s="649"/>
      <c r="I57" s="614"/>
      <c r="J57" s="614"/>
      <c r="K57" s="614"/>
      <c r="L57" s="614" t="s">
        <v>823</v>
      </c>
      <c r="M57" s="649">
        <v>0</v>
      </c>
      <c r="N57" s="614" t="s">
        <v>824</v>
      </c>
      <c r="O57" s="614"/>
      <c r="P57" s="614"/>
      <c r="Q57" s="614"/>
      <c r="R57" s="649">
        <v>0</v>
      </c>
      <c r="S57" s="649">
        <v>0</v>
      </c>
      <c r="T57" s="648"/>
      <c r="U57" s="650"/>
      <c r="V57" s="626"/>
    </row>
    <row r="58" spans="1:22" s="106" customFormat="1" ht="75">
      <c r="A58" s="620" t="s">
        <v>826</v>
      </c>
      <c r="B58" s="641" t="s">
        <v>790</v>
      </c>
      <c r="C58" s="642" t="s">
        <v>827</v>
      </c>
      <c r="D58" s="456"/>
      <c r="E58" s="456"/>
      <c r="F58" s="614"/>
      <c r="G58" s="614"/>
      <c r="H58" s="649"/>
      <c r="I58" s="614"/>
      <c r="J58" s="614"/>
      <c r="K58" s="614"/>
      <c r="L58" s="614" t="s">
        <v>823</v>
      </c>
      <c r="M58" s="649">
        <v>0</v>
      </c>
      <c r="N58" s="614" t="s">
        <v>824</v>
      </c>
      <c r="O58" s="614"/>
      <c r="P58" s="614"/>
      <c r="Q58" s="614"/>
      <c r="R58" s="649">
        <v>0</v>
      </c>
      <c r="S58" s="649">
        <v>0</v>
      </c>
      <c r="T58" s="648"/>
      <c r="U58" s="650"/>
      <c r="V58" s="626"/>
    </row>
    <row r="59" spans="1:22" s="106" customFormat="1" ht="75">
      <c r="A59" s="620" t="s">
        <v>828</v>
      </c>
      <c r="B59" s="641" t="s">
        <v>792</v>
      </c>
      <c r="C59" s="642" t="s">
        <v>829</v>
      </c>
      <c r="D59" s="456"/>
      <c r="E59" s="456"/>
      <c r="F59" s="614"/>
      <c r="G59" s="614"/>
      <c r="H59" s="649"/>
      <c r="I59" s="614"/>
      <c r="J59" s="614"/>
      <c r="K59" s="614"/>
      <c r="L59" s="614" t="s">
        <v>823</v>
      </c>
      <c r="M59" s="649">
        <v>0</v>
      </c>
      <c r="N59" s="614" t="s">
        <v>824</v>
      </c>
      <c r="O59" s="614"/>
      <c r="P59" s="614"/>
      <c r="Q59" s="614"/>
      <c r="R59" s="649">
        <f>[3]Расчеты!S1240</f>
        <v>0</v>
      </c>
      <c r="S59" s="649">
        <v>0</v>
      </c>
      <c r="T59" s="648"/>
      <c r="U59" s="650"/>
      <c r="V59" s="626"/>
    </row>
    <row r="60" spans="1:22" s="106" customFormat="1" ht="75">
      <c r="A60" s="620" t="s">
        <v>830</v>
      </c>
      <c r="B60" s="641" t="s">
        <v>792</v>
      </c>
      <c r="C60" s="642" t="s">
        <v>831</v>
      </c>
      <c r="D60" s="456"/>
      <c r="E60" s="456"/>
      <c r="F60" s="614"/>
      <c r="G60" s="614"/>
      <c r="H60" s="649"/>
      <c r="I60" s="614"/>
      <c r="J60" s="614"/>
      <c r="K60" s="614"/>
      <c r="L60" s="614" t="s">
        <v>823</v>
      </c>
      <c r="M60" s="649">
        <v>0</v>
      </c>
      <c r="N60" s="614" t="s">
        <v>824</v>
      </c>
      <c r="O60" s="614"/>
      <c r="P60" s="614"/>
      <c r="Q60" s="614"/>
      <c r="R60" s="649">
        <f>[3]Расчеты!S1262</f>
        <v>0</v>
      </c>
      <c r="S60" s="649">
        <v>0</v>
      </c>
      <c r="T60" s="648"/>
      <c r="U60" s="650"/>
      <c r="V60" s="626"/>
    </row>
    <row r="61" spans="1:22" s="106" customFormat="1" ht="75">
      <c r="A61" s="620" t="s">
        <v>832</v>
      </c>
      <c r="B61" s="641" t="s">
        <v>792</v>
      </c>
      <c r="C61" s="642" t="s">
        <v>833</v>
      </c>
      <c r="D61" s="456"/>
      <c r="E61" s="456"/>
      <c r="F61" s="614"/>
      <c r="G61" s="614"/>
      <c r="H61" s="649"/>
      <c r="I61" s="614"/>
      <c r="J61" s="614"/>
      <c r="K61" s="614"/>
      <c r="L61" s="614" t="s">
        <v>823</v>
      </c>
      <c r="M61" s="649">
        <v>0</v>
      </c>
      <c r="N61" s="614" t="s">
        <v>824</v>
      </c>
      <c r="O61" s="614"/>
      <c r="P61" s="614"/>
      <c r="Q61" s="614"/>
      <c r="R61" s="649">
        <f>[3]Расчеты!S1284</f>
        <v>0</v>
      </c>
      <c r="S61" s="649">
        <v>0</v>
      </c>
      <c r="T61" s="648"/>
      <c r="U61" s="650"/>
      <c r="V61" s="626"/>
    </row>
    <row r="62" spans="1:22" s="35" customFormat="1" ht="15.75" thickBot="1">
      <c r="A62" s="651" t="s">
        <v>126</v>
      </c>
      <c r="B62" s="652"/>
      <c r="C62" s="652"/>
      <c r="D62" s="653" t="s">
        <v>132</v>
      </c>
      <c r="E62" s="653" t="s">
        <v>132</v>
      </c>
      <c r="F62" s="653" t="s">
        <v>132</v>
      </c>
      <c r="G62" s="653" t="s">
        <v>132</v>
      </c>
      <c r="H62" s="654"/>
      <c r="I62" s="653" t="s">
        <v>132</v>
      </c>
      <c r="J62" s="653" t="s">
        <v>132</v>
      </c>
      <c r="K62" s="653" t="s">
        <v>132</v>
      </c>
      <c r="L62" s="653" t="s">
        <v>132</v>
      </c>
      <c r="M62" s="654"/>
      <c r="N62" s="653" t="s">
        <v>132</v>
      </c>
      <c r="O62" s="653" t="s">
        <v>132</v>
      </c>
      <c r="P62" s="653" t="s">
        <v>132</v>
      </c>
      <c r="Q62" s="653" t="s">
        <v>132</v>
      </c>
      <c r="R62" s="654"/>
      <c r="S62" s="654"/>
      <c r="T62" s="655"/>
      <c r="U62" s="652"/>
      <c r="V62" s="656"/>
    </row>
    <row r="63" spans="1:22" s="35" customFormat="1" ht="18.75" customHeight="1">
      <c r="A63" s="657" t="s">
        <v>83</v>
      </c>
      <c r="B63" s="658" t="s">
        <v>36</v>
      </c>
      <c r="C63" s="659"/>
      <c r="D63" s="660"/>
      <c r="E63" s="660"/>
      <c r="F63" s="660"/>
      <c r="G63" s="660"/>
      <c r="H63" s="661"/>
      <c r="I63" s="660"/>
      <c r="J63" s="660"/>
      <c r="K63" s="660"/>
      <c r="L63" s="660"/>
      <c r="M63" s="661"/>
      <c r="N63" s="660"/>
      <c r="O63" s="660"/>
      <c r="P63" s="660"/>
      <c r="Q63" s="660"/>
      <c r="R63" s="661"/>
      <c r="S63" s="661"/>
      <c r="T63" s="662"/>
      <c r="U63" s="659"/>
      <c r="V63" s="659"/>
    </row>
    <row r="64" spans="1:22" s="35" customFormat="1" ht="9" customHeight="1">
      <c r="A64" s="657"/>
      <c r="B64" s="658"/>
      <c r="C64" s="659"/>
      <c r="D64" s="660"/>
      <c r="E64" s="660"/>
      <c r="F64" s="660"/>
      <c r="G64" s="660"/>
      <c r="H64" s="661"/>
      <c r="I64" s="660"/>
      <c r="J64" s="660"/>
      <c r="K64" s="660"/>
      <c r="L64" s="660"/>
      <c r="M64" s="661"/>
      <c r="N64" s="660"/>
      <c r="O64" s="660"/>
      <c r="P64" s="660"/>
      <c r="Q64" s="660"/>
      <c r="R64" s="661"/>
      <c r="S64" s="661"/>
      <c r="T64" s="662"/>
      <c r="U64" s="659"/>
      <c r="V64" s="659"/>
    </row>
    <row r="65" spans="1:22" s="35" customFormat="1" ht="17.25" customHeight="1">
      <c r="A65" s="663"/>
      <c r="B65" s="664" t="s">
        <v>84</v>
      </c>
      <c r="C65" s="659"/>
      <c r="D65" s="660"/>
      <c r="E65" s="660"/>
      <c r="F65" s="660"/>
      <c r="G65" s="660"/>
      <c r="H65" s="661"/>
      <c r="I65" s="660"/>
      <c r="J65" s="660"/>
      <c r="K65" s="660"/>
      <c r="L65" s="660"/>
      <c r="M65" s="661"/>
      <c r="N65" s="660"/>
      <c r="O65" s="660"/>
      <c r="P65" s="660"/>
      <c r="Q65" s="660"/>
      <c r="R65" s="661"/>
      <c r="S65" s="661"/>
      <c r="T65" s="662"/>
      <c r="U65" s="659"/>
      <c r="V65" s="659"/>
    </row>
    <row r="66" spans="1:22" s="35" customFormat="1" ht="19.5" customHeight="1">
      <c r="A66" s="663"/>
      <c r="B66" s="665" t="s">
        <v>85</v>
      </c>
      <c r="C66" s="659"/>
      <c r="D66" s="660"/>
      <c r="E66" s="660"/>
      <c r="F66" s="660"/>
      <c r="G66" s="660"/>
      <c r="H66" s="661"/>
      <c r="I66" s="660"/>
      <c r="J66" s="660"/>
      <c r="K66" s="660"/>
      <c r="L66" s="660"/>
      <c r="M66" s="661"/>
      <c r="N66" s="660"/>
      <c r="O66" s="660"/>
      <c r="P66" s="660"/>
      <c r="Q66" s="660"/>
      <c r="R66" s="661"/>
      <c r="S66" s="661"/>
      <c r="T66" s="662"/>
      <c r="U66" s="659"/>
      <c r="V66" s="659"/>
    </row>
    <row r="67" spans="1:22" s="35" customFormat="1"/>
    <row r="68" spans="1:22" s="35" customFormat="1" ht="15.75">
      <c r="A68" s="666" t="s">
        <v>834</v>
      </c>
      <c r="B68" s="667"/>
      <c r="C68" s="667"/>
      <c r="D68" s="667"/>
      <c r="E68" s="667"/>
      <c r="F68" s="667"/>
      <c r="G68" s="667"/>
      <c r="H68" s="667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</row>
    <row r="69" spans="1:22" s="35" customFormat="1" ht="15.75">
      <c r="A69" s="669"/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</row>
    <row r="70" spans="1:22" s="35" customFormat="1" ht="15.75">
      <c r="A70" s="670" t="s">
        <v>38</v>
      </c>
      <c r="B70" s="669"/>
      <c r="C70" s="669"/>
      <c r="D70" s="669"/>
      <c r="E70" s="669"/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R70" s="669"/>
      <c r="S70" s="669"/>
      <c r="T70" s="669"/>
      <c r="U70" s="669"/>
      <c r="V70" s="669"/>
    </row>
    <row r="71" spans="1:22" s="35" customFormat="1" ht="15.75">
      <c r="A71" s="671" t="s">
        <v>835</v>
      </c>
      <c r="B71" s="672"/>
      <c r="C71" s="672"/>
      <c r="D71" s="672"/>
      <c r="E71" s="672"/>
      <c r="F71" s="672"/>
      <c r="G71" s="672"/>
      <c r="H71" s="672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</row>
    <row r="72" spans="1:22" s="35" customFormat="1" ht="15.75">
      <c r="A72" s="671" t="s">
        <v>836</v>
      </c>
      <c r="B72" s="672"/>
      <c r="C72" s="672"/>
      <c r="D72" s="672"/>
      <c r="E72" s="672"/>
      <c r="F72" s="672"/>
      <c r="G72" s="672"/>
      <c r="H72" s="672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3"/>
      <c r="T72" s="673"/>
      <c r="U72" s="673"/>
      <c r="V72" s="673"/>
    </row>
    <row r="73" spans="1:22" s="35" customFormat="1" ht="15.75">
      <c r="A73" s="671" t="s">
        <v>837</v>
      </c>
      <c r="B73" s="672"/>
      <c r="C73" s="672"/>
      <c r="D73" s="672"/>
      <c r="E73" s="672"/>
      <c r="F73" s="672"/>
      <c r="G73" s="672"/>
      <c r="H73" s="672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</row>
    <row r="74" spans="1:22" s="35" customFormat="1" ht="15.75">
      <c r="A74" s="498"/>
      <c r="B74" s="498"/>
      <c r="C74" s="498"/>
      <c r="D74" s="498"/>
      <c r="E74" s="498"/>
      <c r="F74" s="498"/>
      <c r="G74" s="498"/>
      <c r="H74" s="49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</row>
  </sheetData>
  <mergeCells count="32">
    <mergeCell ref="U12:V12"/>
    <mergeCell ref="B13:V13"/>
    <mergeCell ref="A8:A10"/>
    <mergeCell ref="B8:B10"/>
    <mergeCell ref="C8:C10"/>
    <mergeCell ref="D8:R8"/>
    <mergeCell ref="S8:S10"/>
    <mergeCell ref="T8:T10"/>
    <mergeCell ref="U8:U10"/>
    <mergeCell ref="D9:H9"/>
    <mergeCell ref="I9:M9"/>
    <mergeCell ref="N9:R9"/>
    <mergeCell ref="A12:A13"/>
    <mergeCell ref="B12:G12"/>
    <mergeCell ref="I12:L12"/>
    <mergeCell ref="N12:Q12"/>
    <mergeCell ref="A1:V1"/>
    <mergeCell ref="B4:V4"/>
    <mergeCell ref="B6:V6"/>
    <mergeCell ref="A53:A54"/>
    <mergeCell ref="B53:G53"/>
    <mergeCell ref="I53:L53"/>
    <mergeCell ref="N53:Q53"/>
    <mergeCell ref="U53:V53"/>
    <mergeCell ref="B54:V54"/>
    <mergeCell ref="A49:A50"/>
    <mergeCell ref="B49:G49"/>
    <mergeCell ref="I49:L49"/>
    <mergeCell ref="N49:Q49"/>
    <mergeCell ref="U49:V49"/>
    <mergeCell ref="B50:V50"/>
    <mergeCell ref="V8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ГоГРЭС</vt:lpstr>
      <vt:lpstr>ВТГРЭС</vt:lpstr>
      <vt:lpstr>ИГРЭС</vt:lpstr>
      <vt:lpstr>ДТЭС</vt:lpstr>
      <vt:lpstr>КТЭЦ2</vt:lpstr>
      <vt:lpstr>ИПГУ</vt:lpstr>
      <vt:lpstr>КашГРЭС</vt:lpstr>
      <vt:lpstr>КосГРЭС</vt:lpstr>
      <vt:lpstr>ПерГРЭС</vt:lpstr>
      <vt:lpstr>ПечГРЭС</vt:lpstr>
      <vt:lpstr>УГРЭС</vt:lpstr>
      <vt:lpstr>СТЭС</vt:lpstr>
      <vt:lpstr>ХГРЭС</vt:lpstr>
      <vt:lpstr>ЧГРЭС</vt:lpstr>
      <vt:lpstr>ЮГРЭС</vt:lpstr>
    </vt:vector>
  </TitlesOfParts>
  <Company>Inter RAO 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melnikov_aa</dc:creator>
  <cp:lastModifiedBy>Дроздецкий Евгений Александрович</cp:lastModifiedBy>
  <cp:lastPrinted>2017-05-03T08:05:43Z</cp:lastPrinted>
  <dcterms:created xsi:type="dcterms:W3CDTF">2011-04-18T07:52:09Z</dcterms:created>
  <dcterms:modified xsi:type="dcterms:W3CDTF">2020-03-13T10:20:59Z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