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Предложение!$87:$93</definedName>
    <definedName name="OFFER_TARIFF_A_3">Предложение!$156:$162</definedName>
    <definedName name="OFFER_TARIFF_A_4">Предложение!$225:$227</definedName>
    <definedName name="OFFER_TARIFF_A_5">Предложение!$286:$292</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Предложение!$252:$254</definedName>
    <definedName name="OFFER_TARIFF_A_COLDVSNA_5">Предложение!$321:$323</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Предложение!$267:$269</definedName>
    <definedName name="OFFER_TARIFF_A_HOTVSNA_5">Предложение!$336:$338</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Предложение!$276:$278</definedName>
    <definedName name="OFFER_TARIFF_A_VOTV_5">Предложение!$345:$347</definedName>
    <definedName name="OFFER_TARIFF_B_1">Предложение!$27:$29</definedName>
    <definedName name="OFFER_TARIFF_B_2">Предложение!$94:$100</definedName>
    <definedName name="OFFER_TARIFF_B_3">Предложение!$163:$169</definedName>
    <definedName name="OFFER_TARIFF_B_4">Предложение!$228:$230</definedName>
    <definedName name="OFFER_TARIFF_B_5">Предложение!$293:$299</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Предложение!$255:$257</definedName>
    <definedName name="OFFER_TARIFF_B_COLDVSNA_5">Предложение!$324:$326</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Предложение!$270:$272</definedName>
    <definedName name="OFFER_TARIFF_B_HOTVSNA_5">Предложение!$339:$341</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Предложение!$279:$281</definedName>
    <definedName name="OFFER_TARIFF_B_VOTV_5">Предложение!$348:$350</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Предложение!$231:$233</definedName>
    <definedName name="OFFER_TARIFF_C_5">Предложение!$300:$302</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Предложение!$258:$260</definedName>
    <definedName name="OFFER_TARIFF_C_COLDVSNA_5">Предложение!$327:$329</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Предложение!$273:$275</definedName>
    <definedName name="OFFER_TARIFF_C_HOTVSNA_5">Предложение!$342:$344</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Предложение!$282:$284</definedName>
    <definedName name="OFFER_TARIFF_C_VOTV_5">Предложение!$351:$353</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Предложение!$234:$236</definedName>
    <definedName name="OFFER_TARIFF_D_5">Предложение!$303:$305</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Предложение!$261:$263</definedName>
    <definedName name="OFFER_TARIFF_D_COLDVSNA_5">Предложение!$330:$332</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Предложение!$264:$266</definedName>
    <definedName name="OFFER_TARIFF_E_COLDVSNA_5">Предложение!$333:$335</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Предложение!$237:$239</definedName>
    <definedName name="OFFER_TARIFF_E1_5">Предложение!$306:$308</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Предложение!$240:$242</definedName>
    <definedName name="OFFER_TARIFF_E2_5">Предложение!$309:$311</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Предложение!$243:$245</definedName>
    <definedName name="OFFER_TARIFF_F_5">Предложение!$312:$314</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Предложение!$246:$248</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Предложение!$G$254</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Предложение!$G$269</definedName>
    <definedName name="pIns_PT_VTAR_A_HOTVSNA_OFFER_5">Предложение!$G$338</definedName>
    <definedName name="pIns_PT_VTAR_A_OFFER_1">Предложение!$G$26</definedName>
    <definedName name="pIns_PT_VTAR_A_OFFER_2">Предложение!$G$93</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Предложение!$G$278</definedName>
    <definedName name="pIns_PT_VTAR_A_VOTV_OFFER_5">Предложение!$G$347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Предложение!$G$257</definedName>
    <definedName name="pIns_PT_VTAR_B_COLDVSNA_OFFER_5">Предложение!$G$326</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Предложение!$G$272</definedName>
    <definedName name="pIns_PT_VTAR_B_HOTVSNA_OFFER_5">Предложение!$G$341</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Предложение!$G$230</definedName>
    <definedName name="pIns_PT_VTAR_B_OFFER_5">Предложение!$G$299</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Предложение!$G$281</definedName>
    <definedName name="pIns_PT_VTAR_B_VOTV_OFFER_5">Предложение!$G$350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Предложение!$G$260</definedName>
    <definedName name="pIns_PT_VTAR_C_COLDVSNA_OFFER_5">Предложение!$G$329</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Предложение!$G$275</definedName>
    <definedName name="pIns_PT_VTAR_C_HOTVSNA_OFFER_5">Предложение!$G$344</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Предложение!$G$233</definedName>
    <definedName name="pIns_PT_VTAR_C_OFFER_5">Предложение!$G$302</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Предложение!$G$284</definedName>
    <definedName name="pIns_PT_VTAR_C_VOTV_OFFER_5">Предложение!$G$353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Предложение!$G$263</definedName>
    <definedName name="pIns_PT_VTAR_D_COLDVSNA_OFFER_5">Предложение!$G$332</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Предложение!$G$236</definedName>
    <definedName name="pIns_PT_VTAR_D_OFFER_5">Предложение!$G$305</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Предложение!$G$266</definedName>
    <definedName name="pIns_PT_VTAR_E_COLDVSNA_OFFER_5">Предложение!$G$335</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Предложение!$G$239</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Предложение!$G$242</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Предложение!$G$245</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Предложение!$G$248</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Предложение!$G$251</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<sst xmlns="http://schemas.openxmlformats.org/spreadsheetml/2006/main" count="15409" uniqueCount="3593">
  <si>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</si>
  <si>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</si>
  <si>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</si>
  <si>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</si>
  <si>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</si>
  <si>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</si>
  <si>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</si>
  <si>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</si>
  <si>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</si>
  <si>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</si>
  <si>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</si>
  <si>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</si>
  <si>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</si>
  <si>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</si>
  <si>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</si>
  <si>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</si>
  <si>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</si>
  <si>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</si>
  <si>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</si>
  <si>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</si>
  <si>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</si>
  <si>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</si>
  <si>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</si>
  <si>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</si>
  <si>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</si>
  <si>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</si>
  <si>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</si>
  <si>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</si>
  <si>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</si>
  <si>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</si>
  <si>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</si>
  <si>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</si>
  <si>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</si>
  <si>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</si>
  <si>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</si>
  <si>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</si>
  <si>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</si>
  <si>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</si>
  <si>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</si>
  <si>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</si>
  <si>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</si>
  <si>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</si>
  <si>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</si>
  <si>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</si>
  <si>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</si>
  <si>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03/1378</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</si>
  <si>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</si>
  <si>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</si>
  <si>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</si>
  <si>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</si>
  <si>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</si>
  <si>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</si>
  <si>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</si>
  <si>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</si>
  <si>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</si>
  <si>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</si>
  <si>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</si>
  <si>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</si>
  <si>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</si>
  <si>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</si>
  <si>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</si>
  <si>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</si>
  <si>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</si>
  <si>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</si>
  <si>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</si>
  <si>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</si>
  <si>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</si>
  <si>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</si>
  <si>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</si>
  <si>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</si>
  <si>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</si>
  <si>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Тюменская область, Ханты-Мансийский автономный округ-Югра, Нижневартовский район, поселок Излучинск, Промзона, Нижневартовская ГРЭС</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</si>
  <si>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</si>
  <si>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</si>
  <si>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</si>
  <si>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</si>
  <si>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</si>
  <si>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</si>
  <si>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</si>
  <si>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</si>
  <si>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</si>
  <si>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</si>
  <si>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</si>
  <si>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</si>
  <si>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</si>
  <si>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</si>
  <si>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</si>
  <si>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</si>
  <si>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</si>
  <si>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</si>
  <si>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</si>
  <si>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</si>
  <si>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</si>
  <si>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</si>
  <si>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</si>
  <si>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</si>
  <si>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</si>
  <si>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</si>
  <si>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</si>
  <si>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</si>
  <si>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</si>
  <si>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</si>
  <si>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</si>
  <si>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</si>
  <si>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</si>
  <si>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</si>
  <si>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</si>
  <si>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</si>
  <si>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</si>
  <si>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</si>
  <si>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</si>
  <si>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</si>
  <si>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</si>
  <si>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</si>
  <si>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</si>
  <si>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</si>
  <si>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</si>
  <si>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</si>
  <si>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</si>
  <si>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</si>
  <si>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</si>
  <si>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</si>
  <si>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</si>
  <si>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</si>
  <si>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</si>
  <si>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</si>
  <si>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</si>
  <si>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</si>
  <si>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</si>
  <si>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</si>
  <si>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</si>
  <si>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</si>
  <si>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</si>
  <si>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</si>
  <si>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</si>
  <si>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</si>
  <si>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</si>
  <si>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</si>
  <si>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</si>
  <si>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</si>
  <si>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</si>
  <si>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</si>
  <si>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</si>
  <si>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</si>
  <si>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</si>
  <si>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</si>
  <si>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</si>
  <si>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</si>
  <si>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</si>
  <si>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</si>
  <si>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</si>
  <si>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</si>
  <si>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</si>
  <si>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</si>
  <si>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</si>
  <si>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</si>
  <si>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</si>
  <si>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</si>
  <si>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</si>
  <si>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</si>
  <si>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</si>
  <si>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</si>
  <si>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</si>
  <si>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</si>
  <si>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</si>
  <si>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</si>
  <si>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</si>
  <si>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</si>
  <si>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</si>
  <si>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</si>
  <si>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</si>
  <si>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</si>
  <si>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</si>
  <si>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</si>
  <si>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</si>
  <si>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</si>
  <si>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</si>
  <si>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</si>
  <si>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</si>
  <si>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</si>
  <si>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</si>
  <si>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</si>
  <si>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</si>
  <si>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</si>
  <si>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</si>
  <si>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</si>
  <si>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</si>
  <si>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</si>
  <si>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</si>
  <si>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</si>
  <si>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</si>
  <si>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</si>
  <si>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</si>
  <si>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</si>
  <si>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</si>
  <si>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</si>
  <si>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</si>
  <si>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</si>
  <si>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</si>
  <si>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</si>
  <si>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</si>
  <si>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</si>
  <si>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</si>
  <si>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</si>
  <si>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</si>
  <si>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</si>
  <si>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</si>
  <si>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</si>
  <si>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</si>
  <si>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</si>
  <si>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</si>
  <si>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</si>
  <si>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</si>
  <si>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</si>
  <si>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</si>
  <si>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</si>
  <si>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</si>
  <si>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</si>
  <si>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</si>
  <si>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</si>
  <si>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</si>
  <si>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</si>
  <si>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</si>
  <si>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</si>
  <si>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</si>
  <si>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</si>
  <si>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</si>
  <si>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</si>
  <si>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</si>
  <si>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</si>
  <si>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</si>
  <si>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</si>
  <si>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</si>
  <si>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</si>
  <si>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</si>
  <si>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</si>
  <si>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</si>
  <si>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</si>
  <si>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</si>
  <si>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</si>
  <si>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</si>
  <si>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</si>
  <si>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</si>
  <si>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</si>
  <si>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</si>
  <si>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</si>
  <si>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</si>
  <si>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</si>
  <si>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</si>
  <si>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</si>
  <si>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</si>
  <si>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</si>
  <si>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</si>
  <si>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</si>
  <si>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</si>
  <si>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</si>
  <si>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</si>
  <si>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</si>
  <si>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</si>
  <si>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</si>
  <si>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</si>
  <si>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</si>
  <si>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</si>
  <si>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</si>
  <si>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</si>
  <si>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</si>
  <si>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</si>
  <si>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</si>
  <si>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</si>
  <si>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</si>
  <si>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</si>
  <si>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</si>
  <si>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</si>
  <si>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</si>
  <si>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</si>
  <si>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</si>
  <si>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</si>
  <si>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</si>
  <si>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</si>
  <si>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</si>
  <si>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</si>
  <si>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</si>
  <si>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</si>
  <si>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</si>
  <si>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</si>
  <si>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</si>
  <si>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</si>
  <si>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</si>
  <si>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</si>
  <si>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</si>
  <si>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</si>
  <si>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</si>
  <si>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</si>
  <si>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</si>
  <si>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</si>
  <si>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</si>
  <si>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</si>
  <si>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</si>
  <si>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</si>
  <si>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</si>
  <si>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</si>
  <si>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</si>
  <si>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</si>
  <si>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</si>
  <si>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</si>
  <si>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</si>
  <si>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</si>
  <si>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</si>
  <si>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</si>
  <si>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</si>
  <si>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</si>
  <si>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</si>
  <si>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</si>
  <si>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</si>
  <si>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</si>
  <si>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</si>
  <si>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</si>
  <si>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</si>
  <si>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</si>
  <si>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</si>
  <si>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</si>
  <si>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</si>
  <si>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</si>
  <si>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</si>
  <si>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</si>
  <si>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</si>
  <si>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</si>
  <si>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</si>
  <si>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</si>
  <si>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</si>
  <si>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</si>
  <si>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</si>
  <si>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</si>
  <si>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</si>
  <si>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</si>
  <si>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</si>
  <si>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</si>
  <si>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</si>
  <si>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</si>
  <si>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</si>
  <si>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</si>
  <si>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</si>
  <si>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</si>
  <si>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</si>
  <si>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</si>
  <si>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</si>
  <si>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</si>
  <si>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</si>
  <si>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</si>
  <si>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</si>
  <si>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</si>
  <si>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</si>
  <si>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</si>
  <si>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</si>
  <si>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</si>
  <si>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</si>
  <si>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</si>
  <si>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</si>
  <si>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</si>
  <si>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</si>
  <si>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</si>
  <si>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</si>
  <si>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</si>
  <si>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</si>
  <si>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</si>
  <si>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</si>
  <si>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</si>
  <si>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</si>
  <si>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</si>
  <si>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</si>
  <si>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</si>
  <si>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</si>
  <si>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</si>
  <si>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</si>
  <si>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</si>
  <si>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</si>
  <si>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</si>
  <si>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</si>
  <si>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</si>
  <si>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</si>
  <si>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</si>
  <si>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</si>
  <si>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</si>
  <si>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</si>
  <si>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</si>
  <si>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</si>
  <si>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</si>
  <si>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</si>
  <si>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</si>
  <si>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</si>
  <si>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</si>
  <si>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</si>
  <si>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</si>
  <si>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</si>
  <si>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</si>
  <si>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</si>
  <si>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</si>
  <si>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</si>
  <si>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</si>
  <si>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</si>
  <si>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</si>
  <si>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</si>
  <si>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</si>
  <si>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</si>
  <si>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</si>
  <si>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</si>
  <si>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</si>
  <si>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</si>
  <si>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</si>
  <si>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</si>
  <si>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</si>
  <si>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</si>
  <si>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</si>
  <si>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</si>
  <si>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</si>
  <si>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</si>
  <si>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</si>
  <si>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</si>
  <si>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</si>
  <si>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</si>
  <si>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</si>
  <si>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</si>
  <si>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</si>
  <si>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</si>
  <si>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</si>
  <si>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</si>
  <si>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</si>
  <si>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</si>
  <si>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</si>
  <si>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</si>
  <si>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</si>
  <si>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</si>
  <si>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</si>
  <si>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</si>
  <si>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</si>
  <si>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</si>
  <si>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</si>
  <si>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</si>
  <si>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</si>
  <si>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</si>
  <si>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</si>
  <si>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</si>
  <si>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</si>
  <si>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</si>
  <si>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</si>
  <si>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</si>
  <si>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</si>
  <si>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</si>
  <si>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</si>
  <si>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</si>
  <si>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</si>
  <si>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</si>
  <si>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</si>
  <si>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</si>
  <si>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</si>
  <si>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</si>
  <si>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</si>
  <si>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</si>
  <si>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</si>
  <si>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</si>
  <si>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</si>
  <si>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</si>
  <si>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</si>
  <si>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</si>
  <si>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</si>
  <si>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</si>
  <si>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</si>
  <si>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</si>
  <si>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</si>
  <si>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</si>
  <si>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</si>
  <si>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</si>
  <si>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</si>
  <si>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</si>
  <si>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</si>
  <si>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</si>
  <si>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</si>
  <si>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</si>
  <si>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</si>
  <si>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</si>
  <si>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</si>
  <si>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</si>
  <si>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</si>
  <si>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</si>
  <si>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</si>
  <si>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</si>
  <si>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</si>
  <si>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</si>
  <si>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</si>
  <si>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</si>
  <si>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</si>
  <si>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</si>
  <si>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</si>
  <si>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</si>
  <si>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</si>
  <si>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</si>
  <si>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</si>
  <si>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</si>
  <si>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</si>
  <si>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</si>
  <si>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</si>
  <si>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</si>
  <si>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</si>
  <si>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</si>
  <si>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</si>
  <si>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</si>
  <si>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</si>
  <si>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</si>
  <si>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</si>
  <si>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</si>
  <si>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</si>
  <si>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</si>
  <si>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</si>
  <si>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</si>
  <si>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</si>
  <si>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</si>
  <si>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</si>
  <si>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</si>
  <si>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</si>
  <si>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</si>
  <si>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</si>
  <si>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</si>
  <si>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</si>
  <si>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</si>
  <si>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</si>
  <si>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</si>
  <si>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</si>
  <si>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</si>
  <si>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</si>
  <si>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</si>
  <si>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</si>
  <si>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</si>
  <si>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</si>
  <si>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</si>
  <si>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</si>
  <si>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</si>
  <si>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</si>
  <si>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</si>
  <si>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</si>
  <si>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</si>
  <si>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</si>
  <si>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</si>
  <si>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</si>
  <si>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</si>
  <si>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</si>
  <si>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</si>
  <si>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</si>
  <si>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</si>
  <si>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</si>
  <si>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</si>
  <si>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</si>
  <si>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</si>
  <si>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</si>
  <si>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</si>
  <si>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</si>
  <si>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</si>
  <si>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</si>
  <si>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</si>
  <si>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</si>
  <si>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</si>
  <si>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</si>
  <si>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</si>
  <si>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</si>
  <si>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</si>
  <si>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</si>
  <si>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</si>
  <si>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</si>
  <si>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</si>
  <si>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</si>
  <si>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</si>
  <si>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</si>
  <si>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</si>
  <si>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</si>
  <si>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</si>
  <si>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</si>
  <si>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</si>
  <si>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</si>
  <si>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</si>
  <si>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</si>
  <si>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</si>
  <si>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</si>
  <si>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</si>
  <si>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</si>
  <si>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</si>
  <si>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</si>
  <si>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</si>
  <si>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</si>
  <si>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</si>
  <si>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</si>
  <si>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</si>
  <si>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</si>
  <si>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</si>
  <si>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</si>
  <si>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</si>
  <si>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</si>
  <si>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</si>
  <si>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</si>
  <si>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</si>
  <si>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</si>
  <si>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</si>
  <si>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</si>
  <si>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</si>
  <si>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</si>
  <si>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</si>
  <si>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</si>
  <si>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</si>
  <si>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</si>
  <si>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</si>
  <si>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</si>
  <si>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</si>
  <si>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</si>
  <si>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</si>
  <si>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</si>
  <si>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</si>
  <si>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</si>
  <si>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</si>
  <si>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</si>
  <si>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</si>
  <si>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</si>
  <si>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</si>
  <si>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</si>
  <si>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</si>
  <si>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</si>
  <si>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</si>
  <si>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</si>
  <si>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</si>
  <si>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</si>
  <si>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</si>
  <si>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</si>
  <si>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</si>
  <si>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</si>
  <si>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</si>
  <si>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</si>
  <si>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</si>
  <si>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</si>
  <si>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</si>
  <si>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</si>
  <si>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</si>
  <si>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</si>
  <si>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</si>
  <si>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</si>
  <si>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</si>
  <si>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</si>
  <si>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</si>
  <si>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</si>
  <si>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</si>
  <si>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</si>
  <si>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</si>
  <si>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</si>
  <si>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</si>
  <si>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</si>
  <si>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</si>
  <si>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</si>
  <si>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</si>
  <si>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</si>
  <si>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</si>
  <si>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</si>
  <si>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</si>
  <si>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</si>
  <si>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</si>
  <si>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</si>
  <si>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</si>
  <si>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</si>
  <si>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</si>
  <si>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</si>
  <si>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</si>
  <si>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</si>
  <si>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</si>
  <si>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</si>
  <si>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</si>
  <si>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</si>
  <si>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</si>
  <si>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</si>
  <si>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</si>
  <si>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</si>
  <si>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</si>
  <si>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</si>
  <si>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</si>
  <si>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</si>
  <si>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</si>
  <si>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</si>
  <si>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</si>
  <si>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</si>
  <si>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</si>
  <si>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</si>
  <si>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</si>
  <si>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</si>
  <si>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</si>
  <si>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</si>
  <si>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</si>
  <si>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</si>
  <si>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</si>
  <si>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</si>
  <si>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</si>
  <si>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</si>
  <si>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</si>
  <si>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</si>
  <si>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</si>
  <si>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</si>
  <si>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</si>
  <si>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</si>
  <si>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</si>
  <si>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</si>
  <si>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</si>
  <si>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</si>
  <si>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</si>
  <si>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</si>
  <si>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</si>
  <si>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</si>
  <si>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</si>
  <si>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</si>
  <si>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</si>
  <si>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</si>
  <si>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</si>
  <si>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</si>
  <si>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</si>
  <si>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</si>
  <si>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</si>
  <si>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</si>
  <si>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</si>
  <si>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</si>
  <si>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</si>
  <si>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</si>
  <si>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</si>
  <si>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</si>
  <si>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</si>
  <si>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</si>
  <si>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</si>
  <si>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</si>
  <si>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</si>
  <si>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</si>
  <si>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</si>
  <si>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</si>
  <si>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</si>
  <si>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</si>
  <si>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</si>
  <si>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</si>
  <si>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</si>
  <si>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</si>
  <si>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</si>
  <si>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</si>
  <si>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</si>
  <si>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</si>
  <si>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</si>
  <si>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</si>
  <si>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</si>
  <si>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</si>
  <si>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</si>
  <si>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</si>
  <si>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</si>
  <si>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</si>
  <si>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</si>
  <si>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</si>
  <si>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</si>
  <si>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</si>
  <si>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</si>
  <si>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</si>
  <si>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</si>
  <si>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</si>
  <si>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</si>
  <si>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</si>
  <si>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</si>
  <si>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</si>
  <si>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</si>
  <si>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</si>
  <si>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</si>
  <si>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</si>
  <si>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</si>
  <si>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</si>
  <si>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</si>
  <si>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</si>
  <si>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</si>
  <si>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</si>
  <si>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</si>
  <si>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</si>
  <si>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</si>
  <si>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</si>
  <si>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</si>
  <si>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</si>
  <si>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</si>
  <si>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</si>
  <si>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</si>
  <si>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</si>
  <si>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</si>
  <si>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</si>
  <si>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</si>
  <si>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</si>
  <si>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</si>
  <si>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</si>
  <si>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</si>
  <si>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</si>
  <si>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</si>
  <si>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</si>
  <si>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</si>
  <si>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</si>
  <si>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</si>
  <si>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</si>
  <si>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</si>
  <si>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</si>
  <si>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</si>
  <si>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</si>
  <si>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</si>
  <si>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</si>
  <si>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</si>
  <si>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</si>
  <si>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</si>
  <si>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</si>
  <si>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</si>
  <si>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</si>
  <si>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</si>
  <si>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</si>
  <si>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</si>
  <si>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</si>
  <si>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</si>
  <si>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</si>
  <si>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</si>
  <si>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</si>
  <si>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</si>
  <si>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</si>
  <si>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</si>
  <si>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</si>
  <si>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</si>
  <si>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</si>
  <si>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</si>
  <si>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</si>
  <si>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</si>
  <si>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</si>
  <si>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</si>
  <si>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</si>
  <si>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</si>
  <si>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</si>
  <si>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</si>
  <si>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</si>
  <si>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</si>
  <si>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</si>
  <si>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</si>
  <si>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</si>
  <si>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</si>
  <si>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</si>
  <si>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</si>
  <si>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</si>
  <si>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</si>
  <si>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</si>
  <si>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</si>
  <si>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</si>
  <si>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</si>
  <si>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</si>
  <si>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</si>
  <si>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</si>
  <si>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</si>
  <si>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</si>
  <si>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</si>
  <si>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</si>
  <si>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</si>
  <si>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</si>
  <si>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</si>
  <si>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</si>
  <si>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</si>
  <si>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</si>
  <si>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</si>
  <si>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</si>
  <si>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</si>
  <si>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</si>
  <si>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</si>
  <si>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</si>
  <si>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</si>
  <si>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</si>
  <si>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</si>
  <si>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</si>
  <si>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</si>
  <si>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</si>
  <si>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</si>
  <si>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</si>
  <si>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</si>
  <si>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</si>
  <si>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</si>
  <si>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</si>
  <si>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</si>
  <si>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</si>
  <si>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</si>
  <si>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</si>
  <si>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</si>
  <si>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</si>
  <si>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</si>
  <si>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</si>
  <si>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</si>
  <si>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</si>
  <si>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</si>
  <si>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</si>
  <si>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</si>
  <si>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</si>
  <si>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</si>
  <si>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</si>
  <si>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</si>
  <si>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</si>
  <si>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</si>
  <si>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</si>
  <si>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</si>
  <si>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</si>
  <si>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</si>
  <si>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</si>
  <si>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</si>
  <si>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</si>
  <si>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</si>
  <si>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</si>
  <si>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</si>
  <si>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</si>
  <si>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</si>
  <si>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</si>
  <si>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</si>
  <si>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</si>
  <si>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</si>
  <si>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</si>
  <si>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</si>
  <si>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</si>
  <si>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</si>
  <si>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</si>
  <si>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</si>
  <si>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</si>
  <si>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</si>
  <si>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</si>
  <si>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</si>
  <si>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</si>
  <si>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</si>
  <si>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</si>
  <si>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</si>
  <si>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</si>
  <si>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</si>
  <si>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</si>
  <si>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</si>
  <si>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</si>
  <si>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</si>
  <si>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</si>
  <si>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</si>
  <si>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</si>
  <si>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</si>
  <si>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</si>
  <si>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</si>
  <si>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</si>
  <si>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</si>
  <si>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</si>
  <si>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</si>
  <si>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</si>
  <si>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</si>
  <si>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</si>
  <si>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</si>
  <si>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</si>
  <si>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</si>
  <si>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</si>
  <si>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</si>
  <si>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</si>
  <si>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</si>
  <si>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</si>
  <si>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</si>
  <si>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</si>
  <si>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</si>
  <si>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</si>
  <si>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</si>
  <si>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</si>
  <si>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</si>
  <si>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</si>
  <si>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</si>
  <si>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</si>
  <si>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</si>
  <si>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</si>
  <si>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</si>
  <si>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</si>
  <si>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</si>
  <si>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</si>
  <si>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</si>
  <si>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</si>
  <si>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</si>
  <si>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</si>
  <si>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</si>
  <si>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</si>
  <si>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</si>
  <si>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</si>
  <si>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</si>
  <si>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</si>
  <si>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</si>
  <si>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</si>
  <si>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</si>
  <si>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</si>
  <si>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</si>
  <si>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</si>
  <si>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</si>
  <si>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</si>
  <si>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</si>
  <si>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</si>
  <si>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</si>
  <si>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</si>
  <si>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</si>
  <si>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</si>
  <si>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</si>
  <si>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</si>
  <si>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</si>
  <si>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</si>
  <si>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</si>
  <si>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</si>
  <si>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</si>
  <si>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</si>
  <si>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</si>
  <si>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</si>
  <si>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</si>
  <si>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</si>
  <si>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</si>
  <si>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</si>
  <si>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</si>
  <si>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</si>
  <si>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</si>
  <si>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</si>
  <si>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</si>
  <si>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</si>
  <si>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</si>
  <si>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</si>
  <si>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</si>
  <si>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</si>
  <si>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</si>
  <si>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</si>
  <si>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</si>
  <si>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</si>
  <si>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</si>
  <si>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</si>
  <si>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</si>
  <si>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</si>
  <si>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</si>
  <si>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</si>
  <si>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</si>
  <si>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</si>
  <si>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</si>
  <si>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</si>
  <si>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</si>
  <si>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</si>
  <si>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</si>
  <si>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</si>
  <si>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</si>
  <si>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</si>
  <si>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</si>
  <si>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</si>
  <si>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</si>
  <si>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</si>
  <si>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</si>
  <si>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</si>
  <si>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</si>
  <si>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</si>
  <si>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</si>
  <si>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</si>
  <si>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</si>
  <si>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</si>
  <si>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</si>
  <si>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</si>
  <si>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</si>
  <si>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</si>
  <si>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</si>
  <si>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</si>
  <si>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</si>
  <si>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</si>
  <si>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</si>
  <si>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</si>
  <si>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</si>
  <si>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</si>
  <si>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</si>
  <si>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</si>
  <si>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</si>
  <si>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</si>
  <si>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</si>
  <si>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</si>
  <si>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</si>
  <si>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</si>
  <si>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</si>
  <si>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</si>
  <si>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</si>
  <si>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</si>
  <si>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</si>
  <si>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</si>
  <si>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</si>
  <si>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</si>
  <si>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</si>
  <si>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</si>
  <si>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</si>
  <si>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</si>
  <si>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</si>
  <si>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</si>
  <si>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</si>
  <si>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</si>
  <si>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</si>
  <si>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</si>
  <si>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</si>
  <si>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</si>
  <si>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</si>
  <si>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</si>
  <si>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</si>
  <si>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</si>
  <si>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</si>
  <si>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</si>
  <si>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</si>
  <si>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</si>
  <si>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</si>
  <si>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</si>
  <si>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</si>
  <si>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</si>
  <si>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</si>
  <si>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</si>
  <si>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</si>
  <si>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</si>
  <si>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</si>
  <si>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</si>
  <si>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</si>
  <si>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</si>
  <si>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</si>
  <si>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</si>
  <si>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</si>
  <si>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</si>
  <si>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</si>
  <si>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</si>
  <si>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</si>
  <si>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</si>
  <si>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</si>
  <si>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</si>
  <si>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</si>
  <si>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</si>
  <si>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</si>
  <si>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</si>
  <si>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</si>
  <si>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</si>
  <si>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</si>
  <si>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</si>
  <si>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</si>
  <si>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</si>
  <si>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</si>
  <si>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</si>
  <si>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</si>
  <si>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</si>
  <si>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</si>
  <si>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</si>
  <si>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</si>
  <si>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</si>
  <si>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</si>
  <si>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</si>
  <si>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</si>
  <si>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</si>
  <si>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</si>
  <si>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</si>
  <si>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</si>
  <si>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</si>
  <si>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</si>
  <si>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</si>
  <si>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</si>
  <si>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</si>
  <si>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</si>
  <si>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</si>
  <si>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</si>
  <si>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</si>
  <si>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</si>
  <si>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</si>
  <si>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</si>
  <si>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</si>
  <si>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</si>
  <si>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</si>
  <si>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https://portal.eias.ru/Portal/DownloadPage.aspx?type=12&amp;guid=bdace75a-d897-4b38-95c1-ac93369f5747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</si>
  <si>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</si>
  <si>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</si>
  <si>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</si>
  <si>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</si>
  <si>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</si>
  <si>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</si>
  <si>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</si>
  <si>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</si>
  <si>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</si>
  <si>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</si>
  <si>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</si>
  <si>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</si>
  <si>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</si>
  <si>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</si>
  <si>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</si>
  <si>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</si>
  <si>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</si>
  <si>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</si>
  <si>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</si>
  <si>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</si>
  <si>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</si>
  <si>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</si>
  <si>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</si>
  <si>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</si>
  <si>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</si>
  <si>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</si>
  <si>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</si>
  <si>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</si>
  <si>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</si>
  <si>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</si>
  <si>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</si>
  <si>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</si>
  <si>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</si>
  <si>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</si>
  <si>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</si>
  <si>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</si>
  <si>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</si>
  <si>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</si>
  <si>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</si>
  <si>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</si>
  <si>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</si>
  <si>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</si>
  <si>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</si>
  <si>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</si>
  <si>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</si>
  <si>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</si>
  <si>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</si>
  <si>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</si>
  <si>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</si>
  <si>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</si>
  <si>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</si>
  <si>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</si>
  <si>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</si>
  <si>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</si>
  <si>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</si>
  <si>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</si>
  <si>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</si>
  <si>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</si>
  <si>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</si>
  <si>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</si>
  <si>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</si>
  <si>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</si>
  <si>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</si>
  <si>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</si>
  <si>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</si>
  <si>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</si>
  <si>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</si>
  <si>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</si>
  <si>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</si>
  <si>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</si>
  <si>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</si>
  <si>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</si>
  <si>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</si>
  <si>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</si>
  <si>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</si>
  <si>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</si>
  <si>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</si>
  <si>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</si>
  <si>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</si>
  <si>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</si>
  <si>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</si>
  <si>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</si>
  <si>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</si>
  <si>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</si>
  <si>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</si>
  <si>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</si>
  <si>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</si>
  <si>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</si>
  <si>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</si>
  <si>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</si>
  <si>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</si>
  <si>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</si>
  <si>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</si>
  <si>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</si>
  <si>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</si>
  <si>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</si>
  <si>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</si>
  <si>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</si>
  <si>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</si>
  <si>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</si>
  <si>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</si>
  <si>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</si>
  <si>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</si>
  <si>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</si>
  <si>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</si>
  <si>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</si>
  <si>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</si>
  <si>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</si>
  <si>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</si>
  <si>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</si>
  <si>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</si>
  <si>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</si>
  <si>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</si>
  <si>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</si>
  <si>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</si>
  <si>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</si>
  <si>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</si>
  <si>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</si>
  <si>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</si>
  <si>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</si>
  <si>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</si>
  <si>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</si>
  <si>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</si>
  <si>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</si>
  <si>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</si>
  <si>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</si>
  <si>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</si>
  <si>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</si>
  <si>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</si>
  <si>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</si>
  <si>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</si>
  <si>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</si>
  <si>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</si>
  <si>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</si>
  <si>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</si>
  <si>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</si>
  <si>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</si>
  <si>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</si>
  <si>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</si>
  <si>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</si>
  <si>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</si>
  <si>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</si>
  <si>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</si>
  <si>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</si>
  <si>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</si>
  <si>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</si>
  <si>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</si>
  <si>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</si>
  <si>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</si>
  <si>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</si>
  <si>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</si>
  <si>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</si>
  <si>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</si>
  <si>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</si>
  <si>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</si>
  <si>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</si>
  <si>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</si>
  <si>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</si>
  <si>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</si>
  <si>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</si>
  <si>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</si>
  <si>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</si>
  <si>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</si>
  <si>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</si>
  <si>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</si>
  <si>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</si>
  <si>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</si>
  <si>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</si>
  <si>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</si>
  <si>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</si>
  <si>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</si>
  <si>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</si>
  <si>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</si>
  <si>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</si>
  <si>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</si>
  <si>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</si>
  <si>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</si>
  <si>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</si>
  <si>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</si>
  <si>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</si>
  <si>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</si>
  <si>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</si>
  <si>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</si>
  <si>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</si>
  <si>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</si>
  <si>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</si>
  <si>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</si>
  <si>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</si>
  <si>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</si>
  <si>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</si>
  <si>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</si>
  <si>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</si>
  <si>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</si>
  <si>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</si>
  <si>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</si>
  <si>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</si>
  <si>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</si>
  <si>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</si>
  <si>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</si>
  <si>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</si>
  <si>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</si>
  <si>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</si>
  <si>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</si>
  <si>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</si>
  <si>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</si>
  <si>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</si>
  <si>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</si>
  <si>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</si>
  <si>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</si>
  <si>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</si>
  <si>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</si>
  <si>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</si>
  <si>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</si>
  <si>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</si>
  <si>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</si>
  <si>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</si>
  <si>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</si>
  <si>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</si>
  <si>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</si>
  <si>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</si>
  <si>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</si>
  <si>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</si>
  <si>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</si>
  <si>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</si>
  <si>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</si>
  <si>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</si>
  <si>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</si>
  <si>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</si>
  <si>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</si>
  <si>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</si>
  <si>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</si>
  <si>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</si>
  <si>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</si>
  <si>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</si>
  <si>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</si>
  <si>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</si>
  <si>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</si>
  <si>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</si>
  <si>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</si>
  <si>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</si>
  <si>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</si>
  <si>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</si>
  <si>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</si>
  <si>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</si>
  <si>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</si>
  <si>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</si>
  <si>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</si>
  <si>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</si>
  <si>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</si>
  <si>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</si>
  <si>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</si>
  <si>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</si>
  <si>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</si>
  <si>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</si>
  <si>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</si>
  <si>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</si>
  <si>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</si>
  <si>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</si>
  <si>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</si>
  <si>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</si>
  <si>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</si>
  <si>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</si>
  <si>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</si>
  <si>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</si>
  <si>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</si>
  <si>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</si>
  <si>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</si>
  <si>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</si>
  <si>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</si>
  <si>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</si>
  <si>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</si>
  <si>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</si>
  <si>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</si>
  <si>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</si>
  <si>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</si>
  <si>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</si>
  <si>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</si>
  <si>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</si>
  <si>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</si>
  <si>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</si>
  <si>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</si>
  <si>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</si>
  <si>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</si>
  <si>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</si>
  <si>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</si>
  <si>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</si>
  <si>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</si>
  <si>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</si>
  <si>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</si>
  <si>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</si>
  <si>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</si>
  <si>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</si>
  <si>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</si>
  <si>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</si>
  <si>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</si>
  <si>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</si>
  <si>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</si>
  <si>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</si>
  <si>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</si>
  <si>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</si>
  <si>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</si>
  <si>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</si>
  <si>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</si>
  <si>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</si>
  <si>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</si>
  <si>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</si>
  <si>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</si>
  <si>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</si>
  <si>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</si>
  <si>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</si>
  <si>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</si>
  <si>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</si>
  <si>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</si>
  <si>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</si>
  <si>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</si>
  <si>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</si>
  <si>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</si>
  <si>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</si>
  <si>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</si>
  <si>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</si>
  <si>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</si>
  <si>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</si>
  <si>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</si>
  <si>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</si>
  <si>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</si>
  <si>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</si>
  <si>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</si>
  <si>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</si>
  <si>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</si>
  <si>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</si>
  <si>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</si>
  <si>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</si>
  <si>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</si>
  <si>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</si>
  <si>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</si>
  <si>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</si>
  <si>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</si>
  <si>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</si>
  <si>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</si>
  <si>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</si>
  <si>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</si>
  <si>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</si>
  <si>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</si>
  <si>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</si>
  <si>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</si>
  <si>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</si>
  <si>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</si>
  <si>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</si>
  <si>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</si>
  <si>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</si>
  <si>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</si>
  <si>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</si>
  <si>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</si>
  <si>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</si>
  <si>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</si>
  <si>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</si>
  <si>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</si>
  <si>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</si>
  <si>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</si>
  <si>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</si>
  <si>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</si>
  <si>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</si>
  <si>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</si>
  <si>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</si>
  <si>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</si>
  <si>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</si>
  <si>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</si>
  <si>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</si>
  <si>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</si>
  <si>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</si>
  <si>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</si>
  <si>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</si>
  <si>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</si>
  <si>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</si>
  <si>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</si>
  <si>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</si>
  <si>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</si>
  <si>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</si>
  <si>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</si>
  <si>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</si>
  <si>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</si>
  <si>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</si>
  <si>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</si>
  <si>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</si>
  <si>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</si>
  <si>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</si>
  <si>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</si>
  <si>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</si>
  <si>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</si>
  <si>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</si>
  <si>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</si>
  <si>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</si>
  <si>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</si>
  <si>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</si>
  <si>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</si>
  <si>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</si>
  <si>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</si>
  <si>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</si>
  <si>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</si>
  <si>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</si>
  <si>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</si>
  <si>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</si>
  <si>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</si>
  <si>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</si>
  <si>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</si>
  <si>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</si>
  <si>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</si>
  <si>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</si>
  <si>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</si>
  <si>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</si>
  <si>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</si>
  <si>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</si>
  <si>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</si>
  <si>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</si>
  <si>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</si>
  <si>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</si>
  <si>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</si>
  <si>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</si>
  <si>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</si>
  <si>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</si>
  <si>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</si>
  <si>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</si>
  <si>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</si>
  <si>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</si>
  <si>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</si>
  <si>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</si>
  <si>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</si>
  <si>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</si>
  <si>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</si>
  <si>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</si>
  <si>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</si>
  <si>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</si>
  <si>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</si>
  <si>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</si>
  <si>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</si>
  <si>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</si>
  <si>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</si>
  <si>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</si>
  <si>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</si>
  <si>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</si>
  <si>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</si>
  <si>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</si>
  <si>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</si>
  <si>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</si>
  <si>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</si>
  <si>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</si>
  <si>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</si>
  <si>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</si>
  <si>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</si>
  <si>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</si>
  <si>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</si>
  <si>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</si>
  <si>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</si>
  <si>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</si>
  <si>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</si>
  <si>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</si>
  <si>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</si>
  <si>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</si>
  <si>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</si>
  <si>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</si>
  <si>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</si>
  <si>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</si>
  <si>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</si>
  <si>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</si>
  <si>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</si>
  <si>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</si>
  <si>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</si>
  <si>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</si>
  <si>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</si>
  <si>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</si>
  <si>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</si>
  <si>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</si>
  <si>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</si>
  <si>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</si>
  <si>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</si>
  <si>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</si>
  <si>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</si>
  <si>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</si>
  <si>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</si>
  <si>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</si>
  <si>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</si>
  <si>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</si>
  <si>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</si>
  <si>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</si>
  <si>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</si>
  <si>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</si>
  <si>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</si>
  <si>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</si>
  <si>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</si>
  <si>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</si>
  <si>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</si>
  <si>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</si>
  <si>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</si>
  <si>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</si>
  <si>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</si>
  <si>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</si>
  <si>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</si>
  <si>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</si>
  <si>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</si>
  <si>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</si>
  <si>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</si>
  <si>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</si>
  <si>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</si>
  <si>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</si>
  <si>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</si>
  <si>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</si>
  <si>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</si>
  <si>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</si>
  <si>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</si>
  <si>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</si>
  <si>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</si>
  <si>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</si>
  <si>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</si>
  <si>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</si>
  <si>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</si>
  <si>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</si>
  <si>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</si>
  <si>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</si>
  <si>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</si>
  <si>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</si>
  <si>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</si>
  <si>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</si>
  <si>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</si>
  <si>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</si>
  <si>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</si>
  <si>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</si>
  <si>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</si>
  <si>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</si>
  <si>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</si>
  <si>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</si>
  <si>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</si>
  <si>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</si>
  <si>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</si>
  <si>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</si>
  <si>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</si>
  <si>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</si>
  <si>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</si>
  <si>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</si>
  <si>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</si>
  <si>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</si>
  <si>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</si>
  <si>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</si>
  <si>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</si>
  <si>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</si>
  <si>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</si>
  <si>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</si>
  <si>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</si>
  <si>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</si>
  <si>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</si>
  <si>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</si>
  <si>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</si>
  <si>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</si>
  <si>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</si>
  <si>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</si>
  <si>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</si>
  <si>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</si>
  <si>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</si>
  <si>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</si>
  <si>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</si>
  <si>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</si>
  <si>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</si>
  <si>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</si>
  <si>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</si>
  <si>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</si>
  <si>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</si>
  <si>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</si>
  <si>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</si>
  <si>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</si>
  <si>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</si>
  <si>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</si>
  <si>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</si>
  <si>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</si>
  <si>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</si>
  <si>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</si>
  <si>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</si>
  <si>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</si>
  <si>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</si>
  <si>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</si>
  <si>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</si>
  <si>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</si>
  <si>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</si>
  <si>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</si>
  <si>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</si>
  <si>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</si>
  <si>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</si>
  <si>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</si>
  <si>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</si>
  <si>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</si>
  <si>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</si>
  <si>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</si>
  <si>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</si>
  <si>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</si>
  <si>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</si>
  <si>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</si>
  <si>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</si>
  <si>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</si>
  <si>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</si>
  <si>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</si>
  <si>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</si>
  <si>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</si>
  <si>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</si>
  <si>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</si>
  <si>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</si>
  <si>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</si>
  <si>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</si>
  <si>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</si>
  <si>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</si>
  <si>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</si>
  <si>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</si>
  <si>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</si>
  <si>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</si>
  <si>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</si>
  <si>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</si>
  <si>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</si>
  <si>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</si>
  <si>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</si>
  <si>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</si>
  <si>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</si>
  <si>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</si>
  <si>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</si>
  <si>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</si>
  <si>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</si>
  <si>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</si>
  <si>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</si>
  <si>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</si>
  <si>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</si>
  <si>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</si>
  <si>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</si>
  <si>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</si>
  <si>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</si>
  <si>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</si>
  <si>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</si>
  <si>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</si>
  <si>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</si>
  <si>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</si>
  <si>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</si>
  <si>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</si>
  <si>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</si>
  <si>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</si>
  <si>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</si>
  <si>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</si>
  <si>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</si>
  <si>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</si>
  <si>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</si>
  <si>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</si>
  <si>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</si>
  <si>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</si>
  <si>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</si>
  <si>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</si>
  <si>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</si>
  <si>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</si>
  <si>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</si>
  <si>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</si>
  <si>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</si>
  <si>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</si>
  <si>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</si>
  <si>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</si>
  <si>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</si>
  <si>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</si>
  <si>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</si>
  <si>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</si>
  <si>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</si>
  <si>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</si>
  <si>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</si>
  <si>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</si>
  <si>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</si>
  <si>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</si>
  <si>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</si>
  <si>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</si>
  <si>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</si>
  <si>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</si>
  <si>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</si>
  <si>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</si>
  <si>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</si>
  <si>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</si>
  <si>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</si>
  <si>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</si>
  <si>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</si>
  <si>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</si>
  <si>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</si>
  <si>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</si>
  <si>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</si>
  <si>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</si>
  <si>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</si>
  <si>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</si>
  <si>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</si>
  <si>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</si>
  <si>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</si>
  <si>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</si>
  <si>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</si>
  <si>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</si>
  <si>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</si>
  <si>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</si>
  <si>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</si>
  <si>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</si>
  <si>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</si>
  <si>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</si>
  <si>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</si>
  <si>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</si>
  <si>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</si>
  <si>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</si>
  <si>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</si>
  <si>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</si>
  <si>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</si>
  <si>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</si>
  <si>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</si>
  <si>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</si>
  <si>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</si>
  <si>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</si>
  <si>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</si>
  <si>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</si>
  <si>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</si>
  <si>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</si>
  <si>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</si>
  <si>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</si>
  <si>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</si>
  <si>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</si>
  <si>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</si>
  <si>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</si>
  <si>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</si>
  <si>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</si>
  <si>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</si>
  <si>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</si>
  <si>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</si>
  <si>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</si>
  <si>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</si>
  <si>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</si>
  <si>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</si>
  <si>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</si>
  <si>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</si>
  <si>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</si>
  <si>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</si>
  <si>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</si>
  <si>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</si>
  <si>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</si>
  <si>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</si>
  <si>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</si>
  <si>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</si>
  <si>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</si>
  <si>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</si>
  <si>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</si>
  <si>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</si>
  <si>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</si>
  <si>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</si>
  <si>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</si>
  <si>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</si>
  <si>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</si>
  <si>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</si>
  <si>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тепловую энергию (мощность) на 2025 г. от 26.04.2024 № 03/1378</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</si>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</sst>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6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ace75a-d897-4b38-95c1-ac93369f574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FF62A-307B-BA33-A374-0F4D4EB1557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E6EF-15B3-1484-3D73-49250C93699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89</v>
      </c>
      <c r="F8" s="824"/>
      <c r="G8" s="466" t="s">
        <v>87</v>
      </c>
      <c r="H8" s="466" t="s">
        <v>88</v>
      </c>
      <c r="I8" s="415" t="s">
        <v>86</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5066A-831F-E055-C924-3431E6D4252E}" mc:Ignorable="x14ac xr xr2 xr3">
  <sheetPr>
    <tabColor theme="6" tint="0.4"/>
  </sheetPr>
  <dimension ref="A1:DM65"/>
  <sheetViews>
    <sheetView showGridLines="0" zoomScale="90" workbookViewId="0">
      <pane xSplit="29" ySplit="42" topLeftCell="AP43" activePane="bottomRight" state="frozen"/>
      <selection pane="bottomLeft" activeCell="A43" sqref="A43"/>
      <selection pane="topRight" activeCell="AD1" sqref="AD1"/>
      <selection pane="bottomRight" activeCell="T60" sqref="T60:DG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77" max="77" style="65" width="10.57421875"/>
    <col min="109" max="109" width="10.57421875" hidden="1"/>
    <col min="110" max="110" style="1636" width="4.00390625" customWidth="1"/>
    <col min="111" max="111" style="1636" width="115.00390625" customWidth="1"/>
    <col min="112" max="116" style="1643" width="10.00390625" customWidth="1"/>
    <col min="117" max="117"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3008"/>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1636"/>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3009"/>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2245"/>
      <c r="DF2" s="2245"/>
      <c r="DG2" s="1259" t="s">
        <v>404</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3009"/>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2245"/>
      <c r="DF3" s="2245"/>
      <c r="DG3" s="1259" t="s">
        <v>406</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3009"/>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2245"/>
      <c r="DF4" s="2245"/>
      <c r="DG4" s="1259" t="s">
        <v>408</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3009"/>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2245"/>
      <c r="DF5" s="2245"/>
      <c r="DG5" s="1259" t="s">
        <v>410</v>
      </c>
      <c r="DI5" s="501"/>
      <c r="DJ5" s="501" t="str">
        <f>IF(T5="","",T5)</f>
        <v>Источник тепловой энергии  </v>
      </c>
      <c r="DK5" s="501"/>
      <c r="DL5" s="501"/>
      <c r="DM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3010"/>
      <c r="BZ6" s="2246"/>
      <c r="CA6" s="2247"/>
      <c r="CB6" s="2247"/>
      <c r="CC6" s="2247"/>
      <c r="CD6" s="2247"/>
      <c r="CE6" s="2247"/>
      <c r="CF6" s="2247"/>
      <c r="CG6" s="2248"/>
      <c r="CH6" s="2246"/>
      <c r="CI6" s="2247"/>
      <c r="CJ6" s="2247"/>
      <c r="CK6" s="2247"/>
      <c r="CL6" s="2247"/>
      <c r="CM6" s="2247"/>
      <c r="CN6" s="2247"/>
      <c r="CO6" s="2248"/>
      <c r="CP6" s="2246"/>
      <c r="CQ6" s="2247"/>
      <c r="CR6" s="2247"/>
      <c r="CS6" s="2247"/>
      <c r="CT6" s="2247"/>
      <c r="CU6" s="2247"/>
      <c r="CV6" s="2247"/>
      <c r="CW6" s="2248"/>
      <c r="CX6" s="2246"/>
      <c r="CY6" s="2247"/>
      <c r="CZ6" s="2247"/>
      <c r="DA6" s="2247"/>
      <c r="DB6" s="2247"/>
      <c r="DC6" s="2247"/>
      <c r="DD6" s="2247"/>
      <c r="DE6" s="2248"/>
      <c r="DF6" s="2248"/>
      <c r="DG6" s="1259" t="s">
        <v>413</v>
      </c>
      <c r="DI6" s="501"/>
      <c r="DJ6" s="501" t="str">
        <f>IF(T6="","",T6)</f>
        <v>Схема подключения теплопотребляющей установки к коллектору источника тепловой энергии</v>
      </c>
      <c r="DK6" s="501"/>
      <c r="DL6" s="501"/>
      <c r="DM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3010"/>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2248"/>
      <c r="DF7" s="2248"/>
      <c r="DG7" s="1259" t="s">
        <v>416</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108" t="s">
        <v>67</v>
      </c>
      <c r="BB8" s="752"/>
      <c r="BC8" s="326"/>
      <c r="BD8" s="752"/>
      <c r="BE8" s="1258"/>
      <c r="BF8" s="2603"/>
      <c r="BG8" s="2108" t="s">
        <v>67</v>
      </c>
      <c r="BH8" s="2603"/>
      <c r="BI8" s="2108" t="s">
        <v>67</v>
      </c>
      <c r="BJ8" s="752"/>
      <c r="BK8" s="326"/>
      <c r="BL8" s="752"/>
      <c r="BM8" s="1258"/>
      <c r="BN8" s="2603"/>
      <c r="BO8" s="2108" t="s">
        <v>67</v>
      </c>
      <c r="BP8" s="2603"/>
      <c r="BQ8" s="2108" t="s">
        <v>67</v>
      </c>
      <c r="BR8" s="752"/>
      <c r="BS8" s="326"/>
      <c r="BT8" s="752"/>
      <c r="BU8" s="1258"/>
      <c r="BV8" s="2603"/>
      <c r="BW8" s="2108" t="s">
        <v>67</v>
      </c>
      <c r="BX8" s="2603"/>
      <c r="BY8" s="3011" t="s">
        <v>67</v>
      </c>
      <c r="BZ8" s="752"/>
      <c r="CA8" s="326"/>
      <c r="CB8" s="752"/>
      <c r="CC8" s="1258"/>
      <c r="CD8" s="2603"/>
      <c r="CE8" s="2108" t="s">
        <v>67</v>
      </c>
      <c r="CF8" s="2603"/>
      <c r="CG8" s="2108" t="s">
        <v>67</v>
      </c>
      <c r="CH8" s="752"/>
      <c r="CI8" s="326"/>
      <c r="CJ8" s="752"/>
      <c r="CK8" s="1258"/>
      <c r="CL8" s="2603"/>
      <c r="CM8" s="2108" t="s">
        <v>67</v>
      </c>
      <c r="CN8" s="2603"/>
      <c r="CO8" s="2108" t="s">
        <v>67</v>
      </c>
      <c r="CP8" s="752"/>
      <c r="CQ8" s="326"/>
      <c r="CR8" s="752"/>
      <c r="CS8" s="1258"/>
      <c r="CT8" s="2603"/>
      <c r="CU8" s="2108" t="s">
        <v>67</v>
      </c>
      <c r="CV8" s="2603"/>
      <c r="CW8" s="2108" t="s">
        <v>67</v>
      </c>
      <c r="CX8" s="752"/>
      <c r="CY8" s="326"/>
      <c r="CZ8" s="752"/>
      <c r="DA8" s="1258"/>
      <c r="DB8" s="2603"/>
      <c r="DC8" s="2108" t="s">
        <v>67</v>
      </c>
      <c r="DD8" s="2603"/>
      <c r="DE8" s="2108" t="s">
        <v>67</v>
      </c>
      <c r="DF8" s="326"/>
      <c r="DG8" s="2254" t="s">
        <v>418</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718"/>
      <c r="AM10" s="2719"/>
      <c r="AN10" s="2720"/>
      <c r="AO10" s="2721"/>
      <c r="AP10" s="2722"/>
      <c r="AQ10" s="2723"/>
      <c r="AR10" s="2724"/>
      <c r="AS10" s="2725"/>
      <c r="AT10" s="2726"/>
      <c r="AU10" s="2727"/>
      <c r="AV10" s="2728"/>
      <c r="AW10" s="2729"/>
      <c r="AX10" s="2730"/>
      <c r="AY10" s="2731"/>
      <c r="AZ10" s="2732"/>
      <c r="BA10" s="2733"/>
      <c r="BB10" s="2734"/>
      <c r="BC10" s="2735"/>
      <c r="BD10" s="2736"/>
      <c r="BE10" s="2737"/>
      <c r="BF10" s="2738"/>
      <c r="BG10" s="2739"/>
      <c r="BH10" s="2740"/>
      <c r="BI10" s="2741"/>
      <c r="BJ10" s="2742"/>
      <c r="BK10" s="2743"/>
      <c r="BL10" s="2744"/>
      <c r="BM10" s="2745"/>
      <c r="BN10" s="2746"/>
      <c r="BO10" s="2747"/>
      <c r="BP10" s="2748"/>
      <c r="BQ10" s="2749"/>
      <c r="BR10" s="2750"/>
      <c r="BS10" s="2751"/>
      <c r="BT10" s="2752"/>
      <c r="BU10" s="2753"/>
      <c r="BV10" s="2754"/>
      <c r="BW10" s="2755"/>
      <c r="BX10" s="2756"/>
      <c r="BY10" s="3012"/>
      <c r="BZ10" s="3013"/>
      <c r="CA10" s="3014"/>
      <c r="CB10" s="3015"/>
      <c r="CC10" s="3016"/>
      <c r="CD10" s="3017"/>
      <c r="CE10" s="3018"/>
      <c r="CF10" s="3019"/>
      <c r="CG10" s="3020"/>
      <c r="CH10" s="3021"/>
      <c r="CI10" s="3022"/>
      <c r="CJ10" s="3023"/>
      <c r="CK10" s="3024"/>
      <c r="CL10" s="3025"/>
      <c r="CM10" s="3026"/>
      <c r="CN10" s="3027"/>
      <c r="CO10" s="3028"/>
      <c r="CP10" s="3029"/>
      <c r="CQ10" s="3030"/>
      <c r="CR10" s="3031"/>
      <c r="CS10" s="3032"/>
      <c r="CT10" s="3033"/>
      <c r="CU10" s="3034"/>
      <c r="CV10" s="3035"/>
      <c r="CW10" s="3036"/>
      <c r="CX10" s="3037"/>
      <c r="CY10" s="3038"/>
      <c r="CZ10" s="3039"/>
      <c r="DA10" s="3040"/>
      <c r="DB10" s="3041"/>
      <c r="DC10" s="3042"/>
      <c r="DD10" s="3043"/>
      <c r="DE10" s="3044"/>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2758"/>
      <c r="AM11" s="2759"/>
      <c r="AN11" s="2760"/>
      <c r="AO11" s="2761"/>
      <c r="AP11" s="2762"/>
      <c r="AQ11" s="2763"/>
      <c r="AR11" s="2764"/>
      <c r="AS11" s="2765"/>
      <c r="AT11" s="2766"/>
      <c r="AU11" s="2767"/>
      <c r="AV11" s="2768"/>
      <c r="AW11" s="2769"/>
      <c r="AX11" s="2770"/>
      <c r="AY11" s="2771"/>
      <c r="AZ11" s="2772"/>
      <c r="BA11" s="2773"/>
      <c r="BB11" s="2774"/>
      <c r="BC11" s="2775"/>
      <c r="BD11" s="2776"/>
      <c r="BE11" s="2777"/>
      <c r="BF11" s="2778"/>
      <c r="BG11" s="2779"/>
      <c r="BH11" s="2780"/>
      <c r="BI11" s="2781"/>
      <c r="BJ11" s="2782"/>
      <c r="BK11" s="2783"/>
      <c r="BL11" s="2784"/>
      <c r="BM11" s="2785"/>
      <c r="BN11" s="2786"/>
      <c r="BO11" s="2787"/>
      <c r="BP11" s="2788"/>
      <c r="BQ11" s="2789"/>
      <c r="BR11" s="2790"/>
      <c r="BS11" s="2791"/>
      <c r="BT11" s="2792"/>
      <c r="BU11" s="2793"/>
      <c r="BV11" s="2794"/>
      <c r="BW11" s="2795"/>
      <c r="BX11" s="2796"/>
      <c r="BY11" s="3045"/>
      <c r="BZ11" s="3046"/>
      <c r="CA11" s="3047"/>
      <c r="CB11" s="3048"/>
      <c r="CC11" s="3049"/>
      <c r="CD11" s="3050"/>
      <c r="CE11" s="3051"/>
      <c r="CF11" s="3052"/>
      <c r="CG11" s="3053"/>
      <c r="CH11" s="3054"/>
      <c r="CI11" s="3055"/>
      <c r="CJ11" s="3056"/>
      <c r="CK11" s="3057"/>
      <c r="CL11" s="3058"/>
      <c r="CM11" s="3059"/>
      <c r="CN11" s="3060"/>
      <c r="CO11" s="3061"/>
      <c r="CP11" s="3062"/>
      <c r="CQ11" s="3063"/>
      <c r="CR11" s="3064"/>
      <c r="CS11" s="3065"/>
      <c r="CT11" s="3066"/>
      <c r="CU11" s="3067"/>
      <c r="CV11" s="3068"/>
      <c r="CW11" s="3069"/>
      <c r="CX11" s="3070"/>
      <c r="CY11" s="3071"/>
      <c r="CZ11" s="3072"/>
      <c r="DA11" s="3073"/>
      <c r="DB11" s="3074"/>
      <c r="DC11" s="3075"/>
      <c r="DD11" s="3076"/>
      <c r="DE11" s="3077"/>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98"/>
      <c r="AM12" s="2799"/>
      <c r="AN12" s="2800"/>
      <c r="AO12" s="2801"/>
      <c r="AP12" s="2802"/>
      <c r="AQ12" s="2803"/>
      <c r="AR12" s="2804"/>
      <c r="AS12" s="2805"/>
      <c r="AT12" s="2806"/>
      <c r="AU12" s="2807"/>
      <c r="AV12" s="2808"/>
      <c r="AW12" s="2809"/>
      <c r="AX12" s="2810"/>
      <c r="AY12" s="2811"/>
      <c r="AZ12" s="2812"/>
      <c r="BA12" s="2813"/>
      <c r="BB12" s="2814"/>
      <c r="BC12" s="2815"/>
      <c r="BD12" s="2816"/>
      <c r="BE12" s="2817"/>
      <c r="BF12" s="2818"/>
      <c r="BG12" s="2819"/>
      <c r="BH12" s="2820"/>
      <c r="BI12" s="2821"/>
      <c r="BJ12" s="2822"/>
      <c r="BK12" s="2823"/>
      <c r="BL12" s="2824"/>
      <c r="BM12" s="2825"/>
      <c r="BN12" s="2826"/>
      <c r="BO12" s="2827"/>
      <c r="BP12" s="2828"/>
      <c r="BQ12" s="2829"/>
      <c r="BR12" s="2830"/>
      <c r="BS12" s="2831"/>
      <c r="BT12" s="2832"/>
      <c r="BU12" s="2833"/>
      <c r="BV12" s="2834"/>
      <c r="BW12" s="2835"/>
      <c r="BX12" s="2836"/>
      <c r="BY12" s="3078"/>
      <c r="BZ12" s="3079"/>
      <c r="CA12" s="3080"/>
      <c r="CB12" s="3081"/>
      <c r="CC12" s="3082"/>
      <c r="CD12" s="3083"/>
      <c r="CE12" s="3084"/>
      <c r="CF12" s="3085"/>
      <c r="CG12" s="3086"/>
      <c r="CH12" s="3087"/>
      <c r="CI12" s="3088"/>
      <c r="CJ12" s="3089"/>
      <c r="CK12" s="3090"/>
      <c r="CL12" s="3091"/>
      <c r="CM12" s="3092"/>
      <c r="CN12" s="3093"/>
      <c r="CO12" s="3094"/>
      <c r="CP12" s="3095"/>
      <c r="CQ12" s="3096"/>
      <c r="CR12" s="3097"/>
      <c r="CS12" s="3098"/>
      <c r="CT12" s="3099"/>
      <c r="CU12" s="3100"/>
      <c r="CV12" s="3101"/>
      <c r="CW12" s="3102"/>
      <c r="CX12" s="3103"/>
      <c r="CY12" s="3104"/>
      <c r="CZ12" s="3105"/>
      <c r="DA12" s="3106"/>
      <c r="DB12" s="3107"/>
      <c r="DC12" s="3108"/>
      <c r="DD12" s="3109"/>
      <c r="DE12" s="3110"/>
      <c r="DF12" s="368"/>
      <c r="DG12" s="304"/>
      <c r="DI12" s="501"/>
      <c r="DJ12" s="501" t="str">
        <f>IF(T12="","",T12)</f>
        <v>Добавить схему подключения</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311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1321"/>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3112"/>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3112"/>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3008"/>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1636"/>
      <c r="DM16" s="1156">
        <v>0</v>
      </c>
    </row>
    <row customHeight="1" ht="14.25" hidden="1">
      <c r="P17" s="1312"/>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3008"/>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1636"/>
      <c r="DM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3008"/>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1636"/>
      <c r="DM18" s="1156">
        <v>0</v>
      </c>
    </row>
    <row customHeight="1" ht="14.25" hidden="1">
      <c r="P19" s="1312"/>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3008"/>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1636"/>
      <c r="DM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3113"/>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1367"/>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3113"/>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1367"/>
      <c r="DH21" s="512"/>
      <c r="DI21" s="512"/>
      <c r="DJ21" s="512"/>
      <c r="DK21" s="512"/>
      <c r="DL21" s="512"/>
      <c r="DM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1367"/>
      <c r="BA22" s="1371" t="s">
        <v>426</v>
      </c>
      <c r="BB22" s="1367"/>
      <c r="BC22" s="1367"/>
      <c r="BD22" s="1367"/>
      <c r="BE22" s="1367"/>
      <c r="BF22" s="1367"/>
      <c r="BG22" s="1371" t="s">
        <v>425</v>
      </c>
      <c r="BH22" s="1367"/>
      <c r="BI22" s="1371" t="s">
        <v>426</v>
      </c>
      <c r="BJ22" s="1367"/>
      <c r="BK22" s="1367"/>
      <c r="BL22" s="1367"/>
      <c r="BM22" s="1367"/>
      <c r="BN22" s="1367"/>
      <c r="BO22" s="1371" t="s">
        <v>425</v>
      </c>
      <c r="BP22" s="1367"/>
      <c r="BQ22" s="1371" t="s">
        <v>426</v>
      </c>
      <c r="BR22" s="1367"/>
      <c r="BS22" s="1367"/>
      <c r="BT22" s="1367"/>
      <c r="BU22" s="1367"/>
      <c r="BV22" s="1367"/>
      <c r="BW22" s="1371" t="s">
        <v>425</v>
      </c>
      <c r="BX22" s="1367"/>
      <c r="BY22" s="3114" t="s">
        <v>426</v>
      </c>
      <c r="BZ22" s="1367"/>
      <c r="CA22" s="1367"/>
      <c r="CB22" s="1367"/>
      <c r="CC22" s="1367"/>
      <c r="CD22" s="1367"/>
      <c r="CE22" s="1371" t="s">
        <v>425</v>
      </c>
      <c r="CF22" s="1367"/>
      <c r="CG22" s="1371" t="s">
        <v>426</v>
      </c>
      <c r="CH22" s="1367"/>
      <c r="CI22" s="1367"/>
      <c r="CJ22" s="1367"/>
      <c r="CK22" s="1367"/>
      <c r="CL22" s="1367"/>
      <c r="CM22" s="1371" t="s">
        <v>425</v>
      </c>
      <c r="CN22" s="1367"/>
      <c r="CO22" s="1371" t="s">
        <v>426</v>
      </c>
      <c r="CP22" s="1367"/>
      <c r="CQ22" s="1367"/>
      <c r="CR22" s="1367"/>
      <c r="CS22" s="1367"/>
      <c r="CT22" s="1367"/>
      <c r="CU22" s="1371" t="s">
        <v>425</v>
      </c>
      <c r="CV22" s="1367"/>
      <c r="CW22" s="1371" t="s">
        <v>426</v>
      </c>
      <c r="CX22" s="1367"/>
      <c r="CY22" s="1367"/>
      <c r="CZ22" s="1367"/>
      <c r="DA22" s="1367"/>
      <c r="DB22" s="1367"/>
      <c r="DC22" s="1371" t="s">
        <v>425</v>
      </c>
      <c r="DD22" s="1367"/>
      <c r="DE22" s="1371" t="s">
        <v>426</v>
      </c>
      <c r="DH22" s="512"/>
      <c r="DI22" s="512"/>
      <c r="DJ22" s="512"/>
      <c r="DK22" s="512"/>
      <c r="DL22" s="512"/>
      <c r="DM22" s="1161">
        <v>0</v>
      </c>
    </row>
    <row customHeight="1" ht="14.25" hidden="1">
      <c r="O23" s="1365"/>
      <c r="P23" s="1312"/>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3008"/>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1636"/>
      <c r="DM23" s="1156">
        <v>0</v>
      </c>
    </row>
    <row customHeight="1" ht="14.25" hidden="1">
      <c r="O24" s="1365"/>
      <c r="P24" s="1312"/>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3008"/>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1636"/>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3008"/>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1636"/>
      <c r="DM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3115"/>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2249"/>
      <c r="DM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3116"/>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2250"/>
      <c r="DM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117"/>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23"/>
      <c r="DF28" s="510"/>
      <c r="DM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1636"/>
      <c r="BB29" s="2252" t="str">
        <f>IF(TITLE_NAME_OR_PR_CHANGE="",IF(TITLE_NAME_OR_PR="","",TITLE_NAME_OR_PR),TITLE_NAME_OR_PR_CHANGE)</f>
        <v/>
      </c>
      <c r="BC29" s="2252"/>
      <c r="BD29" s="2252"/>
      <c r="BE29" s="2252"/>
      <c r="BF29" s="2252"/>
      <c r="BG29" s="2252"/>
      <c r="BH29" s="2252"/>
      <c r="BI29" s="1636"/>
      <c r="BJ29" s="2252" t="str">
        <f>IF(TITLE_NAME_OR_PR_CHANGE="",IF(TITLE_NAME_OR_PR="","",TITLE_NAME_OR_PR),TITLE_NAME_OR_PR_CHANGE)</f>
        <v/>
      </c>
      <c r="BK29" s="2252"/>
      <c r="BL29" s="2252"/>
      <c r="BM29" s="2252"/>
      <c r="BN29" s="2252"/>
      <c r="BO29" s="2252"/>
      <c r="BP29" s="2252"/>
      <c r="BQ29" s="1636"/>
      <c r="BR29" s="2252" t="str">
        <f>IF(TITLE_NAME_OR_PR_CHANGE="",IF(TITLE_NAME_OR_PR="","",TITLE_NAME_OR_PR),TITLE_NAME_OR_PR_CHANGE)</f>
        <v/>
      </c>
      <c r="BS29" s="2252"/>
      <c r="BT29" s="2252"/>
      <c r="BU29" s="2252"/>
      <c r="BV29" s="2252"/>
      <c r="BW29" s="2252"/>
      <c r="BX29" s="2252"/>
      <c r="BY29" s="3008"/>
      <c r="BZ29" s="2252" t="str">
        <f>IF(TITLE_NAME_OR_PR_CHANGE="",IF(TITLE_NAME_OR_PR="","",TITLE_NAME_OR_PR),TITLE_NAME_OR_PR_CHANGE)</f>
        <v/>
      </c>
      <c r="CA29" s="2252"/>
      <c r="CB29" s="2252"/>
      <c r="CC29" s="2252"/>
      <c r="CD29" s="2252"/>
      <c r="CE29" s="2252"/>
      <c r="CF29" s="2252"/>
      <c r="CG29" s="1636"/>
      <c r="CH29" s="2252" t="str">
        <f>IF(TITLE_NAME_OR_PR_CHANGE="",IF(TITLE_NAME_OR_PR="","",TITLE_NAME_OR_PR),TITLE_NAME_OR_PR_CHANGE)</f>
        <v/>
      </c>
      <c r="CI29" s="2252"/>
      <c r="CJ29" s="2252"/>
      <c r="CK29" s="2252"/>
      <c r="CL29" s="2252"/>
      <c r="CM29" s="2252"/>
      <c r="CN29" s="2252"/>
      <c r="CO29" s="1636"/>
      <c r="CP29" s="2252" t="str">
        <f>IF(TITLE_NAME_OR_PR_CHANGE="",IF(TITLE_NAME_OR_PR="","",TITLE_NAME_OR_PR),TITLE_NAME_OR_PR_CHANGE)</f>
        <v/>
      </c>
      <c r="CQ29" s="2252"/>
      <c r="CR29" s="2252"/>
      <c r="CS29" s="2252"/>
      <c r="CT29" s="2252"/>
      <c r="CU29" s="2252"/>
      <c r="CV29" s="2252"/>
      <c r="CW29" s="1636"/>
      <c r="CX29" s="2252" t="str">
        <f>IF(TITLE_NAME_OR_PR_CHANGE="",IF(TITLE_NAME_OR_PR="","",TITLE_NAME_OR_PR),TITLE_NAME_OR_PR_CHANGE)</f>
        <v/>
      </c>
      <c r="CY29" s="2252"/>
      <c r="CZ29" s="2252"/>
      <c r="DA29" s="2252"/>
      <c r="DB29" s="2252"/>
      <c r="DC29" s="2252"/>
      <c r="DD29" s="2252"/>
      <c r="DE29" s="1636"/>
      <c r="DF29" s="327"/>
      <c r="DG29" s="281"/>
      <c r="DH29" s="369"/>
      <c r="DI29" s="369"/>
      <c r="DJ29" s="369"/>
      <c r="DK29" s="369"/>
      <c r="DL29" s="369"/>
      <c r="DM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45408.54605324074</v>
      </c>
      <c r="W30" s="2265"/>
      <c r="X30" s="2265"/>
      <c r="Y30" s="2265"/>
      <c r="Z30" s="2265"/>
      <c r="AA30" s="2265"/>
      <c r="AB30" s="2265"/>
      <c r="AC30" s="327"/>
      <c r="AD30" s="2265" t="str">
        <f>IF(TITLE_DATE_PR_CHANGE="",IF(TITLE_DATE_PR="","",TITLE_DATE_PR),TITLE_DATE_PR_CHANGE)</f>
        <v>45408.54605324074</v>
      </c>
      <c r="AE30" s="2265"/>
      <c r="AF30" s="2265"/>
      <c r="AG30" s="2265"/>
      <c r="AH30" s="2265"/>
      <c r="AI30" s="2265"/>
      <c r="AJ30" s="2265"/>
      <c r="AK30" s="327"/>
      <c r="AL30" s="2265" t="str">
        <f>IF(TITLE_DATE_PR_CHANGE="",IF(TITLE_DATE_PR="","",TITLE_DATE_PR),TITLE_DATE_PR_CHANGE)</f>
        <v>45408.54605324074</v>
      </c>
      <c r="AM30" s="2265"/>
      <c r="AN30" s="2265"/>
      <c r="AO30" s="2265"/>
      <c r="AP30" s="2265"/>
      <c r="AQ30" s="2265"/>
      <c r="AR30" s="2265"/>
      <c r="AS30" s="1636"/>
      <c r="AT30" s="2265" t="str">
        <f>IF(TITLE_DATE_PR_CHANGE="",IF(TITLE_DATE_PR="","",TITLE_DATE_PR),TITLE_DATE_PR_CHANGE)</f>
        <v>45408.54605324074</v>
      </c>
      <c r="AU30" s="2265"/>
      <c r="AV30" s="2265"/>
      <c r="AW30" s="2265"/>
      <c r="AX30" s="2265"/>
      <c r="AY30" s="2265"/>
      <c r="AZ30" s="2265"/>
      <c r="BA30" s="1636"/>
      <c r="BB30" s="2265" t="str">
        <f>IF(TITLE_DATE_PR_CHANGE="",IF(TITLE_DATE_PR="","",TITLE_DATE_PR),TITLE_DATE_PR_CHANGE)</f>
        <v>45408.54605324074</v>
      </c>
      <c r="BC30" s="2265"/>
      <c r="BD30" s="2265"/>
      <c r="BE30" s="2265"/>
      <c r="BF30" s="2265"/>
      <c r="BG30" s="2265"/>
      <c r="BH30" s="2265"/>
      <c r="BI30" s="1636"/>
      <c r="BJ30" s="2265" t="str">
        <f>IF(TITLE_DATE_PR_CHANGE="",IF(TITLE_DATE_PR="","",TITLE_DATE_PR),TITLE_DATE_PR_CHANGE)</f>
        <v>45408.54605324074</v>
      </c>
      <c r="BK30" s="2265"/>
      <c r="BL30" s="2265"/>
      <c r="BM30" s="2265"/>
      <c r="BN30" s="2265"/>
      <c r="BO30" s="2265"/>
      <c r="BP30" s="2265"/>
      <c r="BQ30" s="1636"/>
      <c r="BR30" s="2265" t="str">
        <f>IF(TITLE_DATE_PR_CHANGE="",IF(TITLE_DATE_PR="","",TITLE_DATE_PR),TITLE_DATE_PR_CHANGE)</f>
        <v>45408.54605324074</v>
      </c>
      <c r="BS30" s="2265"/>
      <c r="BT30" s="2265"/>
      <c r="BU30" s="2265"/>
      <c r="BV30" s="2265"/>
      <c r="BW30" s="2265"/>
      <c r="BX30" s="2265"/>
      <c r="BY30" s="3008"/>
      <c r="BZ30" s="2265" t="str">
        <f>IF(TITLE_DATE_PR_CHANGE="",IF(TITLE_DATE_PR="","",TITLE_DATE_PR),TITLE_DATE_PR_CHANGE)</f>
        <v>45408.54605324074</v>
      </c>
      <c r="CA30" s="2265"/>
      <c r="CB30" s="2265"/>
      <c r="CC30" s="2265"/>
      <c r="CD30" s="2265"/>
      <c r="CE30" s="2265"/>
      <c r="CF30" s="2265"/>
      <c r="CG30" s="1636"/>
      <c r="CH30" s="2265" t="str">
        <f>IF(TITLE_DATE_PR_CHANGE="",IF(TITLE_DATE_PR="","",TITLE_DATE_PR),TITLE_DATE_PR_CHANGE)</f>
        <v>45408.54605324074</v>
      </c>
      <c r="CI30" s="2265"/>
      <c r="CJ30" s="2265"/>
      <c r="CK30" s="2265"/>
      <c r="CL30" s="2265"/>
      <c r="CM30" s="2265"/>
      <c r="CN30" s="2265"/>
      <c r="CO30" s="1636"/>
      <c r="CP30" s="2265" t="str">
        <f>IF(TITLE_DATE_PR_CHANGE="",IF(TITLE_DATE_PR="","",TITLE_DATE_PR),TITLE_DATE_PR_CHANGE)</f>
        <v>45408.54605324074</v>
      </c>
      <c r="CQ30" s="2265"/>
      <c r="CR30" s="2265"/>
      <c r="CS30" s="2265"/>
      <c r="CT30" s="2265"/>
      <c r="CU30" s="2265"/>
      <c r="CV30" s="2265"/>
      <c r="CW30" s="1636"/>
      <c r="CX30" s="2265" t="str">
        <f>IF(TITLE_DATE_PR_CHANGE="",IF(TITLE_DATE_PR="","",TITLE_DATE_PR),TITLE_DATE_PR_CHANGE)</f>
        <v>45408.54605324074</v>
      </c>
      <c r="CY30" s="2265"/>
      <c r="CZ30" s="2265"/>
      <c r="DA30" s="2265"/>
      <c r="DB30" s="2265"/>
      <c r="DC30" s="2265"/>
      <c r="DD30" s="2265"/>
      <c r="DE30" s="1636"/>
      <c r="DF30" s="327"/>
      <c r="DG30" s="281"/>
      <c r="DH30" s="369"/>
      <c r="DI30" s="369"/>
      <c r="DJ30" s="369"/>
      <c r="DK30" s="369"/>
      <c r="DL30" s="369"/>
      <c r="DM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03/1378</v>
      </c>
      <c r="W31" s="2252"/>
      <c r="X31" s="2252"/>
      <c r="Y31" s="2252"/>
      <c r="Z31" s="2252"/>
      <c r="AA31" s="2252"/>
      <c r="AB31" s="2252"/>
      <c r="AC31" s="327"/>
      <c r="AD31" s="2252" t="str">
        <f>IF(TITLE_NUMBER_PR_CHANGE="",IF(TITLE_NUMBER_PR="","",TITLE_NUMBER_PR),TITLE_NUMBER_PR_CHANGE)</f>
        <v>03/1378</v>
      </c>
      <c r="AE31" s="2252"/>
      <c r="AF31" s="2252"/>
      <c r="AG31" s="2252"/>
      <c r="AH31" s="2252"/>
      <c r="AI31" s="2252"/>
      <c r="AJ31" s="2252"/>
      <c r="AK31" s="327"/>
      <c r="AL31" s="2252" t="str">
        <f>IF(TITLE_NUMBER_PR_CHANGE="",IF(TITLE_NUMBER_PR="","",TITLE_NUMBER_PR),TITLE_NUMBER_PR_CHANGE)</f>
        <v>03/1378</v>
      </c>
      <c r="AM31" s="2252"/>
      <c r="AN31" s="2252"/>
      <c r="AO31" s="2252"/>
      <c r="AP31" s="2252"/>
      <c r="AQ31" s="2252"/>
      <c r="AR31" s="2252"/>
      <c r="AS31" s="1636"/>
      <c r="AT31" s="2252" t="str">
        <f>IF(TITLE_NUMBER_PR_CHANGE="",IF(TITLE_NUMBER_PR="","",TITLE_NUMBER_PR),TITLE_NUMBER_PR_CHANGE)</f>
        <v>03/1378</v>
      </c>
      <c r="AU31" s="2252"/>
      <c r="AV31" s="2252"/>
      <c r="AW31" s="2252"/>
      <c r="AX31" s="2252"/>
      <c r="AY31" s="2252"/>
      <c r="AZ31" s="2252"/>
      <c r="BA31" s="1636"/>
      <c r="BB31" s="2252" t="str">
        <f>IF(TITLE_NUMBER_PR_CHANGE="",IF(TITLE_NUMBER_PR="","",TITLE_NUMBER_PR),TITLE_NUMBER_PR_CHANGE)</f>
        <v>03/1378</v>
      </c>
      <c r="BC31" s="2252"/>
      <c r="BD31" s="2252"/>
      <c r="BE31" s="2252"/>
      <c r="BF31" s="2252"/>
      <c r="BG31" s="2252"/>
      <c r="BH31" s="2252"/>
      <c r="BI31" s="1636"/>
      <c r="BJ31" s="2252" t="str">
        <f>IF(TITLE_NUMBER_PR_CHANGE="",IF(TITLE_NUMBER_PR="","",TITLE_NUMBER_PR),TITLE_NUMBER_PR_CHANGE)</f>
        <v>03/1378</v>
      </c>
      <c r="BK31" s="2252"/>
      <c r="BL31" s="2252"/>
      <c r="BM31" s="2252"/>
      <c r="BN31" s="2252"/>
      <c r="BO31" s="2252"/>
      <c r="BP31" s="2252"/>
      <c r="BQ31" s="1636"/>
      <c r="BR31" s="2252" t="str">
        <f>IF(TITLE_NUMBER_PR_CHANGE="",IF(TITLE_NUMBER_PR="","",TITLE_NUMBER_PR),TITLE_NUMBER_PR_CHANGE)</f>
        <v>03/1378</v>
      </c>
      <c r="BS31" s="2252"/>
      <c r="BT31" s="2252"/>
      <c r="BU31" s="2252"/>
      <c r="BV31" s="2252"/>
      <c r="BW31" s="2252"/>
      <c r="BX31" s="2252"/>
      <c r="BY31" s="3008"/>
      <c r="BZ31" s="2252" t="str">
        <f>IF(TITLE_NUMBER_PR_CHANGE="",IF(TITLE_NUMBER_PR="","",TITLE_NUMBER_PR),TITLE_NUMBER_PR_CHANGE)</f>
        <v>03/1378</v>
      </c>
      <c r="CA31" s="2252"/>
      <c r="CB31" s="2252"/>
      <c r="CC31" s="2252"/>
      <c r="CD31" s="2252"/>
      <c r="CE31" s="2252"/>
      <c r="CF31" s="2252"/>
      <c r="CG31" s="1636"/>
      <c r="CH31" s="2252" t="str">
        <f>IF(TITLE_NUMBER_PR_CHANGE="",IF(TITLE_NUMBER_PR="","",TITLE_NUMBER_PR),TITLE_NUMBER_PR_CHANGE)</f>
        <v>03/1378</v>
      </c>
      <c r="CI31" s="2252"/>
      <c r="CJ31" s="2252"/>
      <c r="CK31" s="2252"/>
      <c r="CL31" s="2252"/>
      <c r="CM31" s="2252"/>
      <c r="CN31" s="2252"/>
      <c r="CO31" s="1636"/>
      <c r="CP31" s="2252" t="str">
        <f>IF(TITLE_NUMBER_PR_CHANGE="",IF(TITLE_NUMBER_PR="","",TITLE_NUMBER_PR),TITLE_NUMBER_PR_CHANGE)</f>
        <v>03/1378</v>
      </c>
      <c r="CQ31" s="2252"/>
      <c r="CR31" s="2252"/>
      <c r="CS31" s="2252"/>
      <c r="CT31" s="2252"/>
      <c r="CU31" s="2252"/>
      <c r="CV31" s="2252"/>
      <c r="CW31" s="1636"/>
      <c r="CX31" s="2252" t="str">
        <f>IF(TITLE_NUMBER_PR_CHANGE="",IF(TITLE_NUMBER_PR="","",TITLE_NUMBER_PR),TITLE_NUMBER_PR_CHANGE)</f>
        <v>03/1378</v>
      </c>
      <c r="CY31" s="2252"/>
      <c r="CZ31" s="2252"/>
      <c r="DA31" s="2252"/>
      <c r="DB31" s="2252"/>
      <c r="DC31" s="2252"/>
      <c r="DD31" s="2252"/>
      <c r="DE31" s="1636"/>
      <c r="DF31" s="327"/>
      <c r="DG31" s="281"/>
      <c r="DH31" s="369"/>
      <c r="DI31" s="369"/>
      <c r="DJ31" s="369"/>
      <c r="DK31" s="369"/>
      <c r="DL31" s="369"/>
      <c r="DM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1636"/>
      <c r="BB32" s="2252" t="str">
        <f>IF(TITLE_IST_PUB_CHANGE="",IF(TITLE_IST_PUB="","",TITLE_IST_PUB),TITLE_IST_PUB_CHANGE)</f>
        <v/>
      </c>
      <c r="BC32" s="2252"/>
      <c r="BD32" s="2252"/>
      <c r="BE32" s="2252"/>
      <c r="BF32" s="2252"/>
      <c r="BG32" s="2252"/>
      <c r="BH32" s="2252"/>
      <c r="BI32" s="1636"/>
      <c r="BJ32" s="2252" t="str">
        <f>IF(TITLE_IST_PUB_CHANGE="",IF(TITLE_IST_PUB="","",TITLE_IST_PUB),TITLE_IST_PUB_CHANGE)</f>
        <v/>
      </c>
      <c r="BK32" s="2252"/>
      <c r="BL32" s="2252"/>
      <c r="BM32" s="2252"/>
      <c r="BN32" s="2252"/>
      <c r="BO32" s="2252"/>
      <c r="BP32" s="2252"/>
      <c r="BQ32" s="1636"/>
      <c r="BR32" s="2252" t="str">
        <f>IF(TITLE_IST_PUB_CHANGE="",IF(TITLE_IST_PUB="","",TITLE_IST_PUB),TITLE_IST_PUB_CHANGE)</f>
        <v/>
      </c>
      <c r="BS32" s="2252"/>
      <c r="BT32" s="2252"/>
      <c r="BU32" s="2252"/>
      <c r="BV32" s="2252"/>
      <c r="BW32" s="2252"/>
      <c r="BX32" s="2252"/>
      <c r="BY32" s="3008"/>
      <c r="BZ32" s="2252" t="str">
        <f>IF(TITLE_IST_PUB_CHANGE="",IF(TITLE_IST_PUB="","",TITLE_IST_PUB),TITLE_IST_PUB_CHANGE)</f>
        <v/>
      </c>
      <c r="CA32" s="2252"/>
      <c r="CB32" s="2252"/>
      <c r="CC32" s="2252"/>
      <c r="CD32" s="2252"/>
      <c r="CE32" s="2252"/>
      <c r="CF32" s="2252"/>
      <c r="CG32" s="1636"/>
      <c r="CH32" s="2252" t="str">
        <f>IF(TITLE_IST_PUB_CHANGE="",IF(TITLE_IST_PUB="","",TITLE_IST_PUB),TITLE_IST_PUB_CHANGE)</f>
        <v/>
      </c>
      <c r="CI32" s="2252"/>
      <c r="CJ32" s="2252"/>
      <c r="CK32" s="2252"/>
      <c r="CL32" s="2252"/>
      <c r="CM32" s="2252"/>
      <c r="CN32" s="2252"/>
      <c r="CO32" s="1636"/>
      <c r="CP32" s="2252" t="str">
        <f>IF(TITLE_IST_PUB_CHANGE="",IF(TITLE_IST_PUB="","",TITLE_IST_PUB),TITLE_IST_PUB_CHANGE)</f>
        <v/>
      </c>
      <c r="CQ32" s="2252"/>
      <c r="CR32" s="2252"/>
      <c r="CS32" s="2252"/>
      <c r="CT32" s="2252"/>
      <c r="CU32" s="2252"/>
      <c r="CV32" s="2252"/>
      <c r="CW32" s="1636"/>
      <c r="CX32" s="2252" t="str">
        <f>IF(TITLE_IST_PUB_CHANGE="",IF(TITLE_IST_PUB="","",TITLE_IST_PUB),TITLE_IST_PUB_CHANGE)</f>
        <v/>
      </c>
      <c r="CY32" s="2252"/>
      <c r="CZ32" s="2252"/>
      <c r="DA32" s="2252"/>
      <c r="DB32" s="2252"/>
      <c r="DC32" s="2252"/>
      <c r="DD32" s="2252"/>
      <c r="DE32" s="1636"/>
      <c r="DF32" s="327"/>
      <c r="DG32" s="281"/>
      <c r="DH32" s="369"/>
      <c r="DI32" s="369"/>
      <c r="DJ32" s="369"/>
      <c r="DK32" s="369"/>
      <c r="DL32" s="369"/>
      <c r="DM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117"/>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23"/>
      <c r="DF33" s="510"/>
      <c r="DM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45408.54605324074</v>
      </c>
      <c r="W34" s="2265"/>
      <c r="X34" s="2265"/>
      <c r="Y34" s="2265"/>
      <c r="Z34" s="2265"/>
      <c r="AA34" s="2265"/>
      <c r="AB34" s="2265"/>
      <c r="AC34" s="327"/>
      <c r="AD34" s="2265" t="str">
        <f>IF(TITLE_DATE_PR_CHANGE="",IF(TITLE_DATE_PR="","",TITLE_DATE_PR),TITLE_DATE_PR_CHANGE)</f>
        <v>45408.54605324074</v>
      </c>
      <c r="AE34" s="2265"/>
      <c r="AF34" s="2265"/>
      <c r="AG34" s="2265"/>
      <c r="AH34" s="2265"/>
      <c r="AI34" s="2265"/>
      <c r="AJ34" s="2265"/>
      <c r="AK34" s="327"/>
      <c r="AL34" s="2265" t="str">
        <f>IF(TITLE_DATE_PR_CHANGE="",IF(TITLE_DATE_PR="","",TITLE_DATE_PR),TITLE_DATE_PR_CHANGE)</f>
        <v>45408.54605324074</v>
      </c>
      <c r="AM34" s="2265"/>
      <c r="AN34" s="2265"/>
      <c r="AO34" s="2265"/>
      <c r="AP34" s="2265"/>
      <c r="AQ34" s="2265"/>
      <c r="AR34" s="2265"/>
      <c r="AS34" s="1636"/>
      <c r="AT34" s="2265" t="str">
        <f>IF(TITLE_DATE_PR_CHANGE="",IF(TITLE_DATE_PR="","",TITLE_DATE_PR),TITLE_DATE_PR_CHANGE)</f>
        <v>45408.54605324074</v>
      </c>
      <c r="AU34" s="2265"/>
      <c r="AV34" s="2265"/>
      <c r="AW34" s="2265"/>
      <c r="AX34" s="2265"/>
      <c r="AY34" s="2265"/>
      <c r="AZ34" s="2265"/>
      <c r="BA34" s="1636"/>
      <c r="BB34" s="2265" t="str">
        <f>IF(TITLE_DATE_PR_CHANGE="",IF(TITLE_DATE_PR="","",TITLE_DATE_PR),TITLE_DATE_PR_CHANGE)</f>
        <v>45408.54605324074</v>
      </c>
      <c r="BC34" s="2265"/>
      <c r="BD34" s="2265"/>
      <c r="BE34" s="2265"/>
      <c r="BF34" s="2265"/>
      <c r="BG34" s="2265"/>
      <c r="BH34" s="2265"/>
      <c r="BI34" s="1636"/>
      <c r="BJ34" s="2265" t="str">
        <f>IF(TITLE_DATE_PR_CHANGE="",IF(TITLE_DATE_PR="","",TITLE_DATE_PR),TITLE_DATE_PR_CHANGE)</f>
        <v>45408.54605324074</v>
      </c>
      <c r="BK34" s="2265"/>
      <c r="BL34" s="2265"/>
      <c r="BM34" s="2265"/>
      <c r="BN34" s="2265"/>
      <c r="BO34" s="2265"/>
      <c r="BP34" s="2265"/>
      <c r="BQ34" s="1636"/>
      <c r="BR34" s="2265" t="str">
        <f>IF(TITLE_DATE_PR_CHANGE="",IF(TITLE_DATE_PR="","",TITLE_DATE_PR),TITLE_DATE_PR_CHANGE)</f>
        <v>45408.54605324074</v>
      </c>
      <c r="BS34" s="2265"/>
      <c r="BT34" s="2265"/>
      <c r="BU34" s="2265"/>
      <c r="BV34" s="2265"/>
      <c r="BW34" s="2265"/>
      <c r="BX34" s="2265"/>
      <c r="BY34" s="3008"/>
      <c r="BZ34" s="2265" t="str">
        <f>IF(TITLE_DATE_PR_CHANGE="",IF(TITLE_DATE_PR="","",TITLE_DATE_PR),TITLE_DATE_PR_CHANGE)</f>
        <v>45408.54605324074</v>
      </c>
      <c r="CA34" s="2265"/>
      <c r="CB34" s="2265"/>
      <c r="CC34" s="2265"/>
      <c r="CD34" s="2265"/>
      <c r="CE34" s="2265"/>
      <c r="CF34" s="2265"/>
      <c r="CG34" s="1636"/>
      <c r="CH34" s="2265" t="str">
        <f>IF(TITLE_DATE_PR_CHANGE="",IF(TITLE_DATE_PR="","",TITLE_DATE_PR),TITLE_DATE_PR_CHANGE)</f>
        <v>45408.54605324074</v>
      </c>
      <c r="CI34" s="2265"/>
      <c r="CJ34" s="2265"/>
      <c r="CK34" s="2265"/>
      <c r="CL34" s="2265"/>
      <c r="CM34" s="2265"/>
      <c r="CN34" s="2265"/>
      <c r="CO34" s="1636"/>
      <c r="CP34" s="2265" t="str">
        <f>IF(TITLE_DATE_PR_CHANGE="",IF(TITLE_DATE_PR="","",TITLE_DATE_PR),TITLE_DATE_PR_CHANGE)</f>
        <v>45408.54605324074</v>
      </c>
      <c r="CQ34" s="2265"/>
      <c r="CR34" s="2265"/>
      <c r="CS34" s="2265"/>
      <c r="CT34" s="2265"/>
      <c r="CU34" s="2265"/>
      <c r="CV34" s="2265"/>
      <c r="CW34" s="1636"/>
      <c r="CX34" s="2265" t="str">
        <f>IF(TITLE_DATE_PR_CHANGE="",IF(TITLE_DATE_PR="","",TITLE_DATE_PR),TITLE_DATE_PR_CHANGE)</f>
        <v>45408.54605324074</v>
      </c>
      <c r="CY34" s="2265"/>
      <c r="CZ34" s="2265"/>
      <c r="DA34" s="2265"/>
      <c r="DB34" s="2265"/>
      <c r="DC34" s="2265"/>
      <c r="DD34" s="2265"/>
      <c r="DE34" s="1636"/>
      <c r="DF34" s="327"/>
      <c r="DG34" s="281"/>
      <c r="DH34" s="369"/>
      <c r="DI34" s="369"/>
      <c r="DJ34" s="369"/>
      <c r="DK34" s="369"/>
      <c r="DL34" s="369"/>
      <c r="DM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03/1378</v>
      </c>
      <c r="W35" s="2252"/>
      <c r="X35" s="2252"/>
      <c r="Y35" s="2252"/>
      <c r="Z35" s="2252"/>
      <c r="AA35" s="2252"/>
      <c r="AB35" s="2252"/>
      <c r="AC35" s="327"/>
      <c r="AD35" s="2252" t="str">
        <f>IF(TITLE_NUMBER_PR_CHANGE="",IF(TITLE_NUMBER_PR="","",TITLE_NUMBER_PR),TITLE_NUMBER_PR_CHANGE)</f>
        <v>03/1378</v>
      </c>
      <c r="AE35" s="2252"/>
      <c r="AF35" s="2252"/>
      <c r="AG35" s="2252"/>
      <c r="AH35" s="2252"/>
      <c r="AI35" s="2252"/>
      <c r="AJ35" s="2252"/>
      <c r="AK35" s="327"/>
      <c r="AL35" s="2252" t="str">
        <f>IF(TITLE_NUMBER_PR_CHANGE="",IF(TITLE_NUMBER_PR="","",TITLE_NUMBER_PR),TITLE_NUMBER_PR_CHANGE)</f>
        <v>03/1378</v>
      </c>
      <c r="AM35" s="2252"/>
      <c r="AN35" s="2252"/>
      <c r="AO35" s="2252"/>
      <c r="AP35" s="2252"/>
      <c r="AQ35" s="2252"/>
      <c r="AR35" s="2252"/>
      <c r="AS35" s="1636"/>
      <c r="AT35" s="2252" t="str">
        <f>IF(TITLE_NUMBER_PR_CHANGE="",IF(TITLE_NUMBER_PR="","",TITLE_NUMBER_PR),TITLE_NUMBER_PR_CHANGE)</f>
        <v>03/1378</v>
      </c>
      <c r="AU35" s="2252"/>
      <c r="AV35" s="2252"/>
      <c r="AW35" s="2252"/>
      <c r="AX35" s="2252"/>
      <c r="AY35" s="2252"/>
      <c r="AZ35" s="2252"/>
      <c r="BA35" s="1636"/>
      <c r="BB35" s="2252" t="str">
        <f>IF(TITLE_NUMBER_PR_CHANGE="",IF(TITLE_NUMBER_PR="","",TITLE_NUMBER_PR),TITLE_NUMBER_PR_CHANGE)</f>
        <v>03/1378</v>
      </c>
      <c r="BC35" s="2252"/>
      <c r="BD35" s="2252"/>
      <c r="BE35" s="2252"/>
      <c r="BF35" s="2252"/>
      <c r="BG35" s="2252"/>
      <c r="BH35" s="2252"/>
      <c r="BI35" s="1636"/>
      <c r="BJ35" s="2252" t="str">
        <f>IF(TITLE_NUMBER_PR_CHANGE="",IF(TITLE_NUMBER_PR="","",TITLE_NUMBER_PR),TITLE_NUMBER_PR_CHANGE)</f>
        <v>03/1378</v>
      </c>
      <c r="BK35" s="2252"/>
      <c r="BL35" s="2252"/>
      <c r="BM35" s="2252"/>
      <c r="BN35" s="2252"/>
      <c r="BO35" s="2252"/>
      <c r="BP35" s="2252"/>
      <c r="BQ35" s="1636"/>
      <c r="BR35" s="2252" t="str">
        <f>IF(TITLE_NUMBER_PR_CHANGE="",IF(TITLE_NUMBER_PR="","",TITLE_NUMBER_PR),TITLE_NUMBER_PR_CHANGE)</f>
        <v>03/1378</v>
      </c>
      <c r="BS35" s="2252"/>
      <c r="BT35" s="2252"/>
      <c r="BU35" s="2252"/>
      <c r="BV35" s="2252"/>
      <c r="BW35" s="2252"/>
      <c r="BX35" s="2252"/>
      <c r="BY35" s="3008"/>
      <c r="BZ35" s="2252" t="str">
        <f>IF(TITLE_NUMBER_PR_CHANGE="",IF(TITLE_NUMBER_PR="","",TITLE_NUMBER_PR),TITLE_NUMBER_PR_CHANGE)</f>
        <v>03/1378</v>
      </c>
      <c r="CA35" s="2252"/>
      <c r="CB35" s="2252"/>
      <c r="CC35" s="2252"/>
      <c r="CD35" s="2252"/>
      <c r="CE35" s="2252"/>
      <c r="CF35" s="2252"/>
      <c r="CG35" s="1636"/>
      <c r="CH35" s="2252" t="str">
        <f>IF(TITLE_NUMBER_PR_CHANGE="",IF(TITLE_NUMBER_PR="","",TITLE_NUMBER_PR),TITLE_NUMBER_PR_CHANGE)</f>
        <v>03/1378</v>
      </c>
      <c r="CI35" s="2252"/>
      <c r="CJ35" s="2252"/>
      <c r="CK35" s="2252"/>
      <c r="CL35" s="2252"/>
      <c r="CM35" s="2252"/>
      <c r="CN35" s="2252"/>
      <c r="CO35" s="1636"/>
      <c r="CP35" s="2252" t="str">
        <f>IF(TITLE_NUMBER_PR_CHANGE="",IF(TITLE_NUMBER_PR="","",TITLE_NUMBER_PR),TITLE_NUMBER_PR_CHANGE)</f>
        <v>03/1378</v>
      </c>
      <c r="CQ35" s="2252"/>
      <c r="CR35" s="2252"/>
      <c r="CS35" s="2252"/>
      <c r="CT35" s="2252"/>
      <c r="CU35" s="2252"/>
      <c r="CV35" s="2252"/>
      <c r="CW35" s="1636"/>
      <c r="CX35" s="2252" t="str">
        <f>IF(TITLE_NUMBER_PR_CHANGE="",IF(TITLE_NUMBER_PR="","",TITLE_NUMBER_PR),TITLE_NUMBER_PR_CHANGE)</f>
        <v>03/1378</v>
      </c>
      <c r="CY35" s="2252"/>
      <c r="CZ35" s="2252"/>
      <c r="DA35" s="2252"/>
      <c r="DB35" s="2252"/>
      <c r="DC35" s="2252"/>
      <c r="DD35" s="2252"/>
      <c r="DE35" s="1636"/>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1636"/>
      <c r="BA36" s="1643" t="s">
        <v>432</v>
      </c>
      <c r="BB36" s="1636"/>
      <c r="BC36" s="1636"/>
      <c r="BD36" s="1636"/>
      <c r="BE36" s="1636"/>
      <c r="BF36" s="1636"/>
      <c r="BG36" s="1636"/>
      <c r="BH36" s="1636"/>
      <c r="BI36" s="1643" t="s">
        <v>432</v>
      </c>
      <c r="BJ36" s="1636"/>
      <c r="BK36" s="1636"/>
      <c r="BL36" s="1636"/>
      <c r="BM36" s="1636"/>
      <c r="BN36" s="1636"/>
      <c r="BO36" s="1636"/>
      <c r="BP36" s="1636"/>
      <c r="BQ36" s="1643" t="s">
        <v>432</v>
      </c>
      <c r="BR36" s="1636"/>
      <c r="BS36" s="1636"/>
      <c r="BT36" s="1636"/>
      <c r="BU36" s="1636"/>
      <c r="BV36" s="1636"/>
      <c r="BW36" s="1636"/>
      <c r="BX36" s="1636"/>
      <c r="BY36" s="3118" t="s">
        <v>432</v>
      </c>
      <c r="BZ36" s="1636"/>
      <c r="CA36" s="1636"/>
      <c r="CB36" s="1636"/>
      <c r="CC36" s="1636"/>
      <c r="CD36" s="1636"/>
      <c r="CE36" s="1636"/>
      <c r="CF36" s="1636"/>
      <c r="CG36" s="1643" t="s">
        <v>432</v>
      </c>
      <c r="CH36" s="1636"/>
      <c r="CI36" s="1636"/>
      <c r="CJ36" s="1636"/>
      <c r="CK36" s="1636"/>
      <c r="CL36" s="1636"/>
      <c r="CM36" s="1636"/>
      <c r="CN36" s="1636"/>
      <c r="CO36" s="1643" t="s">
        <v>432</v>
      </c>
      <c r="CP36" s="1636"/>
      <c r="CQ36" s="1636"/>
      <c r="CR36" s="1636"/>
      <c r="CS36" s="1636"/>
      <c r="CT36" s="1636"/>
      <c r="CU36" s="1636"/>
      <c r="CV36" s="1636"/>
      <c r="CW36" s="1643" t="s">
        <v>432</v>
      </c>
      <c r="CX36" s="1636"/>
      <c r="CY36" s="1636"/>
      <c r="CZ36" s="1636"/>
      <c r="DA36" s="1636"/>
      <c r="DB36" s="1636"/>
      <c r="DC36" s="1636"/>
      <c r="DD36" s="1636"/>
      <c r="DE36" s="1643" t="s">
        <v>432</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2253"/>
      <c r="AX37" s="2253"/>
      <c r="AY37" s="2253"/>
      <c r="AZ37" s="2253"/>
      <c r="BA37" s="2253"/>
      <c r="BB37" s="2253" t="s">
        <v>433</v>
      </c>
      <c r="BC37" s="2253"/>
      <c r="BD37" s="2253"/>
      <c r="BE37" s="2253"/>
      <c r="BF37" s="2253"/>
      <c r="BG37" s="2253"/>
      <c r="BH37" s="2253"/>
      <c r="BI37" s="2253"/>
      <c r="BJ37" s="2253" t="s">
        <v>433</v>
      </c>
      <c r="BK37" s="2253"/>
      <c r="BL37" s="2253"/>
      <c r="BM37" s="2253"/>
      <c r="BN37" s="2253"/>
      <c r="BO37" s="2253"/>
      <c r="BP37" s="2253"/>
      <c r="BQ37" s="2253"/>
      <c r="BR37" s="2253" t="s">
        <v>433</v>
      </c>
      <c r="BS37" s="2253"/>
      <c r="BT37" s="2253"/>
      <c r="BU37" s="2253"/>
      <c r="BV37" s="2253"/>
      <c r="BW37" s="2253"/>
      <c r="BX37" s="2253"/>
      <c r="BY37" s="3119"/>
      <c r="BZ37" s="2253" t="s">
        <v>433</v>
      </c>
      <c r="CA37" s="2253"/>
      <c r="CB37" s="2253"/>
      <c r="CC37" s="2253"/>
      <c r="CD37" s="2253"/>
      <c r="CE37" s="2253"/>
      <c r="CF37" s="2253"/>
      <c r="CG37" s="2253"/>
      <c r="CH37" s="2253" t="s">
        <v>433</v>
      </c>
      <c r="CI37" s="2253"/>
      <c r="CJ37" s="2253"/>
      <c r="CK37" s="2253"/>
      <c r="CL37" s="2253"/>
      <c r="CM37" s="2253"/>
      <c r="CN37" s="2253"/>
      <c r="CO37" s="2253"/>
      <c r="CP37" s="2253" t="s">
        <v>433</v>
      </c>
      <c r="CQ37" s="2253"/>
      <c r="CR37" s="2253"/>
      <c r="CS37" s="2253"/>
      <c r="CT37" s="2253"/>
      <c r="CU37" s="2253"/>
      <c r="CV37" s="2253"/>
      <c r="CW37" s="2253"/>
      <c r="CX37" s="2253" t="s">
        <v>433</v>
      </c>
      <c r="CY37" s="2253"/>
      <c r="CZ37" s="2253"/>
      <c r="DA37" s="2253"/>
      <c r="DB37" s="2253"/>
      <c r="DC37" s="2253"/>
      <c r="DD37" s="2253"/>
      <c r="DE37" s="2253"/>
      <c r="DM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313"/>
      <c r="BA38" s="2313"/>
      <c r="BB38" s="2313" t="s">
        <v>308</v>
      </c>
      <c r="BC38" s="2313"/>
      <c r="BD38" s="2313"/>
      <c r="BE38" s="2313"/>
      <c r="BF38" s="2313"/>
      <c r="BG38" s="2313"/>
      <c r="BH38" s="2313"/>
      <c r="BI38" s="2313"/>
      <c r="BJ38" s="2313" t="s">
        <v>308</v>
      </c>
      <c r="BK38" s="2313"/>
      <c r="BL38" s="2313"/>
      <c r="BM38" s="2313"/>
      <c r="BN38" s="2313"/>
      <c r="BO38" s="2313"/>
      <c r="BP38" s="2313"/>
      <c r="BQ38" s="2313"/>
      <c r="BR38" s="2313" t="s">
        <v>308</v>
      </c>
      <c r="BS38" s="2313"/>
      <c r="BT38" s="2313"/>
      <c r="BU38" s="2313"/>
      <c r="BV38" s="2313"/>
      <c r="BW38" s="2313"/>
      <c r="BX38" s="2313"/>
      <c r="BY38" s="3120"/>
      <c r="BZ38" s="2367" t="s">
        <v>308</v>
      </c>
      <c r="CA38" s="2367"/>
      <c r="CB38" s="2367"/>
      <c r="CC38" s="2367"/>
      <c r="CD38" s="2367"/>
      <c r="CE38" s="2367"/>
      <c r="CF38" s="2367"/>
      <c r="CG38" s="2367"/>
      <c r="CH38" s="2367" t="s">
        <v>308</v>
      </c>
      <c r="CI38" s="2367"/>
      <c r="CJ38" s="2367"/>
      <c r="CK38" s="2367"/>
      <c r="CL38" s="2367"/>
      <c r="CM38" s="2367"/>
      <c r="CN38" s="2367"/>
      <c r="CO38" s="2367"/>
      <c r="CP38" s="2367" t="s">
        <v>308</v>
      </c>
      <c r="CQ38" s="2367"/>
      <c r="CR38" s="2367"/>
      <c r="CS38" s="2367"/>
      <c r="CT38" s="2367"/>
      <c r="CU38" s="2367"/>
      <c r="CV38" s="2367"/>
      <c r="CW38" s="2367"/>
      <c r="CX38" s="2367" t="s">
        <v>308</v>
      </c>
      <c r="CY38" s="2367"/>
      <c r="CZ38" s="2367"/>
      <c r="DA38" s="2367"/>
      <c r="DB38" s="2367"/>
      <c r="DC38" s="2367"/>
      <c r="DD38" s="2367"/>
      <c r="DE38" s="2367"/>
      <c r="DF38" s="2128"/>
      <c r="DG38" s="2128"/>
      <c r="DM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2401"/>
      <c r="AX39" s="2401"/>
      <c r="AY39" s="2401"/>
      <c r="AZ39" s="2402"/>
      <c r="BA39" s="2278" t="s">
        <v>436</v>
      </c>
      <c r="BB39" s="2400" t="s">
        <v>435</v>
      </c>
      <c r="BC39" s="2401"/>
      <c r="BD39" s="2401"/>
      <c r="BE39" s="2401"/>
      <c r="BF39" s="2401"/>
      <c r="BG39" s="2401"/>
      <c r="BH39" s="2402"/>
      <c r="BI39" s="2278" t="s">
        <v>436</v>
      </c>
      <c r="BJ39" s="2400" t="s">
        <v>435</v>
      </c>
      <c r="BK39" s="2401"/>
      <c r="BL39" s="2401"/>
      <c r="BM39" s="2401"/>
      <c r="BN39" s="2401"/>
      <c r="BO39" s="2401"/>
      <c r="BP39" s="2402"/>
      <c r="BQ39" s="2278" t="s">
        <v>436</v>
      </c>
      <c r="BR39" s="2400" t="s">
        <v>435</v>
      </c>
      <c r="BS39" s="2401"/>
      <c r="BT39" s="2401"/>
      <c r="BU39" s="2401"/>
      <c r="BV39" s="2401"/>
      <c r="BW39" s="2401"/>
      <c r="BX39" s="2402"/>
      <c r="BY39" s="3121" t="s">
        <v>436</v>
      </c>
      <c r="BZ39" s="2400" t="s">
        <v>435</v>
      </c>
      <c r="CA39" s="2401"/>
      <c r="CB39" s="2401"/>
      <c r="CC39" s="2401"/>
      <c r="CD39" s="2401"/>
      <c r="CE39" s="2401"/>
      <c r="CF39" s="2402"/>
      <c r="CG39" s="2278" t="s">
        <v>436</v>
      </c>
      <c r="CH39" s="2400" t="s">
        <v>435</v>
      </c>
      <c r="CI39" s="2401"/>
      <c r="CJ39" s="2401"/>
      <c r="CK39" s="2401"/>
      <c r="CL39" s="2401"/>
      <c r="CM39" s="2401"/>
      <c r="CN39" s="2402"/>
      <c r="CO39" s="2278" t="s">
        <v>436</v>
      </c>
      <c r="CP39" s="2400" t="s">
        <v>435</v>
      </c>
      <c r="CQ39" s="2401"/>
      <c r="CR39" s="2401"/>
      <c r="CS39" s="2401"/>
      <c r="CT39" s="2401"/>
      <c r="CU39" s="2401"/>
      <c r="CV39" s="2402"/>
      <c r="CW39" s="2278" t="s">
        <v>436</v>
      </c>
      <c r="CX39" s="2400" t="s">
        <v>435</v>
      </c>
      <c r="CY39" s="2401"/>
      <c r="CZ39" s="2401"/>
      <c r="DA39" s="2401"/>
      <c r="DB39" s="2401"/>
      <c r="DC39" s="2401"/>
      <c r="DD39" s="2402"/>
      <c r="DE39" s="2278" t="s">
        <v>436</v>
      </c>
      <c r="DF39" s="2281" t="s">
        <v>438</v>
      </c>
      <c r="DG39" s="2128"/>
      <c r="DM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442</v>
      </c>
      <c r="AQ40" s="2270"/>
      <c r="AR40" s="2264"/>
      <c r="AS40" s="2279"/>
      <c r="AT40" s="2261" t="s">
        <v>439</v>
      </c>
      <c r="AU40" s="2611" t="s">
        <v>440</v>
      </c>
      <c r="AV40" s="2263" t="s">
        <v>441</v>
      </c>
      <c r="AW40" s="2264"/>
      <c r="AX40" s="2263" t="s">
        <v>442</v>
      </c>
      <c r="AY40" s="2270"/>
      <c r="AZ40" s="2264"/>
      <c r="BA40" s="2279"/>
      <c r="BB40" s="2261" t="s">
        <v>439</v>
      </c>
      <c r="BC40" s="2611" t="s">
        <v>440</v>
      </c>
      <c r="BD40" s="2263" t="s">
        <v>441</v>
      </c>
      <c r="BE40" s="2264"/>
      <c r="BF40" s="2263" t="s">
        <v>442</v>
      </c>
      <c r="BG40" s="2270"/>
      <c r="BH40" s="2264"/>
      <c r="BI40" s="2279"/>
      <c r="BJ40" s="2261" t="s">
        <v>439</v>
      </c>
      <c r="BK40" s="2611" t="s">
        <v>440</v>
      </c>
      <c r="BL40" s="2263" t="s">
        <v>441</v>
      </c>
      <c r="BM40" s="2264"/>
      <c r="BN40" s="2263" t="s">
        <v>442</v>
      </c>
      <c r="BO40" s="2270"/>
      <c r="BP40" s="2264"/>
      <c r="BQ40" s="2279"/>
      <c r="BR40" s="2261" t="s">
        <v>439</v>
      </c>
      <c r="BS40" s="2611" t="s">
        <v>440</v>
      </c>
      <c r="BT40" s="2263" t="s">
        <v>441</v>
      </c>
      <c r="BU40" s="2264"/>
      <c r="BV40" s="2263" t="s">
        <v>442</v>
      </c>
      <c r="BW40" s="2270"/>
      <c r="BX40" s="2264"/>
      <c r="BY40" s="3122"/>
      <c r="BZ40" s="2261" t="s">
        <v>439</v>
      </c>
      <c r="CA40" s="2611" t="s">
        <v>440</v>
      </c>
      <c r="CB40" s="2263" t="s">
        <v>441</v>
      </c>
      <c r="CC40" s="2264"/>
      <c r="CD40" s="2263" t="s">
        <v>442</v>
      </c>
      <c r="CE40" s="2270"/>
      <c r="CF40" s="2264"/>
      <c r="CG40" s="2279"/>
      <c r="CH40" s="2261" t="s">
        <v>439</v>
      </c>
      <c r="CI40" s="2611" t="s">
        <v>440</v>
      </c>
      <c r="CJ40" s="2263" t="s">
        <v>441</v>
      </c>
      <c r="CK40" s="2264"/>
      <c r="CL40" s="2263" t="s">
        <v>442</v>
      </c>
      <c r="CM40" s="2270"/>
      <c r="CN40" s="2264"/>
      <c r="CO40" s="2279"/>
      <c r="CP40" s="2261" t="s">
        <v>439</v>
      </c>
      <c r="CQ40" s="2611" t="s">
        <v>440</v>
      </c>
      <c r="CR40" s="2263" t="s">
        <v>441</v>
      </c>
      <c r="CS40" s="2264"/>
      <c r="CT40" s="2263" t="s">
        <v>442</v>
      </c>
      <c r="CU40" s="2270"/>
      <c r="CV40" s="2264"/>
      <c r="CW40" s="2279"/>
      <c r="CX40" s="2261" t="s">
        <v>439</v>
      </c>
      <c r="CY40" s="2611" t="s">
        <v>440</v>
      </c>
      <c r="CZ40" s="2263" t="s">
        <v>441</v>
      </c>
      <c r="DA40" s="2264"/>
      <c r="DB40" s="2263" t="s">
        <v>442</v>
      </c>
      <c r="DC40" s="2270"/>
      <c r="DD40" s="2264"/>
      <c r="DE40" s="2279"/>
      <c r="DF40" s="2282"/>
      <c r="DG40" s="2128"/>
      <c r="DM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2578" t="s">
        <v>451</v>
      </c>
      <c r="AX41" s="2578" t="s">
        <v>452</v>
      </c>
      <c r="AY41" s="2271" t="s">
        <v>453</v>
      </c>
      <c r="AZ41" s="2272"/>
      <c r="BA41" s="2280"/>
      <c r="BB41" s="2262"/>
      <c r="BC41" s="2285"/>
      <c r="BD41" s="2578" t="s">
        <v>450</v>
      </c>
      <c r="BE41" s="2578" t="s">
        <v>451</v>
      </c>
      <c r="BF41" s="2578" t="s">
        <v>452</v>
      </c>
      <c r="BG41" s="2271" t="s">
        <v>453</v>
      </c>
      <c r="BH41" s="2272"/>
      <c r="BI41" s="2280"/>
      <c r="BJ41" s="2262"/>
      <c r="BK41" s="2285"/>
      <c r="BL41" s="2578" t="s">
        <v>450</v>
      </c>
      <c r="BM41" s="2578" t="s">
        <v>451</v>
      </c>
      <c r="BN41" s="2578" t="s">
        <v>452</v>
      </c>
      <c r="BO41" s="2271" t="s">
        <v>453</v>
      </c>
      <c r="BP41" s="2272"/>
      <c r="BQ41" s="2280"/>
      <c r="BR41" s="2262"/>
      <c r="BS41" s="2285"/>
      <c r="BT41" s="2578" t="s">
        <v>450</v>
      </c>
      <c r="BU41" s="2578" t="s">
        <v>451</v>
      </c>
      <c r="BV41" s="2578" t="s">
        <v>452</v>
      </c>
      <c r="BW41" s="2271" t="s">
        <v>453</v>
      </c>
      <c r="BX41" s="2272"/>
      <c r="BY41" s="3123"/>
      <c r="BZ41" s="2262"/>
      <c r="CA41" s="2285"/>
      <c r="CB41" s="2578" t="s">
        <v>450</v>
      </c>
      <c r="CC41" s="2578" t="s">
        <v>451</v>
      </c>
      <c r="CD41" s="2578" t="s">
        <v>452</v>
      </c>
      <c r="CE41" s="2271" t="s">
        <v>453</v>
      </c>
      <c r="CF41" s="2272"/>
      <c r="CG41" s="2280"/>
      <c r="CH41" s="2262"/>
      <c r="CI41" s="2285"/>
      <c r="CJ41" s="2578" t="s">
        <v>450</v>
      </c>
      <c r="CK41" s="2578" t="s">
        <v>451</v>
      </c>
      <c r="CL41" s="2578" t="s">
        <v>452</v>
      </c>
      <c r="CM41" s="2271" t="s">
        <v>453</v>
      </c>
      <c r="CN41" s="2272"/>
      <c r="CO41" s="2280"/>
      <c r="CP41" s="2262"/>
      <c r="CQ41" s="2285"/>
      <c r="CR41" s="2578" t="s">
        <v>450</v>
      </c>
      <c r="CS41" s="2578" t="s">
        <v>451</v>
      </c>
      <c r="CT41" s="2578" t="s">
        <v>452</v>
      </c>
      <c r="CU41" s="2271" t="s">
        <v>453</v>
      </c>
      <c r="CV41" s="2272"/>
      <c r="CW41" s="2280"/>
      <c r="CX41" s="2262"/>
      <c r="CY41" s="2285"/>
      <c r="CZ41" s="2578" t="s">
        <v>450</v>
      </c>
      <c r="DA41" s="2578" t="s">
        <v>451</v>
      </c>
      <c r="DB41" s="2578" t="s">
        <v>452</v>
      </c>
      <c r="DC41" s="2271" t="s">
        <v>453</v>
      </c>
      <c r="DD41" s="2272"/>
      <c r="DE41" s="2280"/>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3124">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2273">
        <f>OFFSET(DE42,0,-2)+1</f>
        <v>5</v>
      </c>
      <c r="DF42" s="1246">
        <f>OFFSET(DF42,0,-1)</f>
        <v>5</v>
      </c>
      <c r="DG42" s="1257">
        <f>OFFSET(DG42,0,-1)+1</f>
        <v>6</v>
      </c>
      <c r="DH42" s="512"/>
      <c r="DI42" s="512"/>
      <c r="DJ42" s="512"/>
      <c r="DK42" s="512"/>
      <c r="DL42" s="512"/>
      <c r="DM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Тарифы на тепловую энергию (мощность) на коллекторах источника тепловой энергии </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3009"/>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2245"/>
      <c r="DF43" s="2245"/>
      <c r="DG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1"/>
      <c r="DJ43" s="501" t="str">
        <f>IF(T43="","",T43)</f>
        <v>Наименование тарифа</v>
      </c>
      <c r="DK43" s="501"/>
      <c r="DL43" s="501"/>
      <c r="DM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3009"/>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2245"/>
      <c r="DF44" s="2245"/>
      <c r="DG44" s="1259" t="s">
        <v>406</v>
      </c>
      <c r="DI44" s="501"/>
      <c r="DJ44" s="501" t="str">
        <f>IF(T44="","",T44)</f>
        <v>Территория действия тарифа</v>
      </c>
      <c r="DK44" s="501"/>
      <c r="DL44" s="501"/>
      <c r="DM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3009"/>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2245"/>
      <c r="DF45" s="2245"/>
      <c r="DG45" s="1259" t="s">
        <v>408</v>
      </c>
      <c r="DI45" s="501"/>
      <c r="DJ45" s="501" t="str">
        <f>IF(T45="","",T45)</f>
        <v>Наименование системы теплоснабжения </v>
      </c>
      <c r="DK45" s="501"/>
      <c r="DL45" s="501"/>
      <c r="DM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3009"/>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2245"/>
      <c r="DF46" s="2245"/>
      <c r="DG46" s="1259" t="s">
        <v>410</v>
      </c>
      <c r="DI46" s="501"/>
      <c r="DJ46" s="501" t="str">
        <f>IF(T46="","",T46)</f>
        <v>Источник тепловой энергии  </v>
      </c>
      <c r="DK46" s="501"/>
      <c r="DL46" s="501"/>
      <c r="DM46" s="1156">
        <v>23</v>
      </c>
    </row>
    <row customHeight="1" ht="49.5">
      <c r="A47" s="1364" t="s">
        <v>160</v>
      </c>
      <c r="B47" s="1364" t="s">
        <v>161</v>
      </c>
      <c r="C47" s="1364" t="s">
        <v>162</v>
      </c>
      <c r="D47" s="1364" t="s">
        <v>163</v>
      </c>
      <c r="E47" s="2260"/>
      <c r="F47" s="2260"/>
      <c r="G47" s="2260"/>
      <c r="H47" s="2260"/>
      <c r="I47" s="2257" t="str">
        <f>S46&amp;".1"</f>
        <v>1.1.1.1.1</v>
      </c>
      <c r="J47" s="1364"/>
      <c r="K47" s="1364"/>
      <c r="L47" s="1365" t="s">
        <v>411</v>
      </c>
      <c r="P47" s="2258">
        <v>1</v>
      </c>
      <c r="Q47" s="1221"/>
      <c r="R47" s="357"/>
      <c r="S47" s="1225"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3010"/>
      <c r="BZ47" s="2246"/>
      <c r="CA47" s="2247"/>
      <c r="CB47" s="2247"/>
      <c r="CC47" s="2247"/>
      <c r="CD47" s="2247"/>
      <c r="CE47" s="2247"/>
      <c r="CF47" s="2247"/>
      <c r="CG47" s="2248"/>
      <c r="CH47" s="2246"/>
      <c r="CI47" s="2247"/>
      <c r="CJ47" s="2247"/>
      <c r="CK47" s="2247"/>
      <c r="CL47" s="2247"/>
      <c r="CM47" s="2247"/>
      <c r="CN47" s="2247"/>
      <c r="CO47" s="2248"/>
      <c r="CP47" s="2246"/>
      <c r="CQ47" s="2247"/>
      <c r="CR47" s="2247"/>
      <c r="CS47" s="2247"/>
      <c r="CT47" s="2247"/>
      <c r="CU47" s="2247"/>
      <c r="CV47" s="2247"/>
      <c r="CW47" s="2248"/>
      <c r="CX47" s="2246"/>
      <c r="CY47" s="2247"/>
      <c r="CZ47" s="2247"/>
      <c r="DA47" s="2247"/>
      <c r="DB47" s="2247"/>
      <c r="DC47" s="2247"/>
      <c r="DD47" s="2247"/>
      <c r="DE47" s="2248"/>
      <c r="DF47" s="2248"/>
      <c r="DG47" s="1259" t="s">
        <v>413</v>
      </c>
      <c r="DI47" s="501"/>
      <c r="DJ47" s="501" t="str">
        <f>IF(T47="","",T47)</f>
        <v>Схема подключения теплопотребляющей установки к коллектору источника тепловой энергии</v>
      </c>
      <c r="DK47" s="501"/>
      <c r="DL47" s="501"/>
      <c r="DM47" s="1156">
        <v>47</v>
      </c>
    </row>
    <row customHeight="1" ht="24">
      <c r="A48" s="1364" t="s">
        <v>160</v>
      </c>
      <c r="B48" s="1364" t="s">
        <v>161</v>
      </c>
      <c r="C48" s="1364" t="s">
        <v>162</v>
      </c>
      <c r="D48" s="1364" t="s">
        <v>163</v>
      </c>
      <c r="E48" s="2260"/>
      <c r="F48" s="2260"/>
      <c r="G48" s="2260"/>
      <c r="H48" s="2260"/>
      <c r="I48" s="2287"/>
      <c r="J48" s="2257" t="str">
        <f>I47&amp;".1"</f>
        <v>1.1.1.1.1.1</v>
      </c>
      <c r="K48" s="1364"/>
      <c r="L48" s="1365" t="s">
        <v>414</v>
      </c>
      <c r="P48" s="2258"/>
      <c r="Q48" s="2258">
        <v>1</v>
      </c>
      <c r="R48" s="358"/>
      <c r="S48" s="1225" t="str">
        <f>$J48</f>
        <v>1.1.1.1.1.1</v>
      </c>
      <c r="T48" s="287" t="s">
        <v>415</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3010"/>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2248"/>
      <c r="DF48" s="2248"/>
      <c r="DG48" s="1259" t="s">
        <v>416</v>
      </c>
      <c r="DI48" s="501"/>
      <c r="DJ48" s="501" t="str">
        <f>IF(T48="","",T48)</f>
        <v>Группа потребителей</v>
      </c>
      <c r="DK48" s="501"/>
      <c r="DL48" s="501"/>
      <c r="DM48" s="1156">
        <v>23</v>
      </c>
    </row>
    <row customHeight="1" ht="24">
      <c r="A49" s="1364" t="s">
        <v>160</v>
      </c>
      <c r="B49" s="1364" t="s">
        <v>161</v>
      </c>
      <c r="C49" s="1364" t="s">
        <v>162</v>
      </c>
      <c r="D49" s="1364" t="s">
        <v>163</v>
      </c>
      <c r="E49" s="2260"/>
      <c r="F49" s="2260"/>
      <c r="G49" s="2260"/>
      <c r="H49" s="2260"/>
      <c r="I49" s="2287"/>
      <c r="J49" s="2287"/>
      <c r="K49" s="2257" t="str">
        <f>J48&amp;".1"</f>
        <v>1.1.1.1.1.1.1</v>
      </c>
      <c r="L49" s="1365" t="s">
        <v>417</v>
      </c>
      <c r="P49" s="2258"/>
      <c r="Q49" s="2258"/>
      <c r="R49" s="358">
        <v>1</v>
      </c>
      <c r="S49" s="1225" t="str">
        <f>$K49</f>
        <v>1.1.1.1.1.1.1</v>
      </c>
      <c r="T49" s="1348" t="s">
        <v>456</v>
      </c>
      <c r="U49" s="301"/>
      <c r="V49" s="752"/>
      <c r="W49" s="326"/>
      <c r="X49" s="752"/>
      <c r="Y49" s="1258"/>
      <c r="Z49" s="2266"/>
      <c r="AA49" s="2108" t="s">
        <v>67</v>
      </c>
      <c r="AB49" s="2266"/>
      <c r="AC49" s="2108" t="s">
        <v>67</v>
      </c>
      <c r="AD49" s="752">
        <v>797.064834728263</v>
      </c>
      <c r="AE49" s="326"/>
      <c r="AF49" s="752"/>
      <c r="AG49" s="1258"/>
      <c r="AH49" s="2603">
        <v>45292.55159722222</v>
      </c>
      <c r="AI49" s="2108" t="s">
        <v>67</v>
      </c>
      <c r="AJ49" s="2288">
        <v>45473.55167824074</v>
      </c>
      <c r="AK49" s="2108" t="s">
        <v>67</v>
      </c>
      <c r="AL49" s="752">
        <v>1188.01398864495</v>
      </c>
      <c r="AM49" s="326"/>
      <c r="AN49" s="752"/>
      <c r="AO49" s="1258"/>
      <c r="AP49" s="2603">
        <v>45474.55263888889</v>
      </c>
      <c r="AQ49" s="2108" t="s">
        <v>67</v>
      </c>
      <c r="AR49" s="2603">
        <v>45657.552719907406</v>
      </c>
      <c r="AS49" s="2108" t="s">
        <v>67</v>
      </c>
      <c r="AT49" s="752">
        <v>843.219936736666</v>
      </c>
      <c r="AU49" s="326"/>
      <c r="AV49" s="752"/>
      <c r="AW49" s="1258"/>
      <c r="AX49" s="2603">
        <v>45658.58560185185</v>
      </c>
      <c r="AY49" s="2108" t="s">
        <v>67</v>
      </c>
      <c r="AZ49" s="2603">
        <v>45838.585694444446</v>
      </c>
      <c r="BA49" s="2108" t="s">
        <v>67</v>
      </c>
      <c r="BB49" s="752">
        <v>989.784793578883</v>
      </c>
      <c r="BC49" s="326"/>
      <c r="BD49" s="752"/>
      <c r="BE49" s="1258"/>
      <c r="BF49" s="2603">
        <v>45839.5859837963</v>
      </c>
      <c r="BG49" s="2108" t="s">
        <v>67</v>
      </c>
      <c r="BH49" s="2603">
        <v>46022.58614583333</v>
      </c>
      <c r="BI49" s="2108" t="s">
        <v>67</v>
      </c>
      <c r="BJ49" s="752">
        <v>1003.41379871873</v>
      </c>
      <c r="BK49" s="326"/>
      <c r="BL49" s="752"/>
      <c r="BM49" s="1258"/>
      <c r="BN49" s="2603">
        <v>46023.58719907407</v>
      </c>
      <c r="BO49" s="2108" t="s">
        <v>67</v>
      </c>
      <c r="BP49" s="2603">
        <v>46203.58731481482</v>
      </c>
      <c r="BQ49" s="2108" t="s">
        <v>67</v>
      </c>
      <c r="BR49" s="752">
        <v>1229.27698894236</v>
      </c>
      <c r="BS49" s="326"/>
      <c r="BT49" s="752"/>
      <c r="BU49" s="1258"/>
      <c r="BV49" s="2603">
        <v>46204.58751157407</v>
      </c>
      <c r="BW49" s="2108" t="s">
        <v>67</v>
      </c>
      <c r="BX49" s="2603">
        <v>46387.58760416666</v>
      </c>
      <c r="BY49" s="2108" t="s">
        <v>67</v>
      </c>
      <c r="BZ49" s="752">
        <v>1167.88145514853</v>
      </c>
      <c r="CA49" s="326"/>
      <c r="CB49" s="752"/>
      <c r="CC49" s="1258"/>
      <c r="CD49" s="2603">
        <v>46388.587905092594</v>
      </c>
      <c r="CE49" s="2108" t="s">
        <v>67</v>
      </c>
      <c r="CF49" s="2603">
        <v>46568.58799768519</v>
      </c>
      <c r="CG49" s="2108" t="s">
        <v>67</v>
      </c>
      <c r="CH49" s="752">
        <v>1167.88145514853</v>
      </c>
      <c r="CI49" s="326"/>
      <c r="CJ49" s="752"/>
      <c r="CK49" s="1258"/>
      <c r="CL49" s="2603">
        <v>46569.58818287037</v>
      </c>
      <c r="CM49" s="2108" t="s">
        <v>67</v>
      </c>
      <c r="CN49" s="2603">
        <v>46752.58828703704</v>
      </c>
      <c r="CO49" s="2108" t="s">
        <v>67</v>
      </c>
      <c r="CP49" s="752">
        <v>1167.88145514853</v>
      </c>
      <c r="CQ49" s="326"/>
      <c r="CR49" s="752"/>
      <c r="CS49" s="1258"/>
      <c r="CT49" s="2603">
        <v>46753.58850694444</v>
      </c>
      <c r="CU49" s="2108" t="s">
        <v>67</v>
      </c>
      <c r="CV49" s="2603">
        <v>46934.58861111111</v>
      </c>
      <c r="CW49" s="2108" t="s">
        <v>67</v>
      </c>
      <c r="CX49" s="752">
        <v>1321.60396711722</v>
      </c>
      <c r="CY49" s="326"/>
      <c r="CZ49" s="752"/>
      <c r="DA49" s="1258"/>
      <c r="DB49" s="2603">
        <v>46935.58876157407</v>
      </c>
      <c r="DC49" s="2108" t="s">
        <v>67</v>
      </c>
      <c r="DD49" s="2603">
        <v>47118.588900462964</v>
      </c>
      <c r="DE49" s="2108" t="s">
        <v>67</v>
      </c>
      <c r="DF49" s="1349"/>
      <c r="DG49" s="2254" t="s">
        <v>418</v>
      </c>
      <c r="DH49" s="512">
        <f>STRCHECKDATE(V50:DF50)</f>
      </c>
      <c r="DI49" s="501"/>
      <c r="DJ49" s="501" t="str">
        <f>IF(T49="","",T49)</f>
        <v>вода</v>
      </c>
      <c r="DK49" s="501"/>
      <c r="DL49" s="501"/>
      <c r="DM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45292.55159722222-45473.55167824074</v>
      </c>
      <c r="AH50" s="2267"/>
      <c r="AI50" s="2108"/>
      <c r="AJ50" s="2289"/>
      <c r="AK50" s="2108"/>
      <c r="AL50" s="326"/>
      <c r="AM50" s="326"/>
      <c r="AN50" s="326"/>
      <c r="AO50" s="329" t="str">
        <f>AP49&amp;"-"&amp;AR49</f>
        <v>45474.55263888889-45657.552719907406</v>
      </c>
      <c r="AP50" s="2310"/>
      <c r="AQ50" s="2108"/>
      <c r="AR50" s="2310"/>
      <c r="AS50" s="2108"/>
      <c r="AT50" s="326"/>
      <c r="AU50" s="326"/>
      <c r="AV50" s="326"/>
      <c r="AW50" s="329" t="str">
        <f>AX49&amp;"-"&amp;AZ49</f>
        <v>45658.58560185185-45838.585694444446</v>
      </c>
      <c r="AX50" s="2310"/>
      <c r="AY50" s="2108"/>
      <c r="AZ50" s="2310"/>
      <c r="BA50" s="2108"/>
      <c r="BB50" s="326"/>
      <c r="BC50" s="326"/>
      <c r="BD50" s="326"/>
      <c r="BE50" s="329" t="str">
        <f>BF49&amp;"-"&amp;BH49</f>
        <v>45839.5859837963-46022.58614583333</v>
      </c>
      <c r="BF50" s="2310"/>
      <c r="BG50" s="2108"/>
      <c r="BH50" s="2310"/>
      <c r="BI50" s="2108"/>
      <c r="BJ50" s="326"/>
      <c r="BK50" s="326"/>
      <c r="BL50" s="326"/>
      <c r="BM50" s="329" t="str">
        <f>BN49&amp;"-"&amp;BP49</f>
        <v>46023.58719907407-46203.58731481482</v>
      </c>
      <c r="BN50" s="2310"/>
      <c r="BO50" s="2108"/>
      <c r="BP50" s="2310"/>
      <c r="BQ50" s="2108"/>
      <c r="BR50" s="326"/>
      <c r="BS50" s="326"/>
      <c r="BT50" s="326"/>
      <c r="BU50" s="329" t="str">
        <f>BV49&amp;"-"&amp;BX49</f>
        <v>46204.58751157407-46387.58760416666</v>
      </c>
      <c r="BV50" s="2310"/>
      <c r="BW50" s="2108"/>
      <c r="BX50" s="2310"/>
      <c r="BY50" s="2108"/>
      <c r="BZ50" s="326"/>
      <c r="CA50" s="326"/>
      <c r="CB50" s="326"/>
      <c r="CC50" s="329" t="str">
        <f>CD49&amp;"-"&amp;CF49</f>
        <v>46388.587905092594-46568.58799768519</v>
      </c>
      <c r="CD50" s="2310"/>
      <c r="CE50" s="2108"/>
      <c r="CF50" s="2310"/>
      <c r="CG50" s="2108"/>
      <c r="CH50" s="326"/>
      <c r="CI50" s="326"/>
      <c r="CJ50" s="326"/>
      <c r="CK50" s="329" t="str">
        <f>CL49&amp;"-"&amp;CN49</f>
        <v>46569.58818287037-46752.58828703704</v>
      </c>
      <c r="CL50" s="2310"/>
      <c r="CM50" s="2108"/>
      <c r="CN50" s="2310"/>
      <c r="CO50" s="2108"/>
      <c r="CP50" s="326"/>
      <c r="CQ50" s="326"/>
      <c r="CR50" s="326"/>
      <c r="CS50" s="329" t="str">
        <f>CT49&amp;"-"&amp;CV49</f>
        <v>46753.58850694444-46934.58861111111</v>
      </c>
      <c r="CT50" s="2310"/>
      <c r="CU50" s="2108"/>
      <c r="CV50" s="2310"/>
      <c r="CW50" s="2108"/>
      <c r="CX50" s="326"/>
      <c r="CY50" s="326"/>
      <c r="CZ50" s="326"/>
      <c r="DA50" s="329" t="str">
        <f>DB49&amp;"-"&amp;DD49</f>
        <v>46935.58876157407-47118.588900462964</v>
      </c>
      <c r="DB50" s="2310"/>
      <c r="DC50" s="2108"/>
      <c r="DD50" s="2310"/>
      <c r="DE50" s="2108"/>
      <c r="DF50" s="1350"/>
      <c r="DG50" s="2255"/>
      <c r="DI50" s="501"/>
      <c r="DJ50" s="501" t="str">
        <f>IF(T50="","",T50)</f>
        <v/>
      </c>
      <c r="DK50" s="501"/>
      <c r="DL50" s="501"/>
      <c r="DM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838"/>
      <c r="AM51" s="2839"/>
      <c r="AN51" s="2840"/>
      <c r="AO51" s="2841"/>
      <c r="AP51" s="2842"/>
      <c r="AQ51" s="2843"/>
      <c r="AR51" s="2844"/>
      <c r="AS51" s="2845"/>
      <c r="AT51" s="2846"/>
      <c r="AU51" s="2847"/>
      <c r="AV51" s="2848"/>
      <c r="AW51" s="2849"/>
      <c r="AX51" s="2850"/>
      <c r="AY51" s="2851"/>
      <c r="AZ51" s="2852"/>
      <c r="BA51" s="2853"/>
      <c r="BB51" s="2854"/>
      <c r="BC51" s="2855"/>
      <c r="BD51" s="2856"/>
      <c r="BE51" s="2857"/>
      <c r="BF51" s="2858"/>
      <c r="BG51" s="2859"/>
      <c r="BH51" s="2860"/>
      <c r="BI51" s="2861"/>
      <c r="BJ51" s="2862"/>
      <c r="BK51" s="2863"/>
      <c r="BL51" s="2864"/>
      <c r="BM51" s="2865"/>
      <c r="BN51" s="2866"/>
      <c r="BO51" s="2867"/>
      <c r="BP51" s="2868"/>
      <c r="BQ51" s="2869"/>
      <c r="BR51" s="2870"/>
      <c r="BS51" s="2871"/>
      <c r="BT51" s="2872"/>
      <c r="BU51" s="2873"/>
      <c r="BV51" s="2874"/>
      <c r="BW51" s="2875"/>
      <c r="BX51" s="2876"/>
      <c r="BY51" s="3125"/>
      <c r="BZ51" s="3126"/>
      <c r="CA51" s="3127"/>
      <c r="CB51" s="3128"/>
      <c r="CC51" s="3129"/>
      <c r="CD51" s="3130"/>
      <c r="CE51" s="3131"/>
      <c r="CF51" s="3132"/>
      <c r="CG51" s="3133"/>
      <c r="CH51" s="3134"/>
      <c r="CI51" s="3135"/>
      <c r="CJ51" s="3136"/>
      <c r="CK51" s="3137"/>
      <c r="CL51" s="3138"/>
      <c r="CM51" s="3139"/>
      <c r="CN51" s="3140"/>
      <c r="CO51" s="3141"/>
      <c r="CP51" s="3142"/>
      <c r="CQ51" s="3143"/>
      <c r="CR51" s="3144"/>
      <c r="CS51" s="3145"/>
      <c r="CT51" s="3146"/>
      <c r="CU51" s="3147"/>
      <c r="CV51" s="3148"/>
      <c r="CW51" s="3149"/>
      <c r="CX51" s="3150"/>
      <c r="CY51" s="3151"/>
      <c r="CZ51" s="3152"/>
      <c r="DA51" s="3153"/>
      <c r="DB51" s="3154"/>
      <c r="DC51" s="3155"/>
      <c r="DD51" s="3156"/>
      <c r="DE51" s="3157"/>
      <c r="DF51" s="325"/>
      <c r="DG51" s="2256"/>
      <c r="DI51" s="501"/>
      <c r="DJ51" s="501" t="str">
        <f>IF(T51="","",T51)</f>
        <v>Добавить вид теплоносителя (параметры теплоносителя)</v>
      </c>
      <c r="DK51" s="501"/>
      <c r="DL51" s="501"/>
      <c r="DM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2878"/>
      <c r="AM52" s="2879"/>
      <c r="AN52" s="2880"/>
      <c r="AO52" s="2881"/>
      <c r="AP52" s="2882"/>
      <c r="AQ52" s="2883"/>
      <c r="AR52" s="2884"/>
      <c r="AS52" s="2885"/>
      <c r="AT52" s="2886"/>
      <c r="AU52" s="2887"/>
      <c r="AV52" s="2888"/>
      <c r="AW52" s="2889"/>
      <c r="AX52" s="2890"/>
      <c r="AY52" s="2891"/>
      <c r="AZ52" s="2892"/>
      <c r="BA52" s="2893"/>
      <c r="BB52" s="2894"/>
      <c r="BC52" s="2895"/>
      <c r="BD52" s="2896"/>
      <c r="BE52" s="2897"/>
      <c r="BF52" s="2898"/>
      <c r="BG52" s="2899"/>
      <c r="BH52" s="2900"/>
      <c r="BI52" s="2901"/>
      <c r="BJ52" s="2902"/>
      <c r="BK52" s="2903"/>
      <c r="BL52" s="2904"/>
      <c r="BM52" s="2905"/>
      <c r="BN52" s="2906"/>
      <c r="BO52" s="2907"/>
      <c r="BP52" s="2908"/>
      <c r="BQ52" s="2909"/>
      <c r="BR52" s="2910"/>
      <c r="BS52" s="2911"/>
      <c r="BT52" s="2912"/>
      <c r="BU52" s="2913"/>
      <c r="BV52" s="2914"/>
      <c r="BW52" s="2915"/>
      <c r="BX52" s="2916"/>
      <c r="BY52" s="3158"/>
      <c r="BZ52" s="3159"/>
      <c r="CA52" s="3160"/>
      <c r="CB52" s="3161"/>
      <c r="CC52" s="3162"/>
      <c r="CD52" s="3163"/>
      <c r="CE52" s="3164"/>
      <c r="CF52" s="3165"/>
      <c r="CG52" s="3166"/>
      <c r="CH52" s="3167"/>
      <c r="CI52" s="3168"/>
      <c r="CJ52" s="3169"/>
      <c r="CK52" s="3170"/>
      <c r="CL52" s="3171"/>
      <c r="CM52" s="3172"/>
      <c r="CN52" s="3173"/>
      <c r="CO52" s="3174"/>
      <c r="CP52" s="3175"/>
      <c r="CQ52" s="3176"/>
      <c r="CR52" s="3177"/>
      <c r="CS52" s="3178"/>
      <c r="CT52" s="3179"/>
      <c r="CU52" s="3180"/>
      <c r="CV52" s="3181"/>
      <c r="CW52" s="3182"/>
      <c r="CX52" s="3183"/>
      <c r="CY52" s="3184"/>
      <c r="CZ52" s="3185"/>
      <c r="DA52" s="3186"/>
      <c r="DB52" s="3187"/>
      <c r="DC52" s="3188"/>
      <c r="DD52" s="3189"/>
      <c r="DE52" s="3190"/>
      <c r="DF52" s="368"/>
      <c r="DG52" s="304"/>
      <c r="DI52" s="501"/>
      <c r="DJ52" s="501" t="str">
        <f>IF(T52="","",T52)</f>
        <v>Добавить группу потребителей</v>
      </c>
      <c r="DK52" s="501"/>
      <c r="DL52" s="501"/>
      <c r="DM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918"/>
      <c r="AM53" s="2919"/>
      <c r="AN53" s="2920"/>
      <c r="AO53" s="2921"/>
      <c r="AP53" s="2922"/>
      <c r="AQ53" s="2923"/>
      <c r="AR53" s="2924"/>
      <c r="AS53" s="2925"/>
      <c r="AT53" s="2926"/>
      <c r="AU53" s="2927"/>
      <c r="AV53" s="2928"/>
      <c r="AW53" s="2929"/>
      <c r="AX53" s="2930"/>
      <c r="AY53" s="2931"/>
      <c r="AZ53" s="2932"/>
      <c r="BA53" s="2933"/>
      <c r="BB53" s="2934"/>
      <c r="BC53" s="2935"/>
      <c r="BD53" s="2936"/>
      <c r="BE53" s="2937"/>
      <c r="BF53" s="2938"/>
      <c r="BG53" s="2939"/>
      <c r="BH53" s="2940"/>
      <c r="BI53" s="2941"/>
      <c r="BJ53" s="2942"/>
      <c r="BK53" s="2943"/>
      <c r="BL53" s="2944"/>
      <c r="BM53" s="2945"/>
      <c r="BN53" s="2946"/>
      <c r="BO53" s="2947"/>
      <c r="BP53" s="2948"/>
      <c r="BQ53" s="2949"/>
      <c r="BR53" s="2950"/>
      <c r="BS53" s="2951"/>
      <c r="BT53" s="2952"/>
      <c r="BU53" s="2953"/>
      <c r="BV53" s="2954"/>
      <c r="BW53" s="2955"/>
      <c r="BX53" s="2956"/>
      <c r="BY53" s="3191"/>
      <c r="BZ53" s="3192"/>
      <c r="CA53" s="3193"/>
      <c r="CB53" s="3194"/>
      <c r="CC53" s="3195"/>
      <c r="CD53" s="3196"/>
      <c r="CE53" s="3197"/>
      <c r="CF53" s="3198"/>
      <c r="CG53" s="3199"/>
      <c r="CH53" s="3200"/>
      <c r="CI53" s="3201"/>
      <c r="CJ53" s="3202"/>
      <c r="CK53" s="3203"/>
      <c r="CL53" s="3204"/>
      <c r="CM53" s="3205"/>
      <c r="CN53" s="3206"/>
      <c r="CO53" s="3207"/>
      <c r="CP53" s="3208"/>
      <c r="CQ53" s="3209"/>
      <c r="CR53" s="3210"/>
      <c r="CS53" s="3211"/>
      <c r="CT53" s="3212"/>
      <c r="CU53" s="3213"/>
      <c r="CV53" s="3214"/>
      <c r="CW53" s="3215"/>
      <c r="CX53" s="3216"/>
      <c r="CY53" s="3217"/>
      <c r="CZ53" s="3218"/>
      <c r="DA53" s="3219"/>
      <c r="DB53" s="3220"/>
      <c r="DC53" s="3221"/>
      <c r="DD53" s="3222"/>
      <c r="DE53" s="3223"/>
      <c r="DF53" s="368"/>
      <c r="DG53" s="304"/>
      <c r="DI53" s="501"/>
      <c r="DJ53" s="501" t="str">
        <f>IF(T53="","",T53)</f>
        <v>Добавить схему подключения</v>
      </c>
      <c r="DK53" s="501"/>
      <c r="DL53" s="501"/>
      <c r="DM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3112"/>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1325"/>
      <c r="DF54" s="1325"/>
      <c r="DG54" s="1325"/>
      <c r="DI54" s="790"/>
      <c r="DJ54" s="790" t="str">
        <f>IF(T54="","",T54)</f>
        <v>Добавить источник для дифференциации</v>
      </c>
      <c r="DK54" s="790"/>
      <c r="DL54" s="790"/>
      <c r="DM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3112"/>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132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3112"/>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132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3112"/>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132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3008"/>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1636"/>
      <c r="DH58" s="1156"/>
      <c r="DI58" s="1156"/>
      <c r="DJ58" s="1156"/>
      <c r="DK58" s="1156"/>
      <c r="DL58" s="1156"/>
      <c r="DM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3224"/>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2386"/>
      <c r="DF59" s="2286"/>
      <c r="DG59" s="2286"/>
      <c r="DM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3224"/>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2386"/>
      <c r="DF60" s="2286"/>
      <c r="DG60" s="2286"/>
      <c r="DM60" s="1156">
        <v>64</v>
      </c>
    </row>
    <row customHeight="1" ht="14.699999999999998">
      <c r="O61" s="538"/>
      <c r="AL61" s="1636"/>
      <c r="AM61" s="1636"/>
      <c r="AN61" s="1636"/>
      <c r="AO61" s="1636"/>
      <c r="AP61" s="1636"/>
      <c r="AQ61" s="1636"/>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3008"/>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1636"/>
      <c r="CU61" s="1636"/>
      <c r="CV61" s="1636"/>
      <c r="CW61" s="1636"/>
      <c r="CX61" s="1636"/>
      <c r="CY61" s="1636"/>
      <c r="CZ61" s="1636"/>
      <c r="DA61" s="1636"/>
      <c r="DB61" s="1636"/>
      <c r="DC61" s="1636"/>
      <c r="DD61" s="1636"/>
      <c r="DE61" s="1636"/>
      <c r="DM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3224"/>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2386"/>
      <c r="CU62" s="2386"/>
      <c r="CV62" s="2386"/>
      <c r="CW62" s="2386"/>
      <c r="CX62" s="2386"/>
      <c r="CY62" s="2386"/>
      <c r="CZ62" s="2386"/>
      <c r="DA62" s="2386"/>
      <c r="DB62" s="2386"/>
      <c r="DC62" s="2386"/>
      <c r="DD62" s="2386"/>
      <c r="DE62" s="2386"/>
      <c r="DF62" s="2286"/>
      <c r="DG62" s="2286"/>
      <c r="DM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3224"/>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2386"/>
      <c r="DF63" s="2286"/>
      <c r="DG63" s="2286"/>
      <c r="DM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3224"/>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2386"/>
      <c r="DF64" s="2286"/>
      <c r="DG64" s="2286"/>
      <c r="DM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1636">
        <v>0</v>
      </c>
      <c r="BR65" s="1636">
        <v>0</v>
      </c>
      <c r="BS65" s="1636">
        <v>0</v>
      </c>
      <c r="BT65" s="1636">
        <v>0</v>
      </c>
      <c r="BU65" s="1636">
        <v>0</v>
      </c>
      <c r="BV65" s="1636">
        <v>0</v>
      </c>
      <c r="BW65" s="1636">
        <v>0</v>
      </c>
      <c r="BX65" s="1636">
        <v>0</v>
      </c>
      <c r="BY65" s="3008">
        <v>0</v>
      </c>
      <c r="BZ65" s="1636">
        <v>0</v>
      </c>
      <c r="CA65" s="1636">
        <v>0</v>
      </c>
      <c r="CB65" s="1636">
        <v>0</v>
      </c>
      <c r="CC65" s="1636">
        <v>0</v>
      </c>
      <c r="CD65" s="1636">
        <v>0</v>
      </c>
      <c r="CE65" s="1636">
        <v>0</v>
      </c>
      <c r="CF65" s="1636">
        <v>0</v>
      </c>
      <c r="CG65" s="1636">
        <v>0</v>
      </c>
      <c r="CH65" s="1636">
        <v>0</v>
      </c>
      <c r="CI65" s="1636">
        <v>0</v>
      </c>
      <c r="CJ65" s="1636">
        <v>0</v>
      </c>
      <c r="CK65" s="1636">
        <v>0</v>
      </c>
      <c r="CL65" s="1636">
        <v>0</v>
      </c>
      <c r="CM65" s="1636">
        <v>0</v>
      </c>
      <c r="CN65" s="1636">
        <v>0</v>
      </c>
      <c r="CO65" s="1636">
        <v>0</v>
      </c>
      <c r="CP65" s="1636">
        <v>0</v>
      </c>
      <c r="CQ65" s="1636">
        <v>0</v>
      </c>
      <c r="CR65" s="1636">
        <v>0</v>
      </c>
      <c r="CS65" s="1636">
        <v>0</v>
      </c>
      <c r="CT65" s="1636">
        <v>0</v>
      </c>
      <c r="CU65" s="1636">
        <v>0</v>
      </c>
      <c r="CV65" s="1636">
        <v>0</v>
      </c>
      <c r="CW65" s="1636">
        <v>0</v>
      </c>
      <c r="CX65" s="1636">
        <v>0</v>
      </c>
      <c r="CY65" s="1636">
        <v>0</v>
      </c>
      <c r="CZ65" s="1636">
        <v>0</v>
      </c>
      <c r="DA65" s="1636">
        <v>0</v>
      </c>
      <c r="DB65" s="1636">
        <v>0</v>
      </c>
      <c r="DC65" s="1636">
        <v>0</v>
      </c>
      <c r="DD65" s="1636">
        <v>0</v>
      </c>
      <c r="DE65" s="1636">
        <v>0</v>
      </c>
      <c r="DF65" s="1156">
        <v>4</v>
      </c>
      <c r="DG65" s="1156">
        <v>115</v>
      </c>
      <c r="DH65" s="512">
        <v>10</v>
      </c>
      <c r="DI65" s="512">
        <v>10</v>
      </c>
      <c r="DJ65" s="512">
        <v>10</v>
      </c>
      <c r="DK65" s="512">
        <v>10</v>
      </c>
      <c r="DL65" s="512">
        <v>10</v>
      </c>
      <c r="DM65" s="1156">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E253B-596C-C35D-3A2A-1AF86813D899}"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col min="109" max="109" width="10.57421875" hidden="1"/>
    <col min="110" max="110" style="1636" width="4.00390625" customWidth="1"/>
    <col min="111" max="111" style="1636" width="115.00390625" customWidth="1"/>
    <col min="112" max="116" style="1643" width="10.00390625" customWidth="1"/>
    <col min="117" max="117" style="1636" width="10.57421875" hidden="1"/>
  </cols>
  <sheetData>
    <row customHeight="1" ht="22.5" hidden="1">
      <c r="Y1" s="328"/>
      <c r="Z1" s="328"/>
      <c r="AG1" s="328"/>
      <c r="AH1" s="328"/>
      <c r="AL1" s="1636"/>
      <c r="AM1" s="1636"/>
      <c r="AN1" s="1636"/>
      <c r="AO1" s="1636"/>
      <c r="AP1" s="1636"/>
      <c r="AQ1" s="1636"/>
      <c r="AR1" s="1636"/>
      <c r="AS1" s="3008"/>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1636"/>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3009"/>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2245"/>
      <c r="DF2" s="2245"/>
      <c r="DG2" s="1259" t="s">
        <v>404</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3009"/>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2245"/>
      <c r="DF3" s="2245"/>
      <c r="DG3" s="1259" t="s">
        <v>406</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3009"/>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2245"/>
      <c r="DF4" s="2245"/>
      <c r="DG4" s="1259" t="s">
        <v>408</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3009"/>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2245"/>
      <c r="DF5" s="2245"/>
      <c r="DG5" s="1259" t="s">
        <v>410</v>
      </c>
      <c r="DI5" s="501"/>
      <c r="DJ5" s="501" t="str">
        <f>IF(T5="","",T5)</f>
        <v>Источник тепловой энергии  </v>
      </c>
      <c r="DK5" s="501"/>
      <c r="DL5" s="501"/>
      <c r="DM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3010"/>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2248"/>
      <c r="BZ6" s="2246"/>
      <c r="CA6" s="2247"/>
      <c r="CB6" s="2247"/>
      <c r="CC6" s="2247"/>
      <c r="CD6" s="2247"/>
      <c r="CE6" s="2247"/>
      <c r="CF6" s="2247"/>
      <c r="CG6" s="2248"/>
      <c r="CH6" s="2246"/>
      <c r="CI6" s="2247"/>
      <c r="CJ6" s="2247"/>
      <c r="CK6" s="2247"/>
      <c r="CL6" s="2247"/>
      <c r="CM6" s="2247"/>
      <c r="CN6" s="2247"/>
      <c r="CO6" s="2248"/>
      <c r="CP6" s="2246"/>
      <c r="CQ6" s="2247"/>
      <c r="CR6" s="2247"/>
      <c r="CS6" s="2247"/>
      <c r="CT6" s="2247"/>
      <c r="CU6" s="2247"/>
      <c r="CV6" s="2247"/>
      <c r="CW6" s="2248"/>
      <c r="CX6" s="2246"/>
      <c r="CY6" s="2247"/>
      <c r="CZ6" s="2247"/>
      <c r="DA6" s="2247"/>
      <c r="DB6" s="2247"/>
      <c r="DC6" s="2247"/>
      <c r="DD6" s="2247"/>
      <c r="DE6" s="2248"/>
      <c r="DF6" s="2248"/>
      <c r="DG6" s="1259" t="s">
        <v>413</v>
      </c>
      <c r="DI6" s="501"/>
      <c r="DJ6" s="501" t="str">
        <f>IF(T6="","",T6)</f>
        <v>Схема подключения теплопотребляющей установки к коллектору источника тепловой энергии</v>
      </c>
      <c r="DK6" s="501"/>
      <c r="DL6" s="501"/>
      <c r="DM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3010"/>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2248"/>
      <c r="DF7" s="2248"/>
      <c r="DG7" s="1259" t="s">
        <v>416</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108" t="s">
        <v>67</v>
      </c>
      <c r="BB8" s="752"/>
      <c r="BC8" s="326"/>
      <c r="BD8" s="752"/>
      <c r="BE8" s="1258"/>
      <c r="BF8" s="2603"/>
      <c r="BG8" s="2108" t="s">
        <v>67</v>
      </c>
      <c r="BH8" s="2603"/>
      <c r="BI8" s="2108" t="s">
        <v>67</v>
      </c>
      <c r="BJ8" s="752"/>
      <c r="BK8" s="326"/>
      <c r="BL8" s="752"/>
      <c r="BM8" s="1258"/>
      <c r="BN8" s="2603"/>
      <c r="BO8" s="2108" t="s">
        <v>67</v>
      </c>
      <c r="BP8" s="2603"/>
      <c r="BQ8" s="2108" t="s">
        <v>67</v>
      </c>
      <c r="BR8" s="752"/>
      <c r="BS8" s="326"/>
      <c r="BT8" s="752"/>
      <c r="BU8" s="1258"/>
      <c r="BV8" s="2603"/>
      <c r="BW8" s="2108" t="s">
        <v>67</v>
      </c>
      <c r="BX8" s="2603"/>
      <c r="BY8" s="2108" t="s">
        <v>67</v>
      </c>
      <c r="BZ8" s="752"/>
      <c r="CA8" s="326"/>
      <c r="CB8" s="752"/>
      <c r="CC8" s="1258"/>
      <c r="CD8" s="2603"/>
      <c r="CE8" s="2108" t="s">
        <v>67</v>
      </c>
      <c r="CF8" s="2603"/>
      <c r="CG8" s="2108" t="s">
        <v>67</v>
      </c>
      <c r="CH8" s="752"/>
      <c r="CI8" s="326"/>
      <c r="CJ8" s="752"/>
      <c r="CK8" s="1258"/>
      <c r="CL8" s="2603"/>
      <c r="CM8" s="2108" t="s">
        <v>67</v>
      </c>
      <c r="CN8" s="2603"/>
      <c r="CO8" s="2108" t="s">
        <v>67</v>
      </c>
      <c r="CP8" s="752"/>
      <c r="CQ8" s="326"/>
      <c r="CR8" s="752"/>
      <c r="CS8" s="1258"/>
      <c r="CT8" s="2603"/>
      <c r="CU8" s="2108" t="s">
        <v>67</v>
      </c>
      <c r="CV8" s="2603"/>
      <c r="CW8" s="2108" t="s">
        <v>67</v>
      </c>
      <c r="CX8" s="752"/>
      <c r="CY8" s="326"/>
      <c r="CZ8" s="752"/>
      <c r="DA8" s="1258"/>
      <c r="DB8" s="2603"/>
      <c r="DC8" s="2108" t="s">
        <v>67</v>
      </c>
      <c r="DD8" s="2603"/>
      <c r="DE8" s="2108" t="s">
        <v>67</v>
      </c>
      <c r="DF8" s="326"/>
      <c r="DG8" s="2254" t="s">
        <v>418</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958"/>
      <c r="AM10" s="2959"/>
      <c r="AN10" s="2960"/>
      <c r="AO10" s="2961"/>
      <c r="AP10" s="2962"/>
      <c r="AQ10" s="2963"/>
      <c r="AR10" s="2964"/>
      <c r="AS10" s="3225"/>
      <c r="AT10" s="3226"/>
      <c r="AU10" s="3227"/>
      <c r="AV10" s="3228"/>
      <c r="AW10" s="3229"/>
      <c r="AX10" s="3230"/>
      <c r="AY10" s="3231"/>
      <c r="AZ10" s="3232"/>
      <c r="BA10" s="3233"/>
      <c r="BB10" s="3234"/>
      <c r="BC10" s="3235"/>
      <c r="BD10" s="3236"/>
      <c r="BE10" s="3237"/>
      <c r="BF10" s="3238"/>
      <c r="BG10" s="3239"/>
      <c r="BH10" s="3240"/>
      <c r="BI10" s="3241"/>
      <c r="BJ10" s="3242"/>
      <c r="BK10" s="3243"/>
      <c r="BL10" s="3244"/>
      <c r="BM10" s="3245"/>
      <c r="BN10" s="3246"/>
      <c r="BO10" s="3247"/>
      <c r="BP10" s="3248"/>
      <c r="BQ10" s="3249"/>
      <c r="BR10" s="3250"/>
      <c r="BS10" s="3251"/>
      <c r="BT10" s="3252"/>
      <c r="BU10" s="3253"/>
      <c r="BV10" s="3254"/>
      <c r="BW10" s="3255"/>
      <c r="BX10" s="3256"/>
      <c r="BY10" s="3257"/>
      <c r="BZ10" s="3258"/>
      <c r="CA10" s="3259"/>
      <c r="CB10" s="3260"/>
      <c r="CC10" s="3261"/>
      <c r="CD10" s="3262"/>
      <c r="CE10" s="3263"/>
      <c r="CF10" s="3264"/>
      <c r="CG10" s="3265"/>
      <c r="CH10" s="3266"/>
      <c r="CI10" s="3267"/>
      <c r="CJ10" s="3268"/>
      <c r="CK10" s="3269"/>
      <c r="CL10" s="3270"/>
      <c r="CM10" s="3271"/>
      <c r="CN10" s="3272"/>
      <c r="CO10" s="3273"/>
      <c r="CP10" s="3274"/>
      <c r="CQ10" s="3275"/>
      <c r="CR10" s="3276"/>
      <c r="CS10" s="3277"/>
      <c r="CT10" s="3278"/>
      <c r="CU10" s="3279"/>
      <c r="CV10" s="3280"/>
      <c r="CW10" s="3281"/>
      <c r="CX10" s="3282"/>
      <c r="CY10" s="3283"/>
      <c r="CZ10" s="3284"/>
      <c r="DA10" s="3285"/>
      <c r="DB10" s="3286"/>
      <c r="DC10" s="3287"/>
      <c r="DD10" s="3288"/>
      <c r="DE10" s="3289"/>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2966"/>
      <c r="AM11" s="2967"/>
      <c r="AN11" s="2968"/>
      <c r="AO11" s="2969"/>
      <c r="AP11" s="2970"/>
      <c r="AQ11" s="2971"/>
      <c r="AR11" s="2972"/>
      <c r="AS11" s="3290"/>
      <c r="AT11" s="3291"/>
      <c r="AU11" s="3292"/>
      <c r="AV11" s="3293"/>
      <c r="AW11" s="3294"/>
      <c r="AX11" s="3295"/>
      <c r="AY11" s="3296"/>
      <c r="AZ11" s="3297"/>
      <c r="BA11" s="3298"/>
      <c r="BB11" s="3299"/>
      <c r="BC11" s="3300"/>
      <c r="BD11" s="3301"/>
      <c r="BE11" s="3302"/>
      <c r="BF11" s="3303"/>
      <c r="BG11" s="3304"/>
      <c r="BH11" s="3305"/>
      <c r="BI11" s="3306"/>
      <c r="BJ11" s="3307"/>
      <c r="BK11" s="3308"/>
      <c r="BL11" s="3309"/>
      <c r="BM11" s="3310"/>
      <c r="BN11" s="3311"/>
      <c r="BO11" s="3312"/>
      <c r="BP11" s="3313"/>
      <c r="BQ11" s="3314"/>
      <c r="BR11" s="3315"/>
      <c r="BS11" s="3316"/>
      <c r="BT11" s="3317"/>
      <c r="BU11" s="3318"/>
      <c r="BV11" s="3319"/>
      <c r="BW11" s="3320"/>
      <c r="BX11" s="3321"/>
      <c r="BY11" s="3322"/>
      <c r="BZ11" s="3323"/>
      <c r="CA11" s="3324"/>
      <c r="CB11" s="3325"/>
      <c r="CC11" s="3326"/>
      <c r="CD11" s="3327"/>
      <c r="CE11" s="3328"/>
      <c r="CF11" s="3329"/>
      <c r="CG11" s="3330"/>
      <c r="CH11" s="3331"/>
      <c r="CI11" s="3332"/>
      <c r="CJ11" s="3333"/>
      <c r="CK11" s="3334"/>
      <c r="CL11" s="3335"/>
      <c r="CM11" s="3336"/>
      <c r="CN11" s="3337"/>
      <c r="CO11" s="3338"/>
      <c r="CP11" s="3339"/>
      <c r="CQ11" s="3340"/>
      <c r="CR11" s="3341"/>
      <c r="CS11" s="3342"/>
      <c r="CT11" s="3343"/>
      <c r="CU11" s="3344"/>
      <c r="CV11" s="3345"/>
      <c r="CW11" s="3346"/>
      <c r="CX11" s="3347"/>
      <c r="CY11" s="3348"/>
      <c r="CZ11" s="3349"/>
      <c r="DA11" s="3350"/>
      <c r="DB11" s="3351"/>
      <c r="DC11" s="3352"/>
      <c r="DD11" s="3353"/>
      <c r="DE11" s="3354"/>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974"/>
      <c r="AM12" s="2975"/>
      <c r="AN12" s="2976"/>
      <c r="AO12" s="2977"/>
      <c r="AP12" s="2978"/>
      <c r="AQ12" s="2979"/>
      <c r="AR12" s="2980"/>
      <c r="AS12" s="3355"/>
      <c r="AT12" s="3356"/>
      <c r="AU12" s="3357"/>
      <c r="AV12" s="3358"/>
      <c r="AW12" s="3359"/>
      <c r="AX12" s="3360"/>
      <c r="AY12" s="3361"/>
      <c r="AZ12" s="3362"/>
      <c r="BA12" s="3363"/>
      <c r="BB12" s="3364"/>
      <c r="BC12" s="3365"/>
      <c r="BD12" s="3366"/>
      <c r="BE12" s="3367"/>
      <c r="BF12" s="3368"/>
      <c r="BG12" s="3369"/>
      <c r="BH12" s="3370"/>
      <c r="BI12" s="3371"/>
      <c r="BJ12" s="3372"/>
      <c r="BK12" s="3373"/>
      <c r="BL12" s="3374"/>
      <c r="BM12" s="3375"/>
      <c r="BN12" s="3376"/>
      <c r="BO12" s="3377"/>
      <c r="BP12" s="3378"/>
      <c r="BQ12" s="3379"/>
      <c r="BR12" s="3380"/>
      <c r="BS12" s="3381"/>
      <c r="BT12" s="3382"/>
      <c r="BU12" s="3383"/>
      <c r="BV12" s="3384"/>
      <c r="BW12" s="3385"/>
      <c r="BX12" s="3386"/>
      <c r="BY12" s="3387"/>
      <c r="BZ12" s="3388"/>
      <c r="CA12" s="3389"/>
      <c r="CB12" s="3390"/>
      <c r="CC12" s="3391"/>
      <c r="CD12" s="3392"/>
      <c r="CE12" s="3393"/>
      <c r="CF12" s="3394"/>
      <c r="CG12" s="3395"/>
      <c r="CH12" s="3396"/>
      <c r="CI12" s="3397"/>
      <c r="CJ12" s="3398"/>
      <c r="CK12" s="3399"/>
      <c r="CL12" s="3400"/>
      <c r="CM12" s="3401"/>
      <c r="CN12" s="3402"/>
      <c r="CO12" s="3403"/>
      <c r="CP12" s="3404"/>
      <c r="CQ12" s="3405"/>
      <c r="CR12" s="3406"/>
      <c r="CS12" s="3407"/>
      <c r="CT12" s="3408"/>
      <c r="CU12" s="3409"/>
      <c r="CV12" s="3410"/>
      <c r="CW12" s="3411"/>
      <c r="CX12" s="3412"/>
      <c r="CY12" s="3413"/>
      <c r="CZ12" s="3414"/>
      <c r="DA12" s="3415"/>
      <c r="DB12" s="3416"/>
      <c r="DC12" s="3417"/>
      <c r="DD12" s="3418"/>
      <c r="DE12" s="3419"/>
      <c r="DF12" s="368"/>
      <c r="DG12" s="304"/>
      <c r="DI12" s="501"/>
      <c r="DJ12" s="501" t="str">
        <f>IF(T12="","",T12)</f>
        <v>Добавить схему подключения</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1321"/>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1636"/>
      <c r="AN16" s="1636"/>
      <c r="AO16" s="1636"/>
      <c r="AP16" s="1636"/>
      <c r="AQ16" s="1636"/>
      <c r="AR16" s="1636"/>
      <c r="AS16" s="3008"/>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1636"/>
      <c r="DM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3008"/>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1636"/>
      <c r="DM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3008"/>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1636"/>
      <c r="DM18" s="1156">
        <v>0</v>
      </c>
    </row>
    <row customHeight="1" ht="14.25" hidden="1">
      <c r="AK19" s="328"/>
      <c r="AL19" s="1636"/>
      <c r="AM19" s="1636"/>
      <c r="AN19" s="1636"/>
      <c r="AO19" s="1636"/>
      <c r="AP19" s="1636"/>
      <c r="AQ19" s="1636"/>
      <c r="AR19" s="1636"/>
      <c r="AS19" s="3008"/>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1636"/>
      <c r="DM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3113"/>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1367"/>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3113"/>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1367"/>
      <c r="DH21" s="512"/>
      <c r="DI21" s="512"/>
      <c r="DJ21" s="512"/>
      <c r="DK21" s="512"/>
      <c r="DL21" s="512"/>
      <c r="DM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3114" t="s">
        <v>426</v>
      </c>
      <c r="AT22" s="1367"/>
      <c r="AU22" s="1367"/>
      <c r="AV22" s="1367"/>
      <c r="AW22" s="1367"/>
      <c r="AX22" s="1367"/>
      <c r="AY22" s="1371" t="s">
        <v>425</v>
      </c>
      <c r="AZ22" s="1367"/>
      <c r="BA22" s="1371" t="s">
        <v>426</v>
      </c>
      <c r="BB22" s="1367"/>
      <c r="BC22" s="1367"/>
      <c r="BD22" s="1367"/>
      <c r="BE22" s="1367"/>
      <c r="BF22" s="1367"/>
      <c r="BG22" s="1371" t="s">
        <v>425</v>
      </c>
      <c r="BH22" s="1367"/>
      <c r="BI22" s="1371" t="s">
        <v>426</v>
      </c>
      <c r="BJ22" s="1367"/>
      <c r="BK22" s="1367"/>
      <c r="BL22" s="1367"/>
      <c r="BM22" s="1367"/>
      <c r="BN22" s="1367"/>
      <c r="BO22" s="1371" t="s">
        <v>425</v>
      </c>
      <c r="BP22" s="1367"/>
      <c r="BQ22" s="1371" t="s">
        <v>426</v>
      </c>
      <c r="BR22" s="1367"/>
      <c r="BS22" s="1367"/>
      <c r="BT22" s="1367"/>
      <c r="BU22" s="1367"/>
      <c r="BV22" s="1367"/>
      <c r="BW22" s="1371" t="s">
        <v>425</v>
      </c>
      <c r="BX22" s="1367"/>
      <c r="BY22" s="1371" t="s">
        <v>426</v>
      </c>
      <c r="BZ22" s="1367"/>
      <c r="CA22" s="1367"/>
      <c r="CB22" s="1367"/>
      <c r="CC22" s="1367"/>
      <c r="CD22" s="1367"/>
      <c r="CE22" s="1371" t="s">
        <v>425</v>
      </c>
      <c r="CF22" s="1367"/>
      <c r="CG22" s="1371" t="s">
        <v>426</v>
      </c>
      <c r="CH22" s="1367"/>
      <c r="CI22" s="1367"/>
      <c r="CJ22" s="1367"/>
      <c r="CK22" s="1367"/>
      <c r="CL22" s="1367"/>
      <c r="CM22" s="1371" t="s">
        <v>425</v>
      </c>
      <c r="CN22" s="1367"/>
      <c r="CO22" s="1371" t="s">
        <v>426</v>
      </c>
      <c r="CP22" s="1367"/>
      <c r="CQ22" s="1367"/>
      <c r="CR22" s="1367"/>
      <c r="CS22" s="1367"/>
      <c r="CT22" s="1367"/>
      <c r="CU22" s="1371" t="s">
        <v>425</v>
      </c>
      <c r="CV22" s="1367"/>
      <c r="CW22" s="1371" t="s">
        <v>426</v>
      </c>
      <c r="CX22" s="1367"/>
      <c r="CY22" s="1367"/>
      <c r="CZ22" s="1367"/>
      <c r="DA22" s="1367"/>
      <c r="DB22" s="1367"/>
      <c r="DC22" s="1371" t="s">
        <v>425</v>
      </c>
      <c r="DD22" s="1367"/>
      <c r="DE22" s="1371" t="s">
        <v>426</v>
      </c>
      <c r="DH22" s="512"/>
      <c r="DI22" s="512"/>
      <c r="DJ22" s="512"/>
      <c r="DK22" s="512"/>
      <c r="DL22" s="512"/>
      <c r="DM22" s="1161">
        <v>0</v>
      </c>
    </row>
    <row customHeight="1" ht="14.25" hidden="1">
      <c r="O23" s="1365"/>
      <c r="AL23" s="1636"/>
      <c r="AM23" s="1636"/>
      <c r="AN23" s="1636"/>
      <c r="AO23" s="1636"/>
      <c r="AP23" s="1636"/>
      <c r="AQ23" s="1636"/>
      <c r="AR23" s="1636"/>
      <c r="AS23" s="3008"/>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1636"/>
      <c r="DM23" s="1156">
        <v>0</v>
      </c>
    </row>
    <row customHeight="1" ht="14.25" hidden="1">
      <c r="O24" s="1365"/>
      <c r="AL24" s="1636"/>
      <c r="AM24" s="1636"/>
      <c r="AN24" s="1636"/>
      <c r="AO24" s="1636"/>
      <c r="AP24" s="1636"/>
      <c r="AQ24" s="1636"/>
      <c r="AR24" s="1636"/>
      <c r="AS24" s="3008"/>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1636"/>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3008"/>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1636"/>
      <c r="DM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3115"/>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2249"/>
      <c r="DM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3116"/>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2250"/>
      <c r="DM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117"/>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23"/>
      <c r="DF28" s="510"/>
      <c r="DM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3008"/>
      <c r="AT29" s="2252" t="str">
        <f>IF(TITLE_NAME_OR_PR_CHANGE="",IF(TITLE_NAME_OR_PR="","",TITLE_NAME_OR_PR),TITLE_NAME_OR_PR_CHANGE)</f>
        <v/>
      </c>
      <c r="AU29" s="2252"/>
      <c r="AV29" s="2252"/>
      <c r="AW29" s="2252"/>
      <c r="AX29" s="2252"/>
      <c r="AY29" s="2252"/>
      <c r="AZ29" s="2252"/>
      <c r="BA29" s="1636"/>
      <c r="BB29" s="2252" t="str">
        <f>IF(TITLE_NAME_OR_PR_CHANGE="",IF(TITLE_NAME_OR_PR="","",TITLE_NAME_OR_PR),TITLE_NAME_OR_PR_CHANGE)</f>
        <v/>
      </c>
      <c r="BC29" s="2252"/>
      <c r="BD29" s="2252"/>
      <c r="BE29" s="2252"/>
      <c r="BF29" s="2252"/>
      <c r="BG29" s="2252"/>
      <c r="BH29" s="2252"/>
      <c r="BI29" s="1636"/>
      <c r="BJ29" s="2252" t="str">
        <f>IF(TITLE_NAME_OR_PR_CHANGE="",IF(TITLE_NAME_OR_PR="","",TITLE_NAME_OR_PR),TITLE_NAME_OR_PR_CHANGE)</f>
        <v/>
      </c>
      <c r="BK29" s="2252"/>
      <c r="BL29" s="2252"/>
      <c r="BM29" s="2252"/>
      <c r="BN29" s="2252"/>
      <c r="BO29" s="2252"/>
      <c r="BP29" s="2252"/>
      <c r="BQ29" s="1636"/>
      <c r="BR29" s="2252" t="str">
        <f>IF(TITLE_NAME_OR_PR_CHANGE="",IF(TITLE_NAME_OR_PR="","",TITLE_NAME_OR_PR),TITLE_NAME_OR_PR_CHANGE)</f>
        <v/>
      </c>
      <c r="BS29" s="2252"/>
      <c r="BT29" s="2252"/>
      <c r="BU29" s="2252"/>
      <c r="BV29" s="2252"/>
      <c r="BW29" s="2252"/>
      <c r="BX29" s="2252"/>
      <c r="BY29" s="1636"/>
      <c r="BZ29" s="2252" t="str">
        <f>IF(TITLE_NAME_OR_PR_CHANGE="",IF(TITLE_NAME_OR_PR="","",TITLE_NAME_OR_PR),TITLE_NAME_OR_PR_CHANGE)</f>
        <v/>
      </c>
      <c r="CA29" s="2252"/>
      <c r="CB29" s="2252"/>
      <c r="CC29" s="2252"/>
      <c r="CD29" s="2252"/>
      <c r="CE29" s="2252"/>
      <c r="CF29" s="2252"/>
      <c r="CG29" s="1636"/>
      <c r="CH29" s="2252" t="str">
        <f>IF(TITLE_NAME_OR_PR_CHANGE="",IF(TITLE_NAME_OR_PR="","",TITLE_NAME_OR_PR),TITLE_NAME_OR_PR_CHANGE)</f>
        <v/>
      </c>
      <c r="CI29" s="2252"/>
      <c r="CJ29" s="2252"/>
      <c r="CK29" s="2252"/>
      <c r="CL29" s="2252"/>
      <c r="CM29" s="2252"/>
      <c r="CN29" s="2252"/>
      <c r="CO29" s="1636"/>
      <c r="CP29" s="2252" t="str">
        <f>IF(TITLE_NAME_OR_PR_CHANGE="",IF(TITLE_NAME_OR_PR="","",TITLE_NAME_OR_PR),TITLE_NAME_OR_PR_CHANGE)</f>
        <v/>
      </c>
      <c r="CQ29" s="2252"/>
      <c r="CR29" s="2252"/>
      <c r="CS29" s="2252"/>
      <c r="CT29" s="2252"/>
      <c r="CU29" s="2252"/>
      <c r="CV29" s="2252"/>
      <c r="CW29" s="1636"/>
      <c r="CX29" s="2252" t="str">
        <f>IF(TITLE_NAME_OR_PR_CHANGE="",IF(TITLE_NAME_OR_PR="","",TITLE_NAME_OR_PR),TITLE_NAME_OR_PR_CHANGE)</f>
        <v/>
      </c>
      <c r="CY29" s="2252"/>
      <c r="CZ29" s="2252"/>
      <c r="DA29" s="2252"/>
      <c r="DB29" s="2252"/>
      <c r="DC29" s="2252"/>
      <c r="DD29" s="2252"/>
      <c r="DE29" s="1636"/>
      <c r="DF29" s="327"/>
      <c r="DG29" s="281"/>
      <c r="DH29" s="369"/>
      <c r="DI29" s="369"/>
      <c r="DJ29" s="369"/>
      <c r="DK29" s="369"/>
      <c r="DL29" s="369"/>
      <c r="DM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45408.54605324074</v>
      </c>
      <c r="W30" s="2265"/>
      <c r="X30" s="2265"/>
      <c r="Y30" s="2265"/>
      <c r="Z30" s="2265"/>
      <c r="AA30" s="2265"/>
      <c r="AB30" s="2265"/>
      <c r="AC30" s="327"/>
      <c r="AD30" s="2265" t="str">
        <f>IF(TITLE_DATE_PR_CHANGE="",IF(TITLE_DATE_PR="","",TITLE_DATE_PR),TITLE_DATE_PR_CHANGE)</f>
        <v>45408.54605324074</v>
      </c>
      <c r="AE30" s="2265"/>
      <c r="AF30" s="2265"/>
      <c r="AG30" s="2265"/>
      <c r="AH30" s="2265"/>
      <c r="AI30" s="2265"/>
      <c r="AJ30" s="2265"/>
      <c r="AK30" s="327"/>
      <c r="AL30" s="2265" t="str">
        <f>IF(TITLE_DATE_PR_CHANGE="",IF(TITLE_DATE_PR="","",TITLE_DATE_PR),TITLE_DATE_PR_CHANGE)</f>
        <v>45408.54605324074</v>
      </c>
      <c r="AM30" s="2265"/>
      <c r="AN30" s="2265"/>
      <c r="AO30" s="2265"/>
      <c r="AP30" s="2265"/>
      <c r="AQ30" s="2265"/>
      <c r="AR30" s="2265"/>
      <c r="AS30" s="3008"/>
      <c r="AT30" s="2265" t="str">
        <f>IF(TITLE_DATE_PR_CHANGE="",IF(TITLE_DATE_PR="","",TITLE_DATE_PR),TITLE_DATE_PR_CHANGE)</f>
        <v>45408.54605324074</v>
      </c>
      <c r="AU30" s="2265"/>
      <c r="AV30" s="2265"/>
      <c r="AW30" s="2265"/>
      <c r="AX30" s="2265"/>
      <c r="AY30" s="2265"/>
      <c r="AZ30" s="2265"/>
      <c r="BA30" s="1636"/>
      <c r="BB30" s="2265" t="str">
        <f>IF(TITLE_DATE_PR_CHANGE="",IF(TITLE_DATE_PR="","",TITLE_DATE_PR),TITLE_DATE_PR_CHANGE)</f>
        <v>45408.54605324074</v>
      </c>
      <c r="BC30" s="2265"/>
      <c r="BD30" s="2265"/>
      <c r="BE30" s="2265"/>
      <c r="BF30" s="2265"/>
      <c r="BG30" s="2265"/>
      <c r="BH30" s="2265"/>
      <c r="BI30" s="1636"/>
      <c r="BJ30" s="2265" t="str">
        <f>IF(TITLE_DATE_PR_CHANGE="",IF(TITLE_DATE_PR="","",TITLE_DATE_PR),TITLE_DATE_PR_CHANGE)</f>
        <v>45408.54605324074</v>
      </c>
      <c r="BK30" s="2265"/>
      <c r="BL30" s="2265"/>
      <c r="BM30" s="2265"/>
      <c r="BN30" s="2265"/>
      <c r="BO30" s="2265"/>
      <c r="BP30" s="2265"/>
      <c r="BQ30" s="1636"/>
      <c r="BR30" s="2265" t="str">
        <f>IF(TITLE_DATE_PR_CHANGE="",IF(TITLE_DATE_PR="","",TITLE_DATE_PR),TITLE_DATE_PR_CHANGE)</f>
        <v>45408.54605324074</v>
      </c>
      <c r="BS30" s="2265"/>
      <c r="BT30" s="2265"/>
      <c r="BU30" s="2265"/>
      <c r="BV30" s="2265"/>
      <c r="BW30" s="2265"/>
      <c r="BX30" s="2265"/>
      <c r="BY30" s="1636"/>
      <c r="BZ30" s="2265" t="str">
        <f>IF(TITLE_DATE_PR_CHANGE="",IF(TITLE_DATE_PR="","",TITLE_DATE_PR),TITLE_DATE_PR_CHANGE)</f>
        <v>45408.54605324074</v>
      </c>
      <c r="CA30" s="2265"/>
      <c r="CB30" s="2265"/>
      <c r="CC30" s="2265"/>
      <c r="CD30" s="2265"/>
      <c r="CE30" s="2265"/>
      <c r="CF30" s="2265"/>
      <c r="CG30" s="1636"/>
      <c r="CH30" s="2265" t="str">
        <f>IF(TITLE_DATE_PR_CHANGE="",IF(TITLE_DATE_PR="","",TITLE_DATE_PR),TITLE_DATE_PR_CHANGE)</f>
        <v>45408.54605324074</v>
      </c>
      <c r="CI30" s="2265"/>
      <c r="CJ30" s="2265"/>
      <c r="CK30" s="2265"/>
      <c r="CL30" s="2265"/>
      <c r="CM30" s="2265"/>
      <c r="CN30" s="2265"/>
      <c r="CO30" s="1636"/>
      <c r="CP30" s="2265" t="str">
        <f>IF(TITLE_DATE_PR_CHANGE="",IF(TITLE_DATE_PR="","",TITLE_DATE_PR),TITLE_DATE_PR_CHANGE)</f>
        <v>45408.54605324074</v>
      </c>
      <c r="CQ30" s="2265"/>
      <c r="CR30" s="2265"/>
      <c r="CS30" s="2265"/>
      <c r="CT30" s="2265"/>
      <c r="CU30" s="2265"/>
      <c r="CV30" s="2265"/>
      <c r="CW30" s="1636"/>
      <c r="CX30" s="2265" t="str">
        <f>IF(TITLE_DATE_PR_CHANGE="",IF(TITLE_DATE_PR="","",TITLE_DATE_PR),TITLE_DATE_PR_CHANGE)</f>
        <v>45408.54605324074</v>
      </c>
      <c r="CY30" s="2265"/>
      <c r="CZ30" s="2265"/>
      <c r="DA30" s="2265"/>
      <c r="DB30" s="2265"/>
      <c r="DC30" s="2265"/>
      <c r="DD30" s="2265"/>
      <c r="DE30" s="1636"/>
      <c r="DF30" s="327"/>
      <c r="DG30" s="281"/>
      <c r="DH30" s="369"/>
      <c r="DI30" s="369"/>
      <c r="DJ30" s="369"/>
      <c r="DK30" s="369"/>
      <c r="DL30" s="369"/>
      <c r="DM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03/1378</v>
      </c>
      <c r="W31" s="2252"/>
      <c r="X31" s="2252"/>
      <c r="Y31" s="2252"/>
      <c r="Z31" s="2252"/>
      <c r="AA31" s="2252"/>
      <c r="AB31" s="2252"/>
      <c r="AC31" s="327"/>
      <c r="AD31" s="2252" t="str">
        <f>IF(TITLE_NUMBER_PR_CHANGE="",IF(TITLE_NUMBER_PR="","",TITLE_NUMBER_PR),TITLE_NUMBER_PR_CHANGE)</f>
        <v>03/1378</v>
      </c>
      <c r="AE31" s="2252"/>
      <c r="AF31" s="2252"/>
      <c r="AG31" s="2252"/>
      <c r="AH31" s="2252"/>
      <c r="AI31" s="2252"/>
      <c r="AJ31" s="2252"/>
      <c r="AK31" s="327"/>
      <c r="AL31" s="2252" t="str">
        <f>IF(TITLE_NUMBER_PR_CHANGE="",IF(TITLE_NUMBER_PR="","",TITLE_NUMBER_PR),TITLE_NUMBER_PR_CHANGE)</f>
        <v>03/1378</v>
      </c>
      <c r="AM31" s="2252"/>
      <c r="AN31" s="2252"/>
      <c r="AO31" s="2252"/>
      <c r="AP31" s="2252"/>
      <c r="AQ31" s="2252"/>
      <c r="AR31" s="2252"/>
      <c r="AS31" s="3008"/>
      <c r="AT31" s="2252" t="str">
        <f>IF(TITLE_NUMBER_PR_CHANGE="",IF(TITLE_NUMBER_PR="","",TITLE_NUMBER_PR),TITLE_NUMBER_PR_CHANGE)</f>
        <v>03/1378</v>
      </c>
      <c r="AU31" s="2252"/>
      <c r="AV31" s="2252"/>
      <c r="AW31" s="2252"/>
      <c r="AX31" s="2252"/>
      <c r="AY31" s="2252"/>
      <c r="AZ31" s="2252"/>
      <c r="BA31" s="1636"/>
      <c r="BB31" s="2252" t="str">
        <f>IF(TITLE_NUMBER_PR_CHANGE="",IF(TITLE_NUMBER_PR="","",TITLE_NUMBER_PR),TITLE_NUMBER_PR_CHANGE)</f>
        <v>03/1378</v>
      </c>
      <c r="BC31" s="2252"/>
      <c r="BD31" s="2252"/>
      <c r="BE31" s="2252"/>
      <c r="BF31" s="2252"/>
      <c r="BG31" s="2252"/>
      <c r="BH31" s="2252"/>
      <c r="BI31" s="1636"/>
      <c r="BJ31" s="2252" t="str">
        <f>IF(TITLE_NUMBER_PR_CHANGE="",IF(TITLE_NUMBER_PR="","",TITLE_NUMBER_PR),TITLE_NUMBER_PR_CHANGE)</f>
        <v>03/1378</v>
      </c>
      <c r="BK31" s="2252"/>
      <c r="BL31" s="2252"/>
      <c r="BM31" s="2252"/>
      <c r="BN31" s="2252"/>
      <c r="BO31" s="2252"/>
      <c r="BP31" s="2252"/>
      <c r="BQ31" s="1636"/>
      <c r="BR31" s="2252" t="str">
        <f>IF(TITLE_NUMBER_PR_CHANGE="",IF(TITLE_NUMBER_PR="","",TITLE_NUMBER_PR),TITLE_NUMBER_PR_CHANGE)</f>
        <v>03/1378</v>
      </c>
      <c r="BS31" s="2252"/>
      <c r="BT31" s="2252"/>
      <c r="BU31" s="2252"/>
      <c r="BV31" s="2252"/>
      <c r="BW31" s="2252"/>
      <c r="BX31" s="2252"/>
      <c r="BY31" s="1636"/>
      <c r="BZ31" s="2252" t="str">
        <f>IF(TITLE_NUMBER_PR_CHANGE="",IF(TITLE_NUMBER_PR="","",TITLE_NUMBER_PR),TITLE_NUMBER_PR_CHANGE)</f>
        <v>03/1378</v>
      </c>
      <c r="CA31" s="2252"/>
      <c r="CB31" s="2252"/>
      <c r="CC31" s="2252"/>
      <c r="CD31" s="2252"/>
      <c r="CE31" s="2252"/>
      <c r="CF31" s="2252"/>
      <c r="CG31" s="1636"/>
      <c r="CH31" s="2252" t="str">
        <f>IF(TITLE_NUMBER_PR_CHANGE="",IF(TITLE_NUMBER_PR="","",TITLE_NUMBER_PR),TITLE_NUMBER_PR_CHANGE)</f>
        <v>03/1378</v>
      </c>
      <c r="CI31" s="2252"/>
      <c r="CJ31" s="2252"/>
      <c r="CK31" s="2252"/>
      <c r="CL31" s="2252"/>
      <c r="CM31" s="2252"/>
      <c r="CN31" s="2252"/>
      <c r="CO31" s="1636"/>
      <c r="CP31" s="2252" t="str">
        <f>IF(TITLE_NUMBER_PR_CHANGE="",IF(TITLE_NUMBER_PR="","",TITLE_NUMBER_PR),TITLE_NUMBER_PR_CHANGE)</f>
        <v>03/1378</v>
      </c>
      <c r="CQ31" s="2252"/>
      <c r="CR31" s="2252"/>
      <c r="CS31" s="2252"/>
      <c r="CT31" s="2252"/>
      <c r="CU31" s="2252"/>
      <c r="CV31" s="2252"/>
      <c r="CW31" s="1636"/>
      <c r="CX31" s="2252" t="str">
        <f>IF(TITLE_NUMBER_PR_CHANGE="",IF(TITLE_NUMBER_PR="","",TITLE_NUMBER_PR),TITLE_NUMBER_PR_CHANGE)</f>
        <v>03/1378</v>
      </c>
      <c r="CY31" s="2252"/>
      <c r="CZ31" s="2252"/>
      <c r="DA31" s="2252"/>
      <c r="DB31" s="2252"/>
      <c r="DC31" s="2252"/>
      <c r="DD31" s="2252"/>
      <c r="DE31" s="1636"/>
      <c r="DF31" s="327"/>
      <c r="DG31" s="281"/>
      <c r="DH31" s="369"/>
      <c r="DI31" s="369"/>
      <c r="DJ31" s="369"/>
      <c r="DK31" s="369"/>
      <c r="DL31" s="369"/>
      <c r="DM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3008"/>
      <c r="AT32" s="2252" t="str">
        <f>IF(TITLE_IST_PUB_CHANGE="",IF(TITLE_IST_PUB="","",TITLE_IST_PUB),TITLE_IST_PUB_CHANGE)</f>
        <v/>
      </c>
      <c r="AU32" s="2252"/>
      <c r="AV32" s="2252"/>
      <c r="AW32" s="2252"/>
      <c r="AX32" s="2252"/>
      <c r="AY32" s="2252"/>
      <c r="AZ32" s="2252"/>
      <c r="BA32" s="1636"/>
      <c r="BB32" s="2252" t="str">
        <f>IF(TITLE_IST_PUB_CHANGE="",IF(TITLE_IST_PUB="","",TITLE_IST_PUB),TITLE_IST_PUB_CHANGE)</f>
        <v/>
      </c>
      <c r="BC32" s="2252"/>
      <c r="BD32" s="2252"/>
      <c r="BE32" s="2252"/>
      <c r="BF32" s="2252"/>
      <c r="BG32" s="2252"/>
      <c r="BH32" s="2252"/>
      <c r="BI32" s="1636"/>
      <c r="BJ32" s="2252" t="str">
        <f>IF(TITLE_IST_PUB_CHANGE="",IF(TITLE_IST_PUB="","",TITLE_IST_PUB),TITLE_IST_PUB_CHANGE)</f>
        <v/>
      </c>
      <c r="BK32" s="2252"/>
      <c r="BL32" s="2252"/>
      <c r="BM32" s="2252"/>
      <c r="BN32" s="2252"/>
      <c r="BO32" s="2252"/>
      <c r="BP32" s="2252"/>
      <c r="BQ32" s="1636"/>
      <c r="BR32" s="2252" t="str">
        <f>IF(TITLE_IST_PUB_CHANGE="",IF(TITLE_IST_PUB="","",TITLE_IST_PUB),TITLE_IST_PUB_CHANGE)</f>
        <v/>
      </c>
      <c r="BS32" s="2252"/>
      <c r="BT32" s="2252"/>
      <c r="BU32" s="2252"/>
      <c r="BV32" s="2252"/>
      <c r="BW32" s="2252"/>
      <c r="BX32" s="2252"/>
      <c r="BY32" s="1636"/>
      <c r="BZ32" s="2252" t="str">
        <f>IF(TITLE_IST_PUB_CHANGE="",IF(TITLE_IST_PUB="","",TITLE_IST_PUB),TITLE_IST_PUB_CHANGE)</f>
        <v/>
      </c>
      <c r="CA32" s="2252"/>
      <c r="CB32" s="2252"/>
      <c r="CC32" s="2252"/>
      <c r="CD32" s="2252"/>
      <c r="CE32" s="2252"/>
      <c r="CF32" s="2252"/>
      <c r="CG32" s="1636"/>
      <c r="CH32" s="2252" t="str">
        <f>IF(TITLE_IST_PUB_CHANGE="",IF(TITLE_IST_PUB="","",TITLE_IST_PUB),TITLE_IST_PUB_CHANGE)</f>
        <v/>
      </c>
      <c r="CI32" s="2252"/>
      <c r="CJ32" s="2252"/>
      <c r="CK32" s="2252"/>
      <c r="CL32" s="2252"/>
      <c r="CM32" s="2252"/>
      <c r="CN32" s="2252"/>
      <c r="CO32" s="1636"/>
      <c r="CP32" s="2252" t="str">
        <f>IF(TITLE_IST_PUB_CHANGE="",IF(TITLE_IST_PUB="","",TITLE_IST_PUB),TITLE_IST_PUB_CHANGE)</f>
        <v/>
      </c>
      <c r="CQ32" s="2252"/>
      <c r="CR32" s="2252"/>
      <c r="CS32" s="2252"/>
      <c r="CT32" s="2252"/>
      <c r="CU32" s="2252"/>
      <c r="CV32" s="2252"/>
      <c r="CW32" s="1636"/>
      <c r="CX32" s="2252" t="str">
        <f>IF(TITLE_IST_PUB_CHANGE="",IF(TITLE_IST_PUB="","",TITLE_IST_PUB),TITLE_IST_PUB_CHANGE)</f>
        <v/>
      </c>
      <c r="CY32" s="2252"/>
      <c r="CZ32" s="2252"/>
      <c r="DA32" s="2252"/>
      <c r="DB32" s="2252"/>
      <c r="DC32" s="2252"/>
      <c r="DD32" s="2252"/>
      <c r="DE32" s="1636"/>
      <c r="DF32" s="327"/>
      <c r="DG32" s="281"/>
      <c r="DH32" s="369"/>
      <c r="DI32" s="369"/>
      <c r="DJ32" s="369"/>
      <c r="DK32" s="369"/>
      <c r="DL32" s="369"/>
      <c r="DM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117"/>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23"/>
      <c r="DF33" s="510"/>
      <c r="DM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45408.54605324074</v>
      </c>
      <c r="W34" s="2265"/>
      <c r="X34" s="2265"/>
      <c r="Y34" s="2265"/>
      <c r="Z34" s="2265"/>
      <c r="AA34" s="2265"/>
      <c r="AB34" s="2265"/>
      <c r="AC34" s="327"/>
      <c r="AD34" s="2265" t="str">
        <f>IF(TITLE_DATE_PR_CHANGE="",IF(TITLE_DATE_PR="","",TITLE_DATE_PR),TITLE_DATE_PR_CHANGE)</f>
        <v>45408.54605324074</v>
      </c>
      <c r="AE34" s="2265"/>
      <c r="AF34" s="2265"/>
      <c r="AG34" s="2265"/>
      <c r="AH34" s="2265"/>
      <c r="AI34" s="2265"/>
      <c r="AJ34" s="2265"/>
      <c r="AK34" s="327"/>
      <c r="AL34" s="2265" t="str">
        <f>IF(TITLE_DATE_PR_CHANGE="",IF(TITLE_DATE_PR="","",TITLE_DATE_PR),TITLE_DATE_PR_CHANGE)</f>
        <v>45408.54605324074</v>
      </c>
      <c r="AM34" s="2265"/>
      <c r="AN34" s="2265"/>
      <c r="AO34" s="2265"/>
      <c r="AP34" s="2265"/>
      <c r="AQ34" s="2265"/>
      <c r="AR34" s="2265"/>
      <c r="AS34" s="3008"/>
      <c r="AT34" s="2265" t="str">
        <f>IF(TITLE_DATE_PR_CHANGE="",IF(TITLE_DATE_PR="","",TITLE_DATE_PR),TITLE_DATE_PR_CHANGE)</f>
        <v>45408.54605324074</v>
      </c>
      <c r="AU34" s="2265"/>
      <c r="AV34" s="2265"/>
      <c r="AW34" s="2265"/>
      <c r="AX34" s="2265"/>
      <c r="AY34" s="2265"/>
      <c r="AZ34" s="2265"/>
      <c r="BA34" s="1636"/>
      <c r="BB34" s="2265" t="str">
        <f>IF(TITLE_DATE_PR_CHANGE="",IF(TITLE_DATE_PR="","",TITLE_DATE_PR),TITLE_DATE_PR_CHANGE)</f>
        <v>45408.54605324074</v>
      </c>
      <c r="BC34" s="2265"/>
      <c r="BD34" s="2265"/>
      <c r="BE34" s="2265"/>
      <c r="BF34" s="2265"/>
      <c r="BG34" s="2265"/>
      <c r="BH34" s="2265"/>
      <c r="BI34" s="1636"/>
      <c r="BJ34" s="2265" t="str">
        <f>IF(TITLE_DATE_PR_CHANGE="",IF(TITLE_DATE_PR="","",TITLE_DATE_PR),TITLE_DATE_PR_CHANGE)</f>
        <v>45408.54605324074</v>
      </c>
      <c r="BK34" s="2265"/>
      <c r="BL34" s="2265"/>
      <c r="BM34" s="2265"/>
      <c r="BN34" s="2265"/>
      <c r="BO34" s="2265"/>
      <c r="BP34" s="2265"/>
      <c r="BQ34" s="1636"/>
      <c r="BR34" s="2265" t="str">
        <f>IF(TITLE_DATE_PR_CHANGE="",IF(TITLE_DATE_PR="","",TITLE_DATE_PR),TITLE_DATE_PR_CHANGE)</f>
        <v>45408.54605324074</v>
      </c>
      <c r="BS34" s="2265"/>
      <c r="BT34" s="2265"/>
      <c r="BU34" s="2265"/>
      <c r="BV34" s="2265"/>
      <c r="BW34" s="2265"/>
      <c r="BX34" s="2265"/>
      <c r="BY34" s="1636"/>
      <c r="BZ34" s="2265" t="str">
        <f>IF(TITLE_DATE_PR_CHANGE="",IF(TITLE_DATE_PR="","",TITLE_DATE_PR),TITLE_DATE_PR_CHANGE)</f>
        <v>45408.54605324074</v>
      </c>
      <c r="CA34" s="2265"/>
      <c r="CB34" s="2265"/>
      <c r="CC34" s="2265"/>
      <c r="CD34" s="2265"/>
      <c r="CE34" s="2265"/>
      <c r="CF34" s="2265"/>
      <c r="CG34" s="1636"/>
      <c r="CH34" s="2265" t="str">
        <f>IF(TITLE_DATE_PR_CHANGE="",IF(TITLE_DATE_PR="","",TITLE_DATE_PR),TITLE_DATE_PR_CHANGE)</f>
        <v>45408.54605324074</v>
      </c>
      <c r="CI34" s="2265"/>
      <c r="CJ34" s="2265"/>
      <c r="CK34" s="2265"/>
      <c r="CL34" s="2265"/>
      <c r="CM34" s="2265"/>
      <c r="CN34" s="2265"/>
      <c r="CO34" s="1636"/>
      <c r="CP34" s="2265" t="str">
        <f>IF(TITLE_DATE_PR_CHANGE="",IF(TITLE_DATE_PR="","",TITLE_DATE_PR),TITLE_DATE_PR_CHANGE)</f>
        <v>45408.54605324074</v>
      </c>
      <c r="CQ34" s="2265"/>
      <c r="CR34" s="2265"/>
      <c r="CS34" s="2265"/>
      <c r="CT34" s="2265"/>
      <c r="CU34" s="2265"/>
      <c r="CV34" s="2265"/>
      <c r="CW34" s="1636"/>
      <c r="CX34" s="2265" t="str">
        <f>IF(TITLE_DATE_PR_CHANGE="",IF(TITLE_DATE_PR="","",TITLE_DATE_PR),TITLE_DATE_PR_CHANGE)</f>
        <v>45408.54605324074</v>
      </c>
      <c r="CY34" s="2265"/>
      <c r="CZ34" s="2265"/>
      <c r="DA34" s="2265"/>
      <c r="DB34" s="2265"/>
      <c r="DC34" s="2265"/>
      <c r="DD34" s="2265"/>
      <c r="DE34" s="1636"/>
      <c r="DF34" s="327"/>
      <c r="DG34" s="281"/>
      <c r="DH34" s="369"/>
      <c r="DI34" s="369"/>
      <c r="DJ34" s="369"/>
      <c r="DK34" s="369"/>
      <c r="DL34" s="369"/>
      <c r="DM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03/1378</v>
      </c>
      <c r="W35" s="2252"/>
      <c r="X35" s="2252"/>
      <c r="Y35" s="2252"/>
      <c r="Z35" s="2252"/>
      <c r="AA35" s="2252"/>
      <c r="AB35" s="2252"/>
      <c r="AC35" s="327"/>
      <c r="AD35" s="2252" t="str">
        <f>IF(TITLE_NUMBER_PR_CHANGE="",IF(TITLE_NUMBER_PR="","",TITLE_NUMBER_PR),TITLE_NUMBER_PR_CHANGE)</f>
        <v>03/1378</v>
      </c>
      <c r="AE35" s="2252"/>
      <c r="AF35" s="2252"/>
      <c r="AG35" s="2252"/>
      <c r="AH35" s="2252"/>
      <c r="AI35" s="2252"/>
      <c r="AJ35" s="2252"/>
      <c r="AK35" s="327"/>
      <c r="AL35" s="2252" t="str">
        <f>IF(TITLE_NUMBER_PR_CHANGE="",IF(TITLE_NUMBER_PR="","",TITLE_NUMBER_PR),TITLE_NUMBER_PR_CHANGE)</f>
        <v>03/1378</v>
      </c>
      <c r="AM35" s="2252"/>
      <c r="AN35" s="2252"/>
      <c r="AO35" s="2252"/>
      <c r="AP35" s="2252"/>
      <c r="AQ35" s="2252"/>
      <c r="AR35" s="2252"/>
      <c r="AS35" s="3008"/>
      <c r="AT35" s="2252" t="str">
        <f>IF(TITLE_NUMBER_PR_CHANGE="",IF(TITLE_NUMBER_PR="","",TITLE_NUMBER_PR),TITLE_NUMBER_PR_CHANGE)</f>
        <v>03/1378</v>
      </c>
      <c r="AU35" s="2252"/>
      <c r="AV35" s="2252"/>
      <c r="AW35" s="2252"/>
      <c r="AX35" s="2252"/>
      <c r="AY35" s="2252"/>
      <c r="AZ35" s="2252"/>
      <c r="BA35" s="1636"/>
      <c r="BB35" s="2252" t="str">
        <f>IF(TITLE_NUMBER_PR_CHANGE="",IF(TITLE_NUMBER_PR="","",TITLE_NUMBER_PR),TITLE_NUMBER_PR_CHANGE)</f>
        <v>03/1378</v>
      </c>
      <c r="BC35" s="2252"/>
      <c r="BD35" s="2252"/>
      <c r="BE35" s="2252"/>
      <c r="BF35" s="2252"/>
      <c r="BG35" s="2252"/>
      <c r="BH35" s="2252"/>
      <c r="BI35" s="1636"/>
      <c r="BJ35" s="2252" t="str">
        <f>IF(TITLE_NUMBER_PR_CHANGE="",IF(TITLE_NUMBER_PR="","",TITLE_NUMBER_PR),TITLE_NUMBER_PR_CHANGE)</f>
        <v>03/1378</v>
      </c>
      <c r="BK35" s="2252"/>
      <c r="BL35" s="2252"/>
      <c r="BM35" s="2252"/>
      <c r="BN35" s="2252"/>
      <c r="BO35" s="2252"/>
      <c r="BP35" s="2252"/>
      <c r="BQ35" s="1636"/>
      <c r="BR35" s="2252" t="str">
        <f>IF(TITLE_NUMBER_PR_CHANGE="",IF(TITLE_NUMBER_PR="","",TITLE_NUMBER_PR),TITLE_NUMBER_PR_CHANGE)</f>
        <v>03/1378</v>
      </c>
      <c r="BS35" s="2252"/>
      <c r="BT35" s="2252"/>
      <c r="BU35" s="2252"/>
      <c r="BV35" s="2252"/>
      <c r="BW35" s="2252"/>
      <c r="BX35" s="2252"/>
      <c r="BY35" s="1636"/>
      <c r="BZ35" s="2252" t="str">
        <f>IF(TITLE_NUMBER_PR_CHANGE="",IF(TITLE_NUMBER_PR="","",TITLE_NUMBER_PR),TITLE_NUMBER_PR_CHANGE)</f>
        <v>03/1378</v>
      </c>
      <c r="CA35" s="2252"/>
      <c r="CB35" s="2252"/>
      <c r="CC35" s="2252"/>
      <c r="CD35" s="2252"/>
      <c r="CE35" s="2252"/>
      <c r="CF35" s="2252"/>
      <c r="CG35" s="1636"/>
      <c r="CH35" s="2252" t="str">
        <f>IF(TITLE_NUMBER_PR_CHANGE="",IF(TITLE_NUMBER_PR="","",TITLE_NUMBER_PR),TITLE_NUMBER_PR_CHANGE)</f>
        <v>03/1378</v>
      </c>
      <c r="CI35" s="2252"/>
      <c r="CJ35" s="2252"/>
      <c r="CK35" s="2252"/>
      <c r="CL35" s="2252"/>
      <c r="CM35" s="2252"/>
      <c r="CN35" s="2252"/>
      <c r="CO35" s="1636"/>
      <c r="CP35" s="2252" t="str">
        <f>IF(TITLE_NUMBER_PR_CHANGE="",IF(TITLE_NUMBER_PR="","",TITLE_NUMBER_PR),TITLE_NUMBER_PR_CHANGE)</f>
        <v>03/1378</v>
      </c>
      <c r="CQ35" s="2252"/>
      <c r="CR35" s="2252"/>
      <c r="CS35" s="2252"/>
      <c r="CT35" s="2252"/>
      <c r="CU35" s="2252"/>
      <c r="CV35" s="2252"/>
      <c r="CW35" s="1636"/>
      <c r="CX35" s="2252" t="str">
        <f>IF(TITLE_NUMBER_PR_CHANGE="",IF(TITLE_NUMBER_PR="","",TITLE_NUMBER_PR),TITLE_NUMBER_PR_CHANGE)</f>
        <v>03/1378</v>
      </c>
      <c r="CY35" s="2252"/>
      <c r="CZ35" s="2252"/>
      <c r="DA35" s="2252"/>
      <c r="DB35" s="2252"/>
      <c r="DC35" s="2252"/>
      <c r="DD35" s="2252"/>
      <c r="DE35" s="1636"/>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3118" t="s">
        <v>432</v>
      </c>
      <c r="AT36" s="1636"/>
      <c r="AU36" s="1636"/>
      <c r="AV36" s="1636"/>
      <c r="AW36" s="1636"/>
      <c r="AX36" s="1636"/>
      <c r="AY36" s="1636"/>
      <c r="AZ36" s="1636"/>
      <c r="BA36" s="1643" t="s">
        <v>432</v>
      </c>
      <c r="BB36" s="1636"/>
      <c r="BC36" s="1636"/>
      <c r="BD36" s="1636"/>
      <c r="BE36" s="1636"/>
      <c r="BF36" s="1636"/>
      <c r="BG36" s="1636"/>
      <c r="BH36" s="1636"/>
      <c r="BI36" s="1643" t="s">
        <v>432</v>
      </c>
      <c r="BJ36" s="1636"/>
      <c r="BK36" s="1636"/>
      <c r="BL36" s="1636"/>
      <c r="BM36" s="1636"/>
      <c r="BN36" s="1636"/>
      <c r="BO36" s="1636"/>
      <c r="BP36" s="1636"/>
      <c r="BQ36" s="1643" t="s">
        <v>432</v>
      </c>
      <c r="BR36" s="1636"/>
      <c r="BS36" s="1636"/>
      <c r="BT36" s="1636"/>
      <c r="BU36" s="1636"/>
      <c r="BV36" s="1636"/>
      <c r="BW36" s="1636"/>
      <c r="BX36" s="1636"/>
      <c r="BY36" s="1643" t="s">
        <v>432</v>
      </c>
      <c r="BZ36" s="1636"/>
      <c r="CA36" s="1636"/>
      <c r="CB36" s="1636"/>
      <c r="CC36" s="1636"/>
      <c r="CD36" s="1636"/>
      <c r="CE36" s="1636"/>
      <c r="CF36" s="1636"/>
      <c r="CG36" s="1643" t="s">
        <v>432</v>
      </c>
      <c r="CH36" s="1636"/>
      <c r="CI36" s="1636"/>
      <c r="CJ36" s="1636"/>
      <c r="CK36" s="1636"/>
      <c r="CL36" s="1636"/>
      <c r="CM36" s="1636"/>
      <c r="CN36" s="1636"/>
      <c r="CO36" s="1643" t="s">
        <v>432</v>
      </c>
      <c r="CP36" s="1636"/>
      <c r="CQ36" s="1636"/>
      <c r="CR36" s="1636"/>
      <c r="CS36" s="1636"/>
      <c r="CT36" s="1636"/>
      <c r="CU36" s="1636"/>
      <c r="CV36" s="1636"/>
      <c r="CW36" s="1643" t="s">
        <v>432</v>
      </c>
      <c r="CX36" s="1636"/>
      <c r="CY36" s="1636"/>
      <c r="CZ36" s="1636"/>
      <c r="DA36" s="1636"/>
      <c r="DB36" s="1636"/>
      <c r="DC36" s="1636"/>
      <c r="DD36" s="1636"/>
      <c r="DE36" s="1643" t="s">
        <v>432</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3119"/>
      <c r="AT37" s="2253" t="s">
        <v>433</v>
      </c>
      <c r="AU37" s="2253"/>
      <c r="AV37" s="2253"/>
      <c r="AW37" s="2253"/>
      <c r="AX37" s="2253"/>
      <c r="AY37" s="2253"/>
      <c r="AZ37" s="2253"/>
      <c r="BA37" s="2253"/>
      <c r="BB37" s="2253" t="s">
        <v>433</v>
      </c>
      <c r="BC37" s="2253"/>
      <c r="BD37" s="2253"/>
      <c r="BE37" s="2253"/>
      <c r="BF37" s="2253"/>
      <c r="BG37" s="2253"/>
      <c r="BH37" s="2253"/>
      <c r="BI37" s="2253"/>
      <c r="BJ37" s="2253" t="s">
        <v>433</v>
      </c>
      <c r="BK37" s="2253"/>
      <c r="BL37" s="2253"/>
      <c r="BM37" s="2253"/>
      <c r="BN37" s="2253"/>
      <c r="BO37" s="2253"/>
      <c r="BP37" s="2253"/>
      <c r="BQ37" s="2253"/>
      <c r="BR37" s="2253" t="s">
        <v>433</v>
      </c>
      <c r="BS37" s="2253"/>
      <c r="BT37" s="2253"/>
      <c r="BU37" s="2253"/>
      <c r="BV37" s="2253"/>
      <c r="BW37" s="2253"/>
      <c r="BX37" s="2253"/>
      <c r="BY37" s="2253"/>
      <c r="BZ37" s="2253" t="s">
        <v>433</v>
      </c>
      <c r="CA37" s="2253"/>
      <c r="CB37" s="2253"/>
      <c r="CC37" s="2253"/>
      <c r="CD37" s="2253"/>
      <c r="CE37" s="2253"/>
      <c r="CF37" s="2253"/>
      <c r="CG37" s="2253"/>
      <c r="CH37" s="2253" t="s">
        <v>433</v>
      </c>
      <c r="CI37" s="2253"/>
      <c r="CJ37" s="2253"/>
      <c r="CK37" s="2253"/>
      <c r="CL37" s="2253"/>
      <c r="CM37" s="2253"/>
      <c r="CN37" s="2253"/>
      <c r="CO37" s="2253"/>
      <c r="CP37" s="2253" t="s">
        <v>433</v>
      </c>
      <c r="CQ37" s="2253"/>
      <c r="CR37" s="2253"/>
      <c r="CS37" s="2253"/>
      <c r="CT37" s="2253"/>
      <c r="CU37" s="2253"/>
      <c r="CV37" s="2253"/>
      <c r="CW37" s="2253"/>
      <c r="CX37" s="2253" t="s">
        <v>433</v>
      </c>
      <c r="CY37" s="2253"/>
      <c r="CZ37" s="2253"/>
      <c r="DA37" s="2253"/>
      <c r="DB37" s="2253"/>
      <c r="DC37" s="2253"/>
      <c r="DD37" s="2253"/>
      <c r="DE37" s="2253"/>
      <c r="DM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3120"/>
      <c r="AT38" s="2367" t="s">
        <v>308</v>
      </c>
      <c r="AU38" s="2367"/>
      <c r="AV38" s="2367"/>
      <c r="AW38" s="2367"/>
      <c r="AX38" s="2367"/>
      <c r="AY38" s="2367"/>
      <c r="AZ38" s="2367"/>
      <c r="BA38" s="2367"/>
      <c r="BB38" s="2367" t="s">
        <v>308</v>
      </c>
      <c r="BC38" s="2367"/>
      <c r="BD38" s="2367"/>
      <c r="BE38" s="2367"/>
      <c r="BF38" s="2367"/>
      <c r="BG38" s="2367"/>
      <c r="BH38" s="2367"/>
      <c r="BI38" s="2367"/>
      <c r="BJ38" s="2367" t="s">
        <v>308</v>
      </c>
      <c r="BK38" s="2367"/>
      <c r="BL38" s="2367"/>
      <c r="BM38" s="2367"/>
      <c r="BN38" s="2367"/>
      <c r="BO38" s="2367"/>
      <c r="BP38" s="2367"/>
      <c r="BQ38" s="2367"/>
      <c r="BR38" s="2367" t="s">
        <v>308</v>
      </c>
      <c r="BS38" s="2367"/>
      <c r="BT38" s="2367"/>
      <c r="BU38" s="2367"/>
      <c r="BV38" s="2367"/>
      <c r="BW38" s="2367"/>
      <c r="BX38" s="2367"/>
      <c r="BY38" s="2367"/>
      <c r="BZ38" s="2367" t="s">
        <v>308</v>
      </c>
      <c r="CA38" s="2367"/>
      <c r="CB38" s="2367"/>
      <c r="CC38" s="2367"/>
      <c r="CD38" s="2367"/>
      <c r="CE38" s="2367"/>
      <c r="CF38" s="2367"/>
      <c r="CG38" s="2367"/>
      <c r="CH38" s="2367" t="s">
        <v>308</v>
      </c>
      <c r="CI38" s="2367"/>
      <c r="CJ38" s="2367"/>
      <c r="CK38" s="2367"/>
      <c r="CL38" s="2367"/>
      <c r="CM38" s="2367"/>
      <c r="CN38" s="2367"/>
      <c r="CO38" s="2367"/>
      <c r="CP38" s="2367" t="s">
        <v>308</v>
      </c>
      <c r="CQ38" s="2367"/>
      <c r="CR38" s="2367"/>
      <c r="CS38" s="2367"/>
      <c r="CT38" s="2367"/>
      <c r="CU38" s="2367"/>
      <c r="CV38" s="2367"/>
      <c r="CW38" s="2367"/>
      <c r="CX38" s="2367" t="s">
        <v>308</v>
      </c>
      <c r="CY38" s="2367"/>
      <c r="CZ38" s="2367"/>
      <c r="DA38" s="2367"/>
      <c r="DB38" s="2367"/>
      <c r="DC38" s="2367"/>
      <c r="DD38" s="2367"/>
      <c r="DE38" s="2367"/>
      <c r="DF38" s="2128"/>
      <c r="DG38" s="2128"/>
      <c r="DM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3121" t="s">
        <v>436</v>
      </c>
      <c r="AT39" s="2400" t="s">
        <v>435</v>
      </c>
      <c r="AU39" s="2401"/>
      <c r="AV39" s="2401"/>
      <c r="AW39" s="2401"/>
      <c r="AX39" s="2401"/>
      <c r="AY39" s="2401"/>
      <c r="AZ39" s="2402"/>
      <c r="BA39" s="2278" t="s">
        <v>436</v>
      </c>
      <c r="BB39" s="2400" t="s">
        <v>435</v>
      </c>
      <c r="BC39" s="2401"/>
      <c r="BD39" s="2401"/>
      <c r="BE39" s="2401"/>
      <c r="BF39" s="2401"/>
      <c r="BG39" s="2401"/>
      <c r="BH39" s="2402"/>
      <c r="BI39" s="2278" t="s">
        <v>436</v>
      </c>
      <c r="BJ39" s="2400" t="s">
        <v>435</v>
      </c>
      <c r="BK39" s="2401"/>
      <c r="BL39" s="2401"/>
      <c r="BM39" s="2401"/>
      <c r="BN39" s="2401"/>
      <c r="BO39" s="2401"/>
      <c r="BP39" s="2402"/>
      <c r="BQ39" s="2278" t="s">
        <v>436</v>
      </c>
      <c r="BR39" s="2400" t="s">
        <v>435</v>
      </c>
      <c r="BS39" s="2401"/>
      <c r="BT39" s="2401"/>
      <c r="BU39" s="2401"/>
      <c r="BV39" s="2401"/>
      <c r="BW39" s="2401"/>
      <c r="BX39" s="2402"/>
      <c r="BY39" s="2278" t="s">
        <v>436</v>
      </c>
      <c r="BZ39" s="2400" t="s">
        <v>435</v>
      </c>
      <c r="CA39" s="2401"/>
      <c r="CB39" s="2401"/>
      <c r="CC39" s="2401"/>
      <c r="CD39" s="2401"/>
      <c r="CE39" s="2401"/>
      <c r="CF39" s="2402"/>
      <c r="CG39" s="2278" t="s">
        <v>436</v>
      </c>
      <c r="CH39" s="2400" t="s">
        <v>435</v>
      </c>
      <c r="CI39" s="2401"/>
      <c r="CJ39" s="2401"/>
      <c r="CK39" s="2401"/>
      <c r="CL39" s="2401"/>
      <c r="CM39" s="2401"/>
      <c r="CN39" s="2402"/>
      <c r="CO39" s="2278" t="s">
        <v>436</v>
      </c>
      <c r="CP39" s="2400" t="s">
        <v>435</v>
      </c>
      <c r="CQ39" s="2401"/>
      <c r="CR39" s="2401"/>
      <c r="CS39" s="2401"/>
      <c r="CT39" s="2401"/>
      <c r="CU39" s="2401"/>
      <c r="CV39" s="2402"/>
      <c r="CW39" s="2278" t="s">
        <v>436</v>
      </c>
      <c r="CX39" s="2400" t="s">
        <v>435</v>
      </c>
      <c r="CY39" s="2401"/>
      <c r="CZ39" s="2401"/>
      <c r="DA39" s="2401"/>
      <c r="DB39" s="2401"/>
      <c r="DC39" s="2401"/>
      <c r="DD39" s="2402"/>
      <c r="DE39" s="2278" t="s">
        <v>436</v>
      </c>
      <c r="DF39" s="2281" t="s">
        <v>438</v>
      </c>
      <c r="DG39" s="2128"/>
      <c r="DM39" s="1156">
        <v>14</v>
      </c>
    </row>
    <row customHeight="1" ht="35.699999999999996">
      <c r="Q40" s="377"/>
      <c r="R40" s="377"/>
      <c r="S40" s="2274"/>
      <c r="T40" s="2210"/>
      <c r="U40" s="1032"/>
      <c r="V40" s="2261" t="s">
        <v>439</v>
      </c>
      <c r="W40" s="2284" t="s">
        <v>440</v>
      </c>
      <c r="X40" s="2263" t="s">
        <v>441</v>
      </c>
      <c r="Y40" s="2264"/>
      <c r="Z40" s="2263" t="s">
        <v>457</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457</v>
      </c>
      <c r="AQ40" s="2270"/>
      <c r="AR40" s="2264"/>
      <c r="AS40" s="3122"/>
      <c r="AT40" s="2261" t="s">
        <v>439</v>
      </c>
      <c r="AU40" s="2611" t="s">
        <v>440</v>
      </c>
      <c r="AV40" s="2263" t="s">
        <v>441</v>
      </c>
      <c r="AW40" s="2264"/>
      <c r="AX40" s="2263" t="s">
        <v>457</v>
      </c>
      <c r="AY40" s="2270"/>
      <c r="AZ40" s="2264"/>
      <c r="BA40" s="2279"/>
      <c r="BB40" s="2261" t="s">
        <v>439</v>
      </c>
      <c r="BC40" s="2611" t="s">
        <v>440</v>
      </c>
      <c r="BD40" s="2263" t="s">
        <v>441</v>
      </c>
      <c r="BE40" s="2264"/>
      <c r="BF40" s="2263" t="s">
        <v>457</v>
      </c>
      <c r="BG40" s="2270"/>
      <c r="BH40" s="2264"/>
      <c r="BI40" s="2279"/>
      <c r="BJ40" s="2261" t="s">
        <v>439</v>
      </c>
      <c r="BK40" s="2611" t="s">
        <v>440</v>
      </c>
      <c r="BL40" s="2263" t="s">
        <v>441</v>
      </c>
      <c r="BM40" s="2264"/>
      <c r="BN40" s="2263" t="s">
        <v>457</v>
      </c>
      <c r="BO40" s="2270"/>
      <c r="BP40" s="2264"/>
      <c r="BQ40" s="2279"/>
      <c r="BR40" s="2261" t="s">
        <v>439</v>
      </c>
      <c r="BS40" s="2611" t="s">
        <v>440</v>
      </c>
      <c r="BT40" s="2263" t="s">
        <v>441</v>
      </c>
      <c r="BU40" s="2264"/>
      <c r="BV40" s="2263" t="s">
        <v>457</v>
      </c>
      <c r="BW40" s="2270"/>
      <c r="BX40" s="2264"/>
      <c r="BY40" s="2279"/>
      <c r="BZ40" s="2261" t="s">
        <v>439</v>
      </c>
      <c r="CA40" s="2611" t="s">
        <v>440</v>
      </c>
      <c r="CB40" s="2263" t="s">
        <v>441</v>
      </c>
      <c r="CC40" s="2264"/>
      <c r="CD40" s="2263" t="s">
        <v>457</v>
      </c>
      <c r="CE40" s="2270"/>
      <c r="CF40" s="2264"/>
      <c r="CG40" s="2279"/>
      <c r="CH40" s="2261" t="s">
        <v>439</v>
      </c>
      <c r="CI40" s="2611" t="s">
        <v>440</v>
      </c>
      <c r="CJ40" s="2263" t="s">
        <v>441</v>
      </c>
      <c r="CK40" s="2264"/>
      <c r="CL40" s="2263" t="s">
        <v>457</v>
      </c>
      <c r="CM40" s="2270"/>
      <c r="CN40" s="2264"/>
      <c r="CO40" s="2279"/>
      <c r="CP40" s="2261" t="s">
        <v>439</v>
      </c>
      <c r="CQ40" s="2611" t="s">
        <v>440</v>
      </c>
      <c r="CR40" s="2263" t="s">
        <v>441</v>
      </c>
      <c r="CS40" s="2264"/>
      <c r="CT40" s="2263" t="s">
        <v>457</v>
      </c>
      <c r="CU40" s="2270"/>
      <c r="CV40" s="2264"/>
      <c r="CW40" s="2279"/>
      <c r="CX40" s="2261" t="s">
        <v>439</v>
      </c>
      <c r="CY40" s="2611" t="s">
        <v>440</v>
      </c>
      <c r="CZ40" s="2263" t="s">
        <v>441</v>
      </c>
      <c r="DA40" s="2264"/>
      <c r="DB40" s="2263" t="s">
        <v>457</v>
      </c>
      <c r="DC40" s="2270"/>
      <c r="DD40" s="2264"/>
      <c r="DE40" s="2279"/>
      <c r="DF40" s="2282"/>
      <c r="DG40" s="2128"/>
      <c r="DM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3123"/>
      <c r="AT41" s="2262"/>
      <c r="AU41" s="2285"/>
      <c r="AV41" s="2578" t="s">
        <v>450</v>
      </c>
      <c r="AW41" s="2578" t="s">
        <v>451</v>
      </c>
      <c r="AX41" s="2578" t="s">
        <v>452</v>
      </c>
      <c r="AY41" s="2271" t="s">
        <v>453</v>
      </c>
      <c r="AZ41" s="2272"/>
      <c r="BA41" s="2280"/>
      <c r="BB41" s="2262"/>
      <c r="BC41" s="2285"/>
      <c r="BD41" s="2578" t="s">
        <v>450</v>
      </c>
      <c r="BE41" s="2578" t="s">
        <v>451</v>
      </c>
      <c r="BF41" s="2578" t="s">
        <v>452</v>
      </c>
      <c r="BG41" s="2271" t="s">
        <v>453</v>
      </c>
      <c r="BH41" s="2272"/>
      <c r="BI41" s="2280"/>
      <c r="BJ41" s="2262"/>
      <c r="BK41" s="2285"/>
      <c r="BL41" s="2578" t="s">
        <v>450</v>
      </c>
      <c r="BM41" s="2578" t="s">
        <v>451</v>
      </c>
      <c r="BN41" s="2578" t="s">
        <v>452</v>
      </c>
      <c r="BO41" s="2271" t="s">
        <v>453</v>
      </c>
      <c r="BP41" s="2272"/>
      <c r="BQ41" s="2280"/>
      <c r="BR41" s="2262"/>
      <c r="BS41" s="2285"/>
      <c r="BT41" s="2578" t="s">
        <v>450</v>
      </c>
      <c r="BU41" s="2578" t="s">
        <v>451</v>
      </c>
      <c r="BV41" s="2578" t="s">
        <v>452</v>
      </c>
      <c r="BW41" s="2271" t="s">
        <v>453</v>
      </c>
      <c r="BX41" s="2272"/>
      <c r="BY41" s="2280"/>
      <c r="BZ41" s="2262"/>
      <c r="CA41" s="2285"/>
      <c r="CB41" s="2578" t="s">
        <v>450</v>
      </c>
      <c r="CC41" s="2578" t="s">
        <v>451</v>
      </c>
      <c r="CD41" s="2578" t="s">
        <v>452</v>
      </c>
      <c r="CE41" s="2271" t="s">
        <v>453</v>
      </c>
      <c r="CF41" s="2272"/>
      <c r="CG41" s="2280"/>
      <c r="CH41" s="2262"/>
      <c r="CI41" s="2285"/>
      <c r="CJ41" s="2578" t="s">
        <v>450</v>
      </c>
      <c r="CK41" s="2578" t="s">
        <v>451</v>
      </c>
      <c r="CL41" s="2578" t="s">
        <v>452</v>
      </c>
      <c r="CM41" s="2271" t="s">
        <v>453</v>
      </c>
      <c r="CN41" s="2272"/>
      <c r="CO41" s="2280"/>
      <c r="CP41" s="2262"/>
      <c r="CQ41" s="2285"/>
      <c r="CR41" s="2578" t="s">
        <v>450</v>
      </c>
      <c r="CS41" s="2578" t="s">
        <v>451</v>
      </c>
      <c r="CT41" s="2578" t="s">
        <v>452</v>
      </c>
      <c r="CU41" s="2271" t="s">
        <v>453</v>
      </c>
      <c r="CV41" s="2272"/>
      <c r="CW41" s="2280"/>
      <c r="CX41" s="2262"/>
      <c r="CY41" s="2285"/>
      <c r="CZ41" s="2578" t="s">
        <v>450</v>
      </c>
      <c r="DA41" s="2578" t="s">
        <v>451</v>
      </c>
      <c r="DB41" s="2578" t="s">
        <v>452</v>
      </c>
      <c r="DC41" s="2271" t="s">
        <v>453</v>
      </c>
      <c r="DD41" s="2272"/>
      <c r="DE41" s="2280"/>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3124">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2273">
        <f>OFFSET(DE42,0,-2)+1</f>
        <v>5</v>
      </c>
      <c r="DF42" s="1246">
        <f>OFFSET(DF42,0,-1)</f>
        <v>5</v>
      </c>
      <c r="DG42" s="1336">
        <f>OFFSET(DG42,0,-1)+1</f>
        <v>6</v>
      </c>
      <c r="DH42" s="512"/>
      <c r="DI42" s="512"/>
      <c r="DJ42" s="512"/>
      <c r="DK42" s="512"/>
      <c r="DL42" s="512"/>
      <c r="DM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Тарифы на тепловую энергию (мощность), поставляемую потребителям</v>
      </c>
      <c r="AE43" s="2244"/>
      <c r="AF43" s="2244"/>
      <c r="AG43" s="2244"/>
      <c r="AH43" s="2244"/>
      <c r="AI43" s="2244"/>
      <c r="AJ43" s="2244"/>
      <c r="AK43" s="2244"/>
      <c r="AL43" s="2243"/>
      <c r="AM43" s="2244"/>
      <c r="AN43" s="2244"/>
      <c r="AO43" s="2244"/>
      <c r="AP43" s="2244"/>
      <c r="AQ43" s="2244"/>
      <c r="AR43" s="2244"/>
      <c r="AS43" s="3009"/>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2245"/>
      <c r="DF43" s="2245"/>
      <c r="DG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I43" s="501"/>
      <c r="DJ43" s="501" t="str">
        <f>IF(T43="","",T43)</f>
        <v>Наименование тарифа</v>
      </c>
      <c r="DK43" s="501"/>
      <c r="DL43" s="501"/>
      <c r="DM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3009"/>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2245"/>
      <c r="DF44" s="2245"/>
      <c r="DG44" s="1259" t="s">
        <v>406</v>
      </c>
      <c r="DI44" s="501"/>
      <c r="DJ44" s="501" t="str">
        <f>IF(T44="","",T44)</f>
        <v>Территория действия тарифа</v>
      </c>
      <c r="DK44" s="501"/>
      <c r="DL44" s="501"/>
      <c r="DM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3009"/>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2245"/>
      <c r="DF45" s="2245"/>
      <c r="DG45" s="1259" t="s">
        <v>408</v>
      </c>
      <c r="DI45" s="501"/>
      <c r="DJ45" s="501" t="str">
        <f>IF(T45="","",T45)</f>
        <v>Наименование системы теплоснабжения </v>
      </c>
      <c r="DK45" s="501"/>
      <c r="DL45" s="501"/>
      <c r="DM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3009"/>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2245"/>
      <c r="DF46" s="2245"/>
      <c r="DG46" s="1259" t="s">
        <v>410</v>
      </c>
      <c r="DI46" s="501"/>
      <c r="DJ46" s="501" t="str">
        <f>IF(T46="","",T46)</f>
        <v>Источник тепловой энергии  </v>
      </c>
      <c r="DK46" s="501"/>
      <c r="DL46" s="501"/>
      <c r="DM46" s="1156">
        <v>21</v>
      </c>
    </row>
    <row customHeight="1" ht="49.5">
      <c r="A47" s="1364" t="s">
        <v>172</v>
      </c>
      <c r="B47" s="1364" t="s">
        <v>173</v>
      </c>
      <c r="C47" s="1364" t="s">
        <v>174</v>
      </c>
      <c r="D47" s="1364" t="s">
        <v>175</v>
      </c>
      <c r="E47" s="2260"/>
      <c r="F47" s="2260"/>
      <c r="G47" s="2260"/>
      <c r="H47" s="2260"/>
      <c r="I47" s="2257" t="str">
        <f>S46&amp;".1"</f>
        <v>1.1.1.1.1</v>
      </c>
      <c r="J47" s="1364"/>
      <c r="K47" s="1364"/>
      <c r="L47" s="1365" t="s">
        <v>411</v>
      </c>
      <c r="P47" s="2258">
        <v>1</v>
      </c>
      <c r="Q47" s="1332"/>
      <c r="R47" s="357"/>
      <c r="S47" s="1337"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3010"/>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2248"/>
      <c r="BZ47" s="2246"/>
      <c r="CA47" s="2247"/>
      <c r="CB47" s="2247"/>
      <c r="CC47" s="2247"/>
      <c r="CD47" s="2247"/>
      <c r="CE47" s="2247"/>
      <c r="CF47" s="2247"/>
      <c r="CG47" s="2248"/>
      <c r="CH47" s="2246"/>
      <c r="CI47" s="2247"/>
      <c r="CJ47" s="2247"/>
      <c r="CK47" s="2247"/>
      <c r="CL47" s="2247"/>
      <c r="CM47" s="2247"/>
      <c r="CN47" s="2247"/>
      <c r="CO47" s="2248"/>
      <c r="CP47" s="2246"/>
      <c r="CQ47" s="2247"/>
      <c r="CR47" s="2247"/>
      <c r="CS47" s="2247"/>
      <c r="CT47" s="2247"/>
      <c r="CU47" s="2247"/>
      <c r="CV47" s="2247"/>
      <c r="CW47" s="2248"/>
      <c r="CX47" s="2246"/>
      <c r="CY47" s="2247"/>
      <c r="CZ47" s="2247"/>
      <c r="DA47" s="2247"/>
      <c r="DB47" s="2247"/>
      <c r="DC47" s="2247"/>
      <c r="DD47" s="2247"/>
      <c r="DE47" s="2248"/>
      <c r="DF47" s="2248"/>
      <c r="DG47" s="1259" t="s">
        <v>413</v>
      </c>
      <c r="DI47" s="501"/>
      <c r="DJ47" s="501" t="str">
        <f>IF(T47="","",T47)</f>
        <v>Схема подключения теплопотребляющей установки к коллектору источника тепловой энергии</v>
      </c>
      <c r="DK47" s="501"/>
      <c r="DL47" s="501"/>
      <c r="DM47" s="1156">
        <v>47</v>
      </c>
    </row>
    <row customHeight="1" ht="22.049999999999997">
      <c r="A48" s="1364" t="s">
        <v>172</v>
      </c>
      <c r="B48" s="1364" t="s">
        <v>173</v>
      </c>
      <c r="C48" s="1364" t="s">
        <v>174</v>
      </c>
      <c r="D48" s="1364" t="s">
        <v>175</v>
      </c>
      <c r="E48" s="2260"/>
      <c r="F48" s="2260"/>
      <c r="G48" s="2260"/>
      <c r="H48" s="2260"/>
      <c r="I48" s="2287"/>
      <c r="J48" s="2257" t="str">
        <f>I47&amp;".1"</f>
        <v>1.1.1.1.1.1</v>
      </c>
      <c r="K48" s="1364"/>
      <c r="L48" s="1365" t="s">
        <v>414</v>
      </c>
      <c r="P48" s="2258"/>
      <c r="Q48" s="2258">
        <v>1</v>
      </c>
      <c r="R48" s="358"/>
      <c r="S48" s="1337" t="str">
        <f>$J48</f>
        <v>1.1.1.1.1.1</v>
      </c>
      <c r="T48" s="287" t="s">
        <v>415</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3010"/>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2248"/>
      <c r="DF48" s="2248"/>
      <c r="DG48" s="1259" t="s">
        <v>416</v>
      </c>
      <c r="DI48" s="501"/>
      <c r="DJ48" s="501" t="str">
        <f>IF(T48="","",T48)</f>
        <v>Группа потребителей</v>
      </c>
      <c r="DK48" s="501"/>
      <c r="DL48" s="501"/>
      <c r="DM48" s="1156">
        <v>21</v>
      </c>
    </row>
    <row customHeight="1" ht="22.049999999999997">
      <c r="A49" s="1364" t="s">
        <v>172</v>
      </c>
      <c r="B49" s="1364" t="s">
        <v>173</v>
      </c>
      <c r="C49" s="1364" t="s">
        <v>174</v>
      </c>
      <c r="D49" s="1364" t="s">
        <v>175</v>
      </c>
      <c r="E49" s="2260"/>
      <c r="F49" s="2260"/>
      <c r="G49" s="2260"/>
      <c r="H49" s="2260"/>
      <c r="I49" s="2287"/>
      <c r="J49" s="2287"/>
      <c r="K49" s="2257" t="str">
        <f>J48&amp;".1"</f>
        <v>1.1.1.1.1.1.1</v>
      </c>
      <c r="L49" s="1365" t="s">
        <v>417</v>
      </c>
      <c r="P49" s="2258"/>
      <c r="Q49" s="2258"/>
      <c r="R49" s="358">
        <v>1</v>
      </c>
      <c r="S49" s="1337" t="str">
        <f>$K49</f>
        <v>1.1.1.1.1.1.1</v>
      </c>
      <c r="T49" s="1348" t="s">
        <v>456</v>
      </c>
      <c r="U49" s="301"/>
      <c r="V49" s="752"/>
      <c r="W49" s="326"/>
      <c r="X49" s="752"/>
      <c r="Y49" s="1258"/>
      <c r="Z49" s="2266"/>
      <c r="AA49" s="2108" t="s">
        <v>67</v>
      </c>
      <c r="AB49" s="2266"/>
      <c r="AC49" s="2108" t="s">
        <v>67</v>
      </c>
      <c r="AD49" s="752">
        <v>1333.34421324055</v>
      </c>
      <c r="AE49" s="326"/>
      <c r="AF49" s="752"/>
      <c r="AG49" s="1258"/>
      <c r="AH49" s="2603">
        <v>45292.57362268519</v>
      </c>
      <c r="AI49" s="2108" t="s">
        <v>67</v>
      </c>
      <c r="AJ49" s="2288">
        <v>45473.57375</v>
      </c>
      <c r="AK49" s="2108" t="s">
        <v>67</v>
      </c>
      <c r="AL49" s="752">
        <v>2170.39554890088</v>
      </c>
      <c r="AM49" s="326"/>
      <c r="AN49" s="752"/>
      <c r="AO49" s="1258"/>
      <c r="AP49" s="2603">
        <v>45474.57393518519</v>
      </c>
      <c r="AQ49" s="2108" t="s">
        <v>67</v>
      </c>
      <c r="AR49" s="2603">
        <v>45657.574016203704</v>
      </c>
      <c r="AS49" s="2108" t="s">
        <v>67</v>
      </c>
      <c r="AT49" s="752">
        <v>1386.695</v>
      </c>
      <c r="AU49" s="326"/>
      <c r="AV49" s="752"/>
      <c r="AW49" s="1258"/>
      <c r="AX49" s="2603">
        <v>45658.60596064815</v>
      </c>
      <c r="AY49" s="2108" t="s">
        <v>67</v>
      </c>
      <c r="AZ49" s="2603">
        <v>45838.60607638889</v>
      </c>
      <c r="BA49" s="2108" t="s">
        <v>67</v>
      </c>
      <c r="BB49" s="752">
        <v>1724.94719552718</v>
      </c>
      <c r="BC49" s="326"/>
      <c r="BD49" s="752"/>
      <c r="BE49" s="1258"/>
      <c r="BF49" s="2603">
        <v>45839.615625</v>
      </c>
      <c r="BG49" s="2108" t="s">
        <v>67</v>
      </c>
      <c r="BH49" s="2603">
        <v>46022.61574074074</v>
      </c>
      <c r="BI49" s="2108" t="s">
        <v>67</v>
      </c>
      <c r="BJ49" s="752">
        <v>1750.22389267845</v>
      </c>
      <c r="BK49" s="326"/>
      <c r="BL49" s="752"/>
      <c r="BM49" s="1258"/>
      <c r="BN49" s="2603">
        <v>46023.61587962963</v>
      </c>
      <c r="BO49" s="2108" t="s">
        <v>67</v>
      </c>
      <c r="BP49" s="2603">
        <v>46203.61599537037</v>
      </c>
      <c r="BQ49" s="2108" t="s">
        <v>67</v>
      </c>
      <c r="BR49" s="752">
        <v>2095.94644861092</v>
      </c>
      <c r="BS49" s="326"/>
      <c r="BT49" s="752"/>
      <c r="BU49" s="1258"/>
      <c r="BV49" s="2603">
        <v>46204.61613425926</v>
      </c>
      <c r="BW49" s="2108" t="s">
        <v>67</v>
      </c>
      <c r="BX49" s="2603">
        <v>46387.61628472222</v>
      </c>
      <c r="BY49" s="2108" t="s">
        <v>67</v>
      </c>
      <c r="BZ49" s="752">
        <v>2000.03553308118</v>
      </c>
      <c r="CA49" s="326"/>
      <c r="CB49" s="752"/>
      <c r="CC49" s="1258"/>
      <c r="CD49" s="2603">
        <v>46388.616423611114</v>
      </c>
      <c r="CE49" s="2108" t="s">
        <v>67</v>
      </c>
      <c r="CF49" s="2603">
        <v>46568.616747685184</v>
      </c>
      <c r="CG49" s="2108" t="s">
        <v>67</v>
      </c>
      <c r="CH49" s="752">
        <v>2000.03553308118</v>
      </c>
      <c r="CI49" s="326"/>
      <c r="CJ49" s="752"/>
      <c r="CK49" s="1258"/>
      <c r="CL49" s="2603">
        <v>46569.616944444446</v>
      </c>
      <c r="CM49" s="2108" t="s">
        <v>67</v>
      </c>
      <c r="CN49" s="2603">
        <v>46752.61703703704</v>
      </c>
      <c r="CO49" s="2108" t="s">
        <v>67</v>
      </c>
      <c r="CP49" s="752">
        <v>2000.03553308118</v>
      </c>
      <c r="CQ49" s="326"/>
      <c r="CR49" s="752"/>
      <c r="CS49" s="1258"/>
      <c r="CT49" s="2603">
        <v>46753.617256944446</v>
      </c>
      <c r="CU49" s="2108" t="s">
        <v>67</v>
      </c>
      <c r="CV49" s="2603">
        <v>46934.61733796296</v>
      </c>
      <c r="CW49" s="2108" t="s">
        <v>67</v>
      </c>
      <c r="CX49" s="752">
        <v>2238.69283646063</v>
      </c>
      <c r="CY49" s="326"/>
      <c r="CZ49" s="752"/>
      <c r="DA49" s="1258"/>
      <c r="DB49" s="2603">
        <v>46935.6175</v>
      </c>
      <c r="DC49" s="2108" t="s">
        <v>67</v>
      </c>
      <c r="DD49" s="2603">
        <v>47118.617627314816</v>
      </c>
      <c r="DE49" s="2108" t="s">
        <v>67</v>
      </c>
      <c r="DF49" s="1349"/>
      <c r="DG49" s="2254" t="s">
        <v>418</v>
      </c>
      <c r="DH49" s="512">
        <f>STRCHECKDATE(V50:DF50)</f>
      </c>
      <c r="DI49" s="501"/>
      <c r="DJ49" s="501" t="str">
        <f>IF(T49="","",T49)</f>
        <v>вода</v>
      </c>
      <c r="DK49" s="501"/>
      <c r="DL49" s="501"/>
      <c r="DM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45292.57362268519-45473.57375</v>
      </c>
      <c r="AH50" s="2267"/>
      <c r="AI50" s="2108"/>
      <c r="AJ50" s="2289"/>
      <c r="AK50" s="2108"/>
      <c r="AL50" s="326"/>
      <c r="AM50" s="326"/>
      <c r="AN50" s="326"/>
      <c r="AO50" s="329" t="str">
        <f>AP49&amp;"-"&amp;AR49</f>
        <v>45474.57393518519-45657.574016203704</v>
      </c>
      <c r="AP50" s="2310"/>
      <c r="AQ50" s="2108"/>
      <c r="AR50" s="2310"/>
      <c r="AS50" s="2108"/>
      <c r="AT50" s="326"/>
      <c r="AU50" s="326"/>
      <c r="AV50" s="326"/>
      <c r="AW50" s="329" t="str">
        <f>AX49&amp;"-"&amp;AZ49</f>
        <v>45658.60596064815-45838.60607638889</v>
      </c>
      <c r="AX50" s="2310"/>
      <c r="AY50" s="2108"/>
      <c r="AZ50" s="2310"/>
      <c r="BA50" s="2108"/>
      <c r="BB50" s="326"/>
      <c r="BC50" s="326"/>
      <c r="BD50" s="326"/>
      <c r="BE50" s="329" t="str">
        <f>BF49&amp;"-"&amp;BH49</f>
        <v>45839.615625-46022.61574074074</v>
      </c>
      <c r="BF50" s="2310"/>
      <c r="BG50" s="2108"/>
      <c r="BH50" s="2310"/>
      <c r="BI50" s="2108"/>
      <c r="BJ50" s="326"/>
      <c r="BK50" s="326"/>
      <c r="BL50" s="326"/>
      <c r="BM50" s="329" t="str">
        <f>BN49&amp;"-"&amp;BP49</f>
        <v>46023.61587962963-46203.61599537037</v>
      </c>
      <c r="BN50" s="2310"/>
      <c r="BO50" s="2108"/>
      <c r="BP50" s="2310"/>
      <c r="BQ50" s="2108"/>
      <c r="BR50" s="326"/>
      <c r="BS50" s="326"/>
      <c r="BT50" s="326"/>
      <c r="BU50" s="329" t="str">
        <f>BV49&amp;"-"&amp;BX49</f>
        <v>46204.61613425926-46387.61628472222</v>
      </c>
      <c r="BV50" s="2310"/>
      <c r="BW50" s="2108"/>
      <c r="BX50" s="2310"/>
      <c r="BY50" s="2108"/>
      <c r="BZ50" s="326"/>
      <c r="CA50" s="326"/>
      <c r="CB50" s="326"/>
      <c r="CC50" s="329" t="str">
        <f>CD49&amp;"-"&amp;CF49</f>
        <v>46388.616423611114-46568.616747685184</v>
      </c>
      <c r="CD50" s="2310"/>
      <c r="CE50" s="2108"/>
      <c r="CF50" s="2310"/>
      <c r="CG50" s="2108"/>
      <c r="CH50" s="326"/>
      <c r="CI50" s="326"/>
      <c r="CJ50" s="326"/>
      <c r="CK50" s="329" t="str">
        <f>CL49&amp;"-"&amp;CN49</f>
        <v>46569.616944444446-46752.61703703704</v>
      </c>
      <c r="CL50" s="2310"/>
      <c r="CM50" s="2108"/>
      <c r="CN50" s="2310"/>
      <c r="CO50" s="2108"/>
      <c r="CP50" s="326"/>
      <c r="CQ50" s="326"/>
      <c r="CR50" s="326"/>
      <c r="CS50" s="329" t="str">
        <f>CT49&amp;"-"&amp;CV49</f>
        <v>46753.617256944446-46934.61733796296</v>
      </c>
      <c r="CT50" s="2310"/>
      <c r="CU50" s="2108"/>
      <c r="CV50" s="2310"/>
      <c r="CW50" s="2108"/>
      <c r="CX50" s="326"/>
      <c r="CY50" s="326"/>
      <c r="CZ50" s="326"/>
      <c r="DA50" s="329" t="str">
        <f>DB49&amp;"-"&amp;DD49</f>
        <v>46935.6175-47118.617627314816</v>
      </c>
      <c r="DB50" s="2310"/>
      <c r="DC50" s="2108"/>
      <c r="DD50" s="2310"/>
      <c r="DE50" s="2108"/>
      <c r="DF50" s="1350"/>
      <c r="DG50" s="2255"/>
      <c r="DI50" s="501"/>
      <c r="DJ50" s="501" t="str">
        <f>IF(T50="","",T50)</f>
        <v/>
      </c>
      <c r="DK50" s="501"/>
      <c r="DL50" s="501"/>
      <c r="DM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982"/>
      <c r="AM51" s="2983"/>
      <c r="AN51" s="2984"/>
      <c r="AO51" s="2985"/>
      <c r="AP51" s="2986"/>
      <c r="AQ51" s="2987"/>
      <c r="AR51" s="2988"/>
      <c r="AS51" s="3420"/>
      <c r="AT51" s="3421"/>
      <c r="AU51" s="3422"/>
      <c r="AV51" s="3423"/>
      <c r="AW51" s="3424"/>
      <c r="AX51" s="3425"/>
      <c r="AY51" s="3426"/>
      <c r="AZ51" s="3427"/>
      <c r="BA51" s="3428"/>
      <c r="BB51" s="3429"/>
      <c r="BC51" s="3430"/>
      <c r="BD51" s="3431"/>
      <c r="BE51" s="3432"/>
      <c r="BF51" s="3433"/>
      <c r="BG51" s="3434"/>
      <c r="BH51" s="3435"/>
      <c r="BI51" s="3436"/>
      <c r="BJ51" s="3437"/>
      <c r="BK51" s="3438"/>
      <c r="BL51" s="3439"/>
      <c r="BM51" s="3440"/>
      <c r="BN51" s="3441"/>
      <c r="BO51" s="3442"/>
      <c r="BP51" s="3443"/>
      <c r="BQ51" s="3444"/>
      <c r="BR51" s="3445"/>
      <c r="BS51" s="3446"/>
      <c r="BT51" s="3447"/>
      <c r="BU51" s="3448"/>
      <c r="BV51" s="3449"/>
      <c r="BW51" s="3450"/>
      <c r="BX51" s="3451"/>
      <c r="BY51" s="3452"/>
      <c r="BZ51" s="3453"/>
      <c r="CA51" s="3454"/>
      <c r="CB51" s="3455"/>
      <c r="CC51" s="3456"/>
      <c r="CD51" s="3457"/>
      <c r="CE51" s="3458"/>
      <c r="CF51" s="3459"/>
      <c r="CG51" s="3460"/>
      <c r="CH51" s="3461"/>
      <c r="CI51" s="3462"/>
      <c r="CJ51" s="3463"/>
      <c r="CK51" s="3464"/>
      <c r="CL51" s="3465"/>
      <c r="CM51" s="3466"/>
      <c r="CN51" s="3467"/>
      <c r="CO51" s="3468"/>
      <c r="CP51" s="3469"/>
      <c r="CQ51" s="3470"/>
      <c r="CR51" s="3471"/>
      <c r="CS51" s="3472"/>
      <c r="CT51" s="3473"/>
      <c r="CU51" s="3474"/>
      <c r="CV51" s="3475"/>
      <c r="CW51" s="3476"/>
      <c r="CX51" s="3477"/>
      <c r="CY51" s="3478"/>
      <c r="CZ51" s="3479"/>
      <c r="DA51" s="3480"/>
      <c r="DB51" s="3481"/>
      <c r="DC51" s="3482"/>
      <c r="DD51" s="3483"/>
      <c r="DE51" s="3484"/>
      <c r="DF51" s="325"/>
      <c r="DG51" s="2256"/>
      <c r="DI51" s="501"/>
      <c r="DJ51" s="501" t="str">
        <f>IF(T51="","",T51)</f>
        <v>Добавить вид теплоносителя (параметры теплоносителя)</v>
      </c>
      <c r="DK51" s="501"/>
      <c r="DL51" s="501"/>
      <c r="DM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2990"/>
      <c r="AM52" s="2991"/>
      <c r="AN52" s="2992"/>
      <c r="AO52" s="2993"/>
      <c r="AP52" s="2994"/>
      <c r="AQ52" s="2995"/>
      <c r="AR52" s="2996"/>
      <c r="AS52" s="3485"/>
      <c r="AT52" s="3486"/>
      <c r="AU52" s="3487"/>
      <c r="AV52" s="3488"/>
      <c r="AW52" s="3489"/>
      <c r="AX52" s="3490"/>
      <c r="AY52" s="3491"/>
      <c r="AZ52" s="3492"/>
      <c r="BA52" s="3493"/>
      <c r="BB52" s="3494"/>
      <c r="BC52" s="3495"/>
      <c r="BD52" s="3496"/>
      <c r="BE52" s="3497"/>
      <c r="BF52" s="3498"/>
      <c r="BG52" s="3499"/>
      <c r="BH52" s="3500"/>
      <c r="BI52" s="3501"/>
      <c r="BJ52" s="3502"/>
      <c r="BK52" s="3503"/>
      <c r="BL52" s="3504"/>
      <c r="BM52" s="3505"/>
      <c r="BN52" s="3506"/>
      <c r="BO52" s="3507"/>
      <c r="BP52" s="3508"/>
      <c r="BQ52" s="3509"/>
      <c r="BR52" s="3510"/>
      <c r="BS52" s="3511"/>
      <c r="BT52" s="3512"/>
      <c r="BU52" s="3513"/>
      <c r="BV52" s="3514"/>
      <c r="BW52" s="3515"/>
      <c r="BX52" s="3516"/>
      <c r="BY52" s="3517"/>
      <c r="BZ52" s="3518"/>
      <c r="CA52" s="3519"/>
      <c r="CB52" s="3520"/>
      <c r="CC52" s="3521"/>
      <c r="CD52" s="3522"/>
      <c r="CE52" s="3523"/>
      <c r="CF52" s="3524"/>
      <c r="CG52" s="3525"/>
      <c r="CH52" s="3526"/>
      <c r="CI52" s="3527"/>
      <c r="CJ52" s="3528"/>
      <c r="CK52" s="3529"/>
      <c r="CL52" s="3530"/>
      <c r="CM52" s="3531"/>
      <c r="CN52" s="3532"/>
      <c r="CO52" s="3533"/>
      <c r="CP52" s="3534"/>
      <c r="CQ52" s="3535"/>
      <c r="CR52" s="3536"/>
      <c r="CS52" s="3537"/>
      <c r="CT52" s="3538"/>
      <c r="CU52" s="3539"/>
      <c r="CV52" s="3540"/>
      <c r="CW52" s="3541"/>
      <c r="CX52" s="3542"/>
      <c r="CY52" s="3543"/>
      <c r="CZ52" s="3544"/>
      <c r="DA52" s="3545"/>
      <c r="DB52" s="3546"/>
      <c r="DC52" s="3547"/>
      <c r="DD52" s="3548"/>
      <c r="DE52" s="3549"/>
      <c r="DF52" s="368"/>
      <c r="DG52" s="304"/>
      <c r="DI52" s="501"/>
      <c r="DJ52" s="501" t="str">
        <f>IF(T52="","",T52)</f>
        <v>Добавить группу потребителей</v>
      </c>
      <c r="DK52" s="501"/>
      <c r="DL52" s="501"/>
      <c r="DM52" s="1156">
        <v>11</v>
      </c>
    </row>
    <row customHeight="1" ht="14.699999999999998">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998"/>
      <c r="AM53" s="2999"/>
      <c r="AN53" s="3000"/>
      <c r="AO53" s="3001"/>
      <c r="AP53" s="3002"/>
      <c r="AQ53" s="3003"/>
      <c r="AR53" s="3004"/>
      <c r="AS53" s="3550"/>
      <c r="AT53" s="3551"/>
      <c r="AU53" s="3552"/>
      <c r="AV53" s="3553"/>
      <c r="AW53" s="3554"/>
      <c r="AX53" s="3555"/>
      <c r="AY53" s="3556"/>
      <c r="AZ53" s="3557"/>
      <c r="BA53" s="3558"/>
      <c r="BB53" s="3559"/>
      <c r="BC53" s="3560"/>
      <c r="BD53" s="3561"/>
      <c r="BE53" s="3562"/>
      <c r="BF53" s="3563"/>
      <c r="BG53" s="3564"/>
      <c r="BH53" s="3565"/>
      <c r="BI53" s="3566"/>
      <c r="BJ53" s="3567"/>
      <c r="BK53" s="3568"/>
      <c r="BL53" s="3569"/>
      <c r="BM53" s="3570"/>
      <c r="BN53" s="3571"/>
      <c r="BO53" s="3572"/>
      <c r="BP53" s="3573"/>
      <c r="BQ53" s="3574"/>
      <c r="BR53" s="3575"/>
      <c r="BS53" s="3576"/>
      <c r="BT53" s="3577"/>
      <c r="BU53" s="3578"/>
      <c r="BV53" s="3579"/>
      <c r="BW53" s="3580"/>
      <c r="BX53" s="3581"/>
      <c r="BY53" s="3582"/>
      <c r="BZ53" s="3583"/>
      <c r="CA53" s="3584"/>
      <c r="CB53" s="3585"/>
      <c r="CC53" s="3586"/>
      <c r="CD53" s="3587"/>
      <c r="CE53" s="3588"/>
      <c r="CF53" s="3589"/>
      <c r="CG53" s="3590"/>
      <c r="CH53" s="3591"/>
      <c r="CI53" s="3592"/>
      <c r="CJ53" s="3593"/>
      <c r="CK53" s="3594"/>
      <c r="CL53" s="3595"/>
      <c r="CM53" s="3596"/>
      <c r="CN53" s="3597"/>
      <c r="CO53" s="3598"/>
      <c r="CP53" s="3599"/>
      <c r="CQ53" s="3600"/>
      <c r="CR53" s="3601"/>
      <c r="CS53" s="3602"/>
      <c r="CT53" s="3603"/>
      <c r="CU53" s="3604"/>
      <c r="CV53" s="3605"/>
      <c r="CW53" s="3606"/>
      <c r="CX53" s="3607"/>
      <c r="CY53" s="3608"/>
      <c r="CZ53" s="3609"/>
      <c r="DA53" s="3610"/>
      <c r="DB53" s="3611"/>
      <c r="DC53" s="3612"/>
      <c r="DD53" s="3613"/>
      <c r="DE53" s="3614"/>
      <c r="DF53" s="368"/>
      <c r="DG53" s="304"/>
      <c r="DI53" s="501"/>
      <c r="DJ53" s="501" t="str">
        <f>IF(T53="","",T53)</f>
        <v>Добавить схему подключения</v>
      </c>
      <c r="DK53" s="501"/>
      <c r="DL53" s="501"/>
      <c r="DM53" s="1156">
        <v>14</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1325"/>
      <c r="DF54" s="1325"/>
      <c r="DG54" s="1325"/>
      <c r="DI54" s="790"/>
      <c r="DJ54" s="790" t="str">
        <f>IF(T54="","",T54)</f>
        <v>Добавить источник для дифференциации</v>
      </c>
      <c r="DK54" s="790"/>
      <c r="DL54" s="790"/>
      <c r="DM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132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132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132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1636"/>
      <c r="AN58" s="1636"/>
      <c r="AO58" s="1636"/>
      <c r="AP58" s="1636"/>
      <c r="AQ58" s="1636"/>
      <c r="AR58" s="1636"/>
      <c r="AS58" s="3008"/>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1636"/>
      <c r="DH58" s="1156"/>
      <c r="DI58" s="1156"/>
      <c r="DJ58" s="1156"/>
      <c r="DK58" s="1156"/>
      <c r="DL58" s="1156"/>
      <c r="DM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3224"/>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2386"/>
      <c r="DF59" s="2286"/>
      <c r="DG59" s="2286"/>
      <c r="DM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3224"/>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2386"/>
      <c r="DF60" s="2286"/>
      <c r="DG60" s="2286"/>
      <c r="DM60" s="1156">
        <v>62</v>
      </c>
    </row>
    <row customHeight="1" ht="14.699999999999998">
      <c r="O61" s="538"/>
      <c r="AL61" s="1636"/>
      <c r="AM61" s="1636"/>
      <c r="AN61" s="1636"/>
      <c r="AO61" s="1636"/>
      <c r="AP61" s="1636"/>
      <c r="AQ61" s="1636"/>
      <c r="AR61" s="1636"/>
      <c r="AS61" s="3008"/>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1636"/>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1636"/>
      <c r="CU61" s="1636"/>
      <c r="CV61" s="1636"/>
      <c r="CW61" s="1636"/>
      <c r="CX61" s="1636"/>
      <c r="CY61" s="1636"/>
      <c r="CZ61" s="1636"/>
      <c r="DA61" s="1636"/>
      <c r="DB61" s="1636"/>
      <c r="DC61" s="1636"/>
      <c r="DD61" s="1636"/>
      <c r="DE61" s="1636"/>
      <c r="DM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3224"/>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386"/>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2386"/>
      <c r="CU62" s="2386"/>
      <c r="CV62" s="2386"/>
      <c r="CW62" s="2386"/>
      <c r="CX62" s="2386"/>
      <c r="CY62" s="2386"/>
      <c r="CZ62" s="2386"/>
      <c r="DA62" s="2386"/>
      <c r="DB62" s="2386"/>
      <c r="DC62" s="2386"/>
      <c r="DD62" s="2386"/>
      <c r="DE62" s="2386"/>
      <c r="DF62" s="2286"/>
      <c r="DG62" s="2286"/>
      <c r="DM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3224"/>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2386"/>
      <c r="DF63" s="2286"/>
      <c r="DG63" s="2286"/>
      <c r="DM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3224"/>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2386"/>
      <c r="DF64" s="2286"/>
      <c r="DG64" s="2286"/>
      <c r="DM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3008">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1636">
        <v>0</v>
      </c>
      <c r="BR65" s="1636">
        <v>0</v>
      </c>
      <c r="BS65" s="1636">
        <v>0</v>
      </c>
      <c r="BT65" s="1636">
        <v>0</v>
      </c>
      <c r="BU65" s="1636">
        <v>0</v>
      </c>
      <c r="BV65" s="1636">
        <v>0</v>
      </c>
      <c r="BW65" s="1636">
        <v>0</v>
      </c>
      <c r="BX65" s="1636">
        <v>0</v>
      </c>
      <c r="BY65" s="1636">
        <v>0</v>
      </c>
      <c r="BZ65" s="1636">
        <v>0</v>
      </c>
      <c r="CA65" s="1636">
        <v>0</v>
      </c>
      <c r="CB65" s="1636">
        <v>0</v>
      </c>
      <c r="CC65" s="1636">
        <v>0</v>
      </c>
      <c r="CD65" s="1636">
        <v>0</v>
      </c>
      <c r="CE65" s="1636">
        <v>0</v>
      </c>
      <c r="CF65" s="1636">
        <v>0</v>
      </c>
      <c r="CG65" s="1636">
        <v>0</v>
      </c>
      <c r="CH65" s="1636">
        <v>0</v>
      </c>
      <c r="CI65" s="1636">
        <v>0</v>
      </c>
      <c r="CJ65" s="1636">
        <v>0</v>
      </c>
      <c r="CK65" s="1636">
        <v>0</v>
      </c>
      <c r="CL65" s="1636">
        <v>0</v>
      </c>
      <c r="CM65" s="1636">
        <v>0</v>
      </c>
      <c r="CN65" s="1636">
        <v>0</v>
      </c>
      <c r="CO65" s="1636">
        <v>0</v>
      </c>
      <c r="CP65" s="1636">
        <v>0</v>
      </c>
      <c r="CQ65" s="1636">
        <v>0</v>
      </c>
      <c r="CR65" s="1636">
        <v>0</v>
      </c>
      <c r="CS65" s="1636">
        <v>0</v>
      </c>
      <c r="CT65" s="1636">
        <v>0</v>
      </c>
      <c r="CU65" s="1636">
        <v>0</v>
      </c>
      <c r="CV65" s="1636">
        <v>0</v>
      </c>
      <c r="CW65" s="1636">
        <v>0</v>
      </c>
      <c r="CX65" s="1636">
        <v>0</v>
      </c>
      <c r="CY65" s="1636">
        <v>0</v>
      </c>
      <c r="CZ65" s="1636">
        <v>0</v>
      </c>
      <c r="DA65" s="1636">
        <v>0</v>
      </c>
      <c r="DB65" s="1636">
        <v>0</v>
      </c>
      <c r="DC65" s="1636">
        <v>0</v>
      </c>
      <c r="DD65" s="1636">
        <v>0</v>
      </c>
      <c r="DE65" s="1636">
        <v>0</v>
      </c>
      <c r="DF65" s="1156">
        <v>4</v>
      </c>
      <c r="DG65" s="1156">
        <v>115</v>
      </c>
      <c r="DH65" s="512">
        <v>10</v>
      </c>
      <c r="DI65" s="512">
        <v>10</v>
      </c>
      <c r="DJ65" s="512">
        <v>10</v>
      </c>
      <c r="DK65" s="512">
        <v>10</v>
      </c>
      <c r="DL65" s="512">
        <v>10</v>
      </c>
      <c r="DM65" s="1156">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64A17-AF88-E064-60F2-3B3DD25055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45408.54605324074</v>
      </c>
      <c r="W30" s="2265"/>
      <c r="X30" s="2265"/>
      <c r="Y30" s="2265"/>
      <c r="Z30" s="2265"/>
      <c r="AA30" s="2265"/>
      <c r="AB30" s="2265"/>
      <c r="AC30" s="1636"/>
      <c r="AD30" s="2265" t="str">
        <f>IF(TITLE_DATE_PR_CHANGE="",IF(TITLE_DATE_PR="","",TITLE_DATE_PR),TITLE_DATE_PR_CHANGE)</f>
        <v>45408.54605324074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03/1378</v>
      </c>
      <c r="W31" s="2252"/>
      <c r="X31" s="2252"/>
      <c r="Y31" s="2252"/>
      <c r="Z31" s="2252"/>
      <c r="AA31" s="2252"/>
      <c r="AB31" s="2252"/>
      <c r="AC31" s="1636"/>
      <c r="AD31" s="2252" t="str">
        <f>IF(TITLE_NUMBER_PR_CHANGE="",IF(TITLE_NUMBER_PR="","",TITLE_NUMBER_PR),TITLE_NUMBER_PR_CHANGE)</f>
        <v>03/1378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45408.54605324074</v>
      </c>
      <c r="W34" s="2265"/>
      <c r="X34" s="2265"/>
      <c r="Y34" s="2265"/>
      <c r="Z34" s="2265"/>
      <c r="AA34" s="2265"/>
      <c r="AB34" s="2265"/>
      <c r="AC34" s="1636"/>
      <c r="AD34" s="2265" t="str">
        <f>IF(TITLE_DATE_PR_CHANGE="",IF(TITLE_DATE_PR="","",TITLE_DATE_PR),TITLE_DATE_PR_CHANGE)</f>
        <v>45408.54605324074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03/1378</v>
      </c>
      <c r="W35" s="2252"/>
      <c r="X35" s="2252"/>
      <c r="Y35" s="2252"/>
      <c r="Z35" s="2252"/>
      <c r="AA35" s="2252"/>
      <c r="AB35" s="2252"/>
      <c r="AC35" s="1636"/>
      <c r="AD35" s="2252" t="str">
        <f>IF(TITLE_NUMBER_PR_CHANGE="",IF(TITLE_NUMBER_PR="","",TITLE_NUMBER_PR),TITLE_NUMBER_PR_CHANGE)</f>
        <v>03/1378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457</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C285E-003E-DE05-3A3D-DD3483C5B9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45408.54605324074</v>
      </c>
      <c r="W30" s="2265"/>
      <c r="X30" s="2265"/>
      <c r="Y30" s="2265"/>
      <c r="Z30" s="2265"/>
      <c r="AA30" s="2265"/>
      <c r="AB30" s="2265"/>
      <c r="AC30" s="1636"/>
      <c r="AD30" s="2265" t="str">
        <f>IF(TITLE_DATE_PR_CHANGE="",IF(TITLE_DATE_PR="","",TITLE_DATE_PR),TITLE_DATE_PR_CHANGE)</f>
        <v>45408.54605324074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03/1378</v>
      </c>
      <c r="W31" s="2252"/>
      <c r="X31" s="2252"/>
      <c r="Y31" s="2252"/>
      <c r="Z31" s="2252"/>
      <c r="AA31" s="2252"/>
      <c r="AB31" s="2252"/>
      <c r="AC31" s="1636"/>
      <c r="AD31" s="2252" t="str">
        <f>IF(TITLE_NUMBER_PR_CHANGE="",IF(TITLE_NUMBER_PR="","",TITLE_NUMBER_PR),TITLE_NUMBER_PR_CHANGE)</f>
        <v>03/1378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45408.54605324074</v>
      </c>
      <c r="W34" s="2265"/>
      <c r="X34" s="2265"/>
      <c r="Y34" s="2265"/>
      <c r="Z34" s="2265"/>
      <c r="AA34" s="2265"/>
      <c r="AB34" s="2265"/>
      <c r="AC34" s="1636"/>
      <c r="AD34" s="2265" t="str">
        <f>IF(TITLE_DATE_PR_CHANGE="",IF(TITLE_DATE_PR="","",TITLE_DATE_PR),TITLE_DATE_PR_CHANGE)</f>
        <v>45408.54605324074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03/1378</v>
      </c>
      <c r="W35" s="2252"/>
      <c r="X35" s="2252"/>
      <c r="Y35" s="2252"/>
      <c r="Z35" s="2252"/>
      <c r="AA35" s="2252"/>
      <c r="AB35" s="2252"/>
      <c r="AC35" s="1636"/>
      <c r="AD35" s="2252" t="str">
        <f>IF(TITLE_NUMBER_PR_CHANGE="",IF(TITLE_NUMBER_PR="","",TITLE_NUMBER_PR),TITLE_NUMBER_PR_CHANGE)</f>
        <v>03/1378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457</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5E346-D54A-C7BE-A645-BAE4478D68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45408.54605324074</v>
      </c>
      <c r="W30" s="2265"/>
      <c r="X30" s="2265"/>
      <c r="Y30" s="2265"/>
      <c r="Z30" s="2265"/>
      <c r="AA30" s="2265"/>
      <c r="AB30" s="2265"/>
      <c r="AC30" s="327"/>
      <c r="AD30" s="2265" t="str">
        <f>IF(TITLE_DATE_PR_CHANGE="",IF(TITLE_DATE_PR="","",TITLE_DATE_PR),TITLE_DATE_PR_CHANGE)</f>
        <v>45408.54605324074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03/1378</v>
      </c>
      <c r="W31" s="2252"/>
      <c r="X31" s="2252"/>
      <c r="Y31" s="2252"/>
      <c r="Z31" s="2252"/>
      <c r="AA31" s="2252"/>
      <c r="AB31" s="2252"/>
      <c r="AC31" s="327"/>
      <c r="AD31" s="2252" t="str">
        <f>IF(TITLE_NUMBER_PR_CHANGE="",IF(TITLE_NUMBER_PR="","",TITLE_NUMBER_PR),TITLE_NUMBER_PR_CHANGE)</f>
        <v>03/1378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45408.54605324074</v>
      </c>
      <c r="W34" s="2265"/>
      <c r="X34" s="2265"/>
      <c r="Y34" s="2265"/>
      <c r="Z34" s="2265"/>
      <c r="AA34" s="2265"/>
      <c r="AB34" s="2265"/>
      <c r="AC34" s="327"/>
      <c r="AD34" s="2265" t="str">
        <f>IF(TITLE_DATE_PR_CHANGE="",IF(TITLE_DATE_PR="","",TITLE_DATE_PR),TITLE_DATE_PR_CHANGE)</f>
        <v>45408.54605324074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03/1378</v>
      </c>
      <c r="W35" s="2252"/>
      <c r="X35" s="2252"/>
      <c r="Y35" s="2252"/>
      <c r="Z35" s="2252"/>
      <c r="AA35" s="2252"/>
      <c r="AB35" s="2252"/>
      <c r="AC35" s="327"/>
      <c r="AD35" s="2252" t="str">
        <f>IF(TITLE_NUMBER_PR_CHANGE="",IF(TITLE_NUMBER_PR="","",TITLE_NUMBER_PR),TITLE_NUMBER_PR_CHANGE)</f>
        <v>03/1378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71536-3B75-A33F-63E1-D1041E291C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45408.54605324074</v>
      </c>
      <c r="W30" s="2265"/>
      <c r="X30" s="2265"/>
      <c r="Y30" s="2265"/>
      <c r="Z30" s="2265"/>
      <c r="AA30" s="2265"/>
      <c r="AB30" s="2265"/>
      <c r="AC30" s="327"/>
      <c r="AD30" s="2265" t="str">
        <f>IF(TITLE_DATE_PR_CHANGE="",IF(TITLE_DATE_PR="","",TITLE_DATE_PR),TITLE_DATE_PR_CHANGE)</f>
        <v>45408.54605324074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03/1378</v>
      </c>
      <c r="W31" s="2252"/>
      <c r="X31" s="2252"/>
      <c r="Y31" s="2252"/>
      <c r="Z31" s="2252"/>
      <c r="AA31" s="2252"/>
      <c r="AB31" s="2252"/>
      <c r="AC31" s="327"/>
      <c r="AD31" s="2252" t="str">
        <f>IF(TITLE_NUMBER_PR_CHANGE="",IF(TITLE_NUMBER_PR="","",TITLE_NUMBER_PR),TITLE_NUMBER_PR_CHANGE)</f>
        <v>03/1378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45408.54605324074</v>
      </c>
      <c r="W34" s="2265"/>
      <c r="X34" s="2265"/>
      <c r="Y34" s="2265"/>
      <c r="Z34" s="2265"/>
      <c r="AA34" s="2265"/>
      <c r="AB34" s="2265"/>
      <c r="AC34" s="327"/>
      <c r="AD34" s="2265" t="str">
        <f>IF(TITLE_DATE_PR_CHANGE="",IF(TITLE_DATE_PR="","",TITLE_DATE_PR),TITLE_DATE_PR_CHANGE)</f>
        <v>45408.54605324074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03/1378</v>
      </c>
      <c r="W35" s="2252"/>
      <c r="X35" s="2252"/>
      <c r="Y35" s="2252"/>
      <c r="Z35" s="2252"/>
      <c r="AA35" s="2252"/>
      <c r="AB35" s="2252"/>
      <c r="AC35" s="327"/>
      <c r="AD35" s="2252" t="str">
        <f>IF(TITLE_NUMBER_PR_CHANGE="",IF(TITLE_NUMBER_PR="","",TITLE_NUMBER_PR),TITLE_NUMBER_PR_CHANGE)</f>
        <v>03/1378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459</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E69C5-30EF-1C3F-5D17-BFAE6C97DB1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45408.54605324074</v>
      </c>
      <c r="W30" s="2265"/>
      <c r="X30" s="2265"/>
      <c r="Y30" s="2265"/>
      <c r="Z30" s="2265"/>
      <c r="AA30" s="2265"/>
      <c r="AB30" s="2265"/>
      <c r="AC30" s="327"/>
      <c r="AD30" s="2265" t="str">
        <f>IF(TITLE_DATE_PR_CHANGE="",IF(TITLE_DATE_PR="","",TITLE_DATE_PR),TITLE_DATE_PR_CHANGE)</f>
        <v>45408.54605324074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03/1378</v>
      </c>
      <c r="W31" s="2252"/>
      <c r="X31" s="2252"/>
      <c r="Y31" s="2252"/>
      <c r="Z31" s="2252"/>
      <c r="AA31" s="2252"/>
      <c r="AB31" s="2252"/>
      <c r="AC31" s="327"/>
      <c r="AD31" s="2252" t="str">
        <f>IF(TITLE_NUMBER_PR_CHANGE="",IF(TITLE_NUMBER_PR="","",TITLE_NUMBER_PR),TITLE_NUMBER_PR_CHANGE)</f>
        <v>03/1378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45408.54605324074</v>
      </c>
      <c r="W34" s="2265"/>
      <c r="X34" s="2265"/>
      <c r="Y34" s="2265"/>
      <c r="Z34" s="2265"/>
      <c r="AA34" s="2265"/>
      <c r="AB34" s="2265"/>
      <c r="AC34" s="327"/>
      <c r="AD34" s="2265" t="str">
        <f>IF(TITLE_DATE_PR_CHANGE="",IF(TITLE_DATE_PR="","",TITLE_DATE_PR),TITLE_DATE_PR_CHANGE)</f>
        <v>45408.54605324074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03/1378</v>
      </c>
      <c r="W35" s="2252"/>
      <c r="X35" s="2252"/>
      <c r="Y35" s="2252"/>
      <c r="Z35" s="2252"/>
      <c r="AA35" s="2252"/>
      <c r="AB35" s="2252"/>
      <c r="AC35" s="327"/>
      <c r="AD35" s="2252" t="str">
        <f>IF(TITLE_NUMBER_PR_CHANGE="",IF(TITLE_NUMBER_PR="","",TITLE_NUMBER_PR),TITLE_NUMBER_PR_CHANGE)</f>
        <v>03/1378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459</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51321-516F-8FD9-087A-08D974BE40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45408.54605324074</v>
      </c>
      <c r="W30" s="2265"/>
      <c r="X30" s="2265"/>
      <c r="Y30" s="2265"/>
      <c r="Z30" s="2265"/>
      <c r="AA30" s="2265"/>
      <c r="AB30" s="2265"/>
      <c r="AC30" s="327"/>
      <c r="AD30" s="2265" t="str">
        <f>IF(TITLE_DATE_PR_CHANGE="",IF(TITLE_DATE_PR="","",TITLE_DATE_PR),TITLE_DATE_PR_CHANGE)</f>
        <v>45408.54605324074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03/1378</v>
      </c>
      <c r="W31" s="2252"/>
      <c r="X31" s="2252"/>
      <c r="Y31" s="2252"/>
      <c r="Z31" s="2252"/>
      <c r="AA31" s="2252"/>
      <c r="AB31" s="2252"/>
      <c r="AC31" s="327"/>
      <c r="AD31" s="2252" t="str">
        <f>IF(TITLE_NUMBER_PR_CHANGE="",IF(TITLE_NUMBER_PR="","",TITLE_NUMBER_PR),TITLE_NUMBER_PR_CHANGE)</f>
        <v>03/1378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45408.54605324074</v>
      </c>
      <c r="W34" s="2265"/>
      <c r="X34" s="2265"/>
      <c r="Y34" s="2265"/>
      <c r="Z34" s="2265"/>
      <c r="AA34" s="2265"/>
      <c r="AB34" s="2265"/>
      <c r="AC34" s="327"/>
      <c r="AD34" s="2265" t="str">
        <f>IF(TITLE_DATE_PR_CHANGE="",IF(TITLE_DATE_PR="","",TITLE_DATE_PR),TITLE_DATE_PR_CHANGE)</f>
        <v>45408.54605324074</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03/1378</v>
      </c>
      <c r="W35" s="2252"/>
      <c r="X35" s="2252"/>
      <c r="Y35" s="2252"/>
      <c r="Z35" s="2252"/>
      <c r="AA35" s="2252"/>
      <c r="AB35" s="2252"/>
      <c r="AC35" s="327"/>
      <c r="AD35" s="2252" t="str">
        <f>IF(TITLE_NUMBER_PR_CHANGE="",IF(TITLE_NUMBER_PR="","",TITLE_NUMBER_PR),TITLE_NUMBER_PR_CHANGE)</f>
        <v>03/1378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459</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D968F-D2E7-B96D-C5E4-140D5BC070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45408.54605324074</v>
      </c>
      <c r="Y34" s="2265"/>
      <c r="Z34" s="2265"/>
      <c r="AA34" s="2265"/>
      <c r="AB34" s="2265"/>
      <c r="AC34" s="2265"/>
      <c r="AD34" s="2265"/>
      <c r="AE34" s="2265"/>
      <c r="AF34" s="327"/>
      <c r="AG34" s="2265" t="str">
        <f>IF(TITLE_DATE_PR_CHANGE="",IF(TITLE_DATE_PR="","",TITLE_DATE_PR),TITLE_DATE_PR_CHANGE)</f>
        <v>45408.54605324074</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03/1378</v>
      </c>
      <c r="Y35" s="2252"/>
      <c r="Z35" s="2252"/>
      <c r="AA35" s="2252"/>
      <c r="AB35" s="2252"/>
      <c r="AC35" s="2252"/>
      <c r="AD35" s="2252"/>
      <c r="AE35" s="2252"/>
      <c r="AF35" s="327"/>
      <c r="AG35" s="2252" t="str">
        <f>IF(TITLE_NUMBER_PR_CHANGE="",IF(TITLE_NUMBER_PR="","",TITLE_NUMBER_PR),TITLE_NUMBER_PR_CHANGE)</f>
        <v>03/1378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45408.54605324074</v>
      </c>
      <c r="Y38" s="2265"/>
      <c r="Z38" s="2265"/>
      <c r="AA38" s="2265"/>
      <c r="AB38" s="2265"/>
      <c r="AC38" s="2265"/>
      <c r="AD38" s="2265"/>
      <c r="AE38" s="2265"/>
      <c r="AF38" s="327"/>
      <c r="AG38" s="2265" t="str">
        <f>IF(TITLE_DATE_PR_CHANGE="",IF(TITLE_DATE_PR="","",TITLE_DATE_PR),TITLE_DATE_PR_CHANGE)</f>
        <v>45408.54605324074</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03/1378</v>
      </c>
      <c r="Y39" s="2252"/>
      <c r="Z39" s="2252"/>
      <c r="AA39" s="2252"/>
      <c r="AB39" s="2252"/>
      <c r="AC39" s="2252"/>
      <c r="AD39" s="2252"/>
      <c r="AE39" s="2252"/>
      <c r="AF39" s="327"/>
      <c r="AG39" s="2252" t="str">
        <f>IF(TITLE_NUMBER_PR_CHANGE="",IF(TITLE_NUMBER_PR="","",TITLE_NUMBER_PR),TITLE_NUMBER_PR_CHANGE)</f>
        <v>03/1378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89</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463</v>
      </c>
      <c r="Y44" s="2313" t="s">
        <v>464</v>
      </c>
      <c r="Z44" s="2313"/>
      <c r="AA44" s="2313"/>
      <c r="AB44" s="2313"/>
      <c r="AC44" s="2295" t="s">
        <v>442</v>
      </c>
      <c r="AD44" s="2612"/>
      <c r="AE44" s="2315"/>
      <c r="AF44" s="2279"/>
      <c r="AG44" s="2295" t="s">
        <v>463</v>
      </c>
      <c r="AH44" s="2313" t="s">
        <v>464</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452</v>
      </c>
      <c r="AD46" s="2322" t="s">
        <v>453</v>
      </c>
      <c r="AE46" s="2323"/>
      <c r="AF46" s="2279"/>
      <c r="AG46" s="2326"/>
      <c r="AH46" s="2319"/>
      <c r="AI46" s="2318" t="s">
        <v>467</v>
      </c>
      <c r="AJ46" s="2271" t="s">
        <v>468</v>
      </c>
      <c r="AK46" s="2272"/>
      <c r="AL46" s="2318" t="s">
        <v>452</v>
      </c>
      <c r="AM46" s="2322" t="s">
        <v>453</v>
      </c>
      <c r="AN46" s="2323"/>
      <c r="AO46" s="2279"/>
      <c r="AP46" s="2282"/>
      <c r="AQ46" s="2128"/>
      <c r="AW46" s="1156">
        <v>26</v>
      </c>
    </row>
    <row customHeight="1" ht="65.25">
      <c r="A47" s="1260"/>
      <c r="B47" s="1260" t="s">
        <v>137</v>
      </c>
      <c r="C47" s="1260" t="s">
        <v>138</v>
      </c>
      <c r="D47" s="1260" t="s">
        <v>139</v>
      </c>
      <c r="E47" s="1311" t="s">
        <v>443</v>
      </c>
      <c r="F47" s="1311" t="s">
        <v>444</v>
      </c>
      <c r="G47" s="1311" t="s">
        <v>445</v>
      </c>
      <c r="H47" s="1311" t="s">
        <v>446</v>
      </c>
      <c r="I47" s="1311" t="s">
        <v>447</v>
      </c>
      <c r="J47" s="1311" t="s">
        <v>448</v>
      </c>
      <c r="K47" s="1311" t="s">
        <v>449</v>
      </c>
      <c r="L47" s="1311" t="s">
        <v>469</v>
      </c>
      <c r="M47" s="1311" t="s">
        <v>423</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460</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164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165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166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3E3E54-0B4A-D076-0897-.D3227761019}"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45292.49122685185</v>
      </c>
      <c r="G11" s="78"/>
      <c r="H11" s="774" t="s">
        <v>22</v>
      </c>
      <c r="J11" s="877" t="s">
        <v>23</v>
      </c>
      <c r="Q11" s="75">
        <v>0</v>
      </c>
    </row>
    <row customHeight="1" ht="22.5">
      <c r="A12" s="2099"/>
      <c r="D12" s="76"/>
      <c r="E12" s="1166" t="s">
        <v>24</v>
      </c>
      <c r="F12" s="1733">
        <v>47118.49135416667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45408.546122685184</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45658.54620370371</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45044.49340277778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45408.54605324074</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39.75">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E51B516-58B9-0467-2436-7A26907E5197}"/>
    <hyperlink ref="H17" location="Титульный!H9" display="Как заполнить?" tooltip="Помощь по работе с полями отчётной формы" xr:uid="{9623285D-CE64-7B3C-5EA6-FA6723ADDD93}"/>
    <hyperlink ref="H39" location="Титульный!H9" display="Как заполнить?" tooltip="Помощь по работе с полями отчётной формы" xr:uid="{4E1DC817-3D41-199D-94ED-3820952BCDBC}"/>
    <hyperlink ref="H62" location="Титульный!H9" display="Как заполнить?" tooltip="Помощь по работе с полями отчётной формы" xr:uid="{3571916A-5684-9F2A-4FF7-BBF3C94C07FC}"/>
    <hyperlink ref="F70" r:id="rId4" xr:uid="{F519C601-67E2-94AD-8FC1-17EAAC708A3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18AFA-7016-12C2-78ED-F64D6DBF86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477</v>
      </c>
      <c r="AE23" s="1508" t="s">
        <v>478</v>
      </c>
      <c r="AF23" s="1508" t="s">
        <v>477</v>
      </c>
      <c r="AI23" s="1508" t="s">
        <v>479</v>
      </c>
      <c r="AJ23" s="1508" t="s">
        <v>477</v>
      </c>
      <c r="AM23" s="1508" t="s">
        <v>480</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45408.54605324074</v>
      </c>
      <c r="W31" s="2265"/>
      <c r="X31" s="2265"/>
      <c r="Y31" s="2265"/>
      <c r="Z31" s="2265"/>
      <c r="AA31" s="327"/>
      <c r="AB31" s="2265" t="str">
        <f>IF(TITLE_DATE_PR_CHANGE="",IF(TITLE_DATE_PR="","",TITLE_DATE_PR),TITLE_DATE_PR_CHANGE)</f>
        <v>45408.54605324074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03/1378</v>
      </c>
      <c r="W32" s="2252"/>
      <c r="X32" s="2252"/>
      <c r="Y32" s="2252"/>
      <c r="Z32" s="2252"/>
      <c r="AA32" s="327"/>
      <c r="AB32" s="2252" t="str">
        <f>IF(TITLE_NUMBER_PR_CHANGE="",IF(TITLE_NUMBER_PR="","",TITLE_NUMBER_PR),TITLE_NUMBER_PR_CHANGE)</f>
        <v>03/1378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45408.54605324074</v>
      </c>
      <c r="W35" s="2265"/>
      <c r="X35" s="2265"/>
      <c r="Y35" s="2265"/>
      <c r="Z35" s="2265"/>
      <c r="AA35" s="327"/>
      <c r="AB35" s="2265" t="str">
        <f>IF(TITLE_DATE_PR_CHANGE="",IF(TITLE_DATE_PR="","",TITLE_DATE_PR),TITLE_DATE_PR_CHANGE)</f>
        <v>45408.54605324074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03/1378</v>
      </c>
      <c r="W36" s="2252"/>
      <c r="X36" s="2252"/>
      <c r="Y36" s="2252"/>
      <c r="Z36" s="2252"/>
      <c r="AA36" s="327"/>
      <c r="AB36" s="2252" t="str">
        <f>IF(TITLE_NUMBER_PR_CHANGE="",IF(TITLE_NUMBER_PR="","",TITLE_NUMBER_PR),TITLE_NUMBER_PR_CHANGE)</f>
        <v>03/1378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89</v>
      </c>
      <c r="T40" s="2210" t="s">
        <v>481</v>
      </c>
      <c r="U40" s="302"/>
      <c r="V40" s="2276"/>
      <c r="W40" s="2276"/>
      <c r="X40" s="2276"/>
      <c r="Y40" s="2276"/>
      <c r="Z40" s="2277"/>
      <c r="AA40" s="2337" t="s">
        <v>436</v>
      </c>
      <c r="AB40" s="2329" t="s">
        <v>482</v>
      </c>
      <c r="AC40" s="2292"/>
      <c r="AD40" s="2292"/>
      <c r="AE40" s="2330"/>
      <c r="AF40" s="2292" t="s">
        <v>483</v>
      </c>
      <c r="AG40" s="2292"/>
      <c r="AH40" s="2292"/>
      <c r="AI40" s="2330"/>
      <c r="AJ40" s="2329" t="s">
        <v>484</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485</v>
      </c>
      <c r="W41" s="2128"/>
      <c r="X41" s="2295" t="s">
        <v>442</v>
      </c>
      <c r="Y41" s="2314"/>
      <c r="Z41" s="2315"/>
      <c r="AA41" s="2338"/>
      <c r="AB41" s="2331"/>
      <c r="AC41" s="2332"/>
      <c r="AD41" s="2332"/>
      <c r="AE41" s="2333"/>
      <c r="AF41" s="2332"/>
      <c r="AG41" s="2332"/>
      <c r="AH41" s="2332"/>
      <c r="AI41" s="2333"/>
      <c r="AJ41" s="2331"/>
      <c r="AK41" s="2332"/>
      <c r="AL41" s="2332"/>
      <c r="AM41" s="2332"/>
      <c r="AN41" s="2128" t="s">
        <v>485</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443</v>
      </c>
      <c r="F43" s="1365" t="s">
        <v>444</v>
      </c>
      <c r="G43" s="1365" t="s">
        <v>445</v>
      </c>
      <c r="H43" s="1365" t="s">
        <v>446</v>
      </c>
      <c r="I43" s="1365" t="s">
        <v>447</v>
      </c>
      <c r="J43" s="1365" t="s">
        <v>448</v>
      </c>
      <c r="K43" s="1365" t="s">
        <v>449</v>
      </c>
      <c r="L43" s="1365" t="s">
        <v>423</v>
      </c>
      <c r="Q43" s="292"/>
      <c r="R43" s="377"/>
      <c r="S43" s="2274"/>
      <c r="T43" s="2210"/>
      <c r="U43" s="303"/>
      <c r="V43" s="1331" t="s">
        <v>486</v>
      </c>
      <c r="W43" s="1331" t="s">
        <v>487</v>
      </c>
      <c r="X43" s="1339" t="s">
        <v>452</v>
      </c>
      <c r="Y43" s="2271" t="s">
        <v>453</v>
      </c>
      <c r="Z43" s="2272"/>
      <c r="AA43" s="2339"/>
      <c r="AB43" s="2334"/>
      <c r="AC43" s="2335"/>
      <c r="AD43" s="2335"/>
      <c r="AE43" s="2336"/>
      <c r="AF43" s="2335"/>
      <c r="AG43" s="2335"/>
      <c r="AH43" s="2335"/>
      <c r="AI43" s="2336"/>
      <c r="AJ43" s="2334"/>
      <c r="AK43" s="2335"/>
      <c r="AL43" s="2335"/>
      <c r="AM43" s="2336"/>
      <c r="AN43" s="1861" t="s">
        <v>486</v>
      </c>
      <c r="AO43" s="1861" t="s">
        <v>487</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488</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164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165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166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92DFA-778A-592E-03B8-2355BB3696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327"/>
      <c r="AC28" s="2265" t="str">
        <f>IF(TITLE_DATE_PR_CHANGE="",IF(TITLE_DATE_PR="","",TITLE_DATE_PR),TITLE_DATE_PR_CHANGE)</f>
        <v>45408.54605324074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327"/>
      <c r="AC29" s="2252" t="str">
        <f>IF(TITLE_NUMBER_PR_CHANGE="",IF(TITLE_NUMBER_PR="","",TITLE_NUMBER_PR),TITLE_NUMBER_PR_CHANGE)</f>
        <v>03/1378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327"/>
      <c r="AC32" s="2265" t="str">
        <f>IF(TITLE_DATE_PR_CHANGE="",IF(TITLE_DATE_PR="","",TITLE_DATE_PR),TITLE_DATE_PR_CHANGE)</f>
        <v>45408.54605324074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327"/>
      <c r="AC33" s="2252" t="str">
        <f>IF(TITLE_NUMBER_PR_CHANGE="",IF(TITLE_NUMBER_PR="","",TITLE_NUMBER_PR),TITLE_NUMBER_PR_CHANGE)</f>
        <v>03/1378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497</v>
      </c>
      <c r="W38" s="2263" t="s">
        <v>441</v>
      </c>
      <c r="X38" s="2264"/>
      <c r="Y38" s="2263" t="s">
        <v>442</v>
      </c>
      <c r="Z38" s="2270"/>
      <c r="AA38" s="2264"/>
      <c r="AB38" s="2279"/>
      <c r="AC38" s="13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353" t="s">
        <v>500</v>
      </c>
      <c r="W39" s="1223" t="s">
        <v>501</v>
      </c>
      <c r="X39" s="1223" t="s">
        <v>502</v>
      </c>
      <c r="Y39" s="1358" t="s">
        <v>452</v>
      </c>
      <c r="Z39" s="2271" t="s">
        <v>453</v>
      </c>
      <c r="AA39" s="2272"/>
      <c r="AB39" s="2280"/>
      <c r="AC39" s="1353" t="s">
        <v>500</v>
      </c>
      <c r="AD39" s="1223" t="s">
        <v>501</v>
      </c>
      <c r="AE39" s="1223" t="s">
        <v>502</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503</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234</v>
      </c>
      <c r="B46" s="1364" t="s">
        <v>235</v>
      </c>
      <c r="C46" s="1364" t="s">
        <v>236</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503</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6B344-C49C-E4AC-2CF6-DD540FBB7C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327"/>
      <c r="AC28" s="2265" t="str">
        <f>IF(TITLE_DATE_PR_CHANGE="",IF(TITLE_DATE_PR="","",TITLE_DATE_PR),TITLE_DATE_PR_CHANGE)</f>
        <v>45408.54605324074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327"/>
      <c r="AC29" s="2252" t="str">
        <f>IF(TITLE_NUMBER_PR_CHANGE="",IF(TITLE_NUMBER_PR="","",TITLE_NUMBER_PR),TITLE_NUMBER_PR_CHANGE)</f>
        <v>03/1378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327"/>
      <c r="AC32" s="2265" t="str">
        <f>IF(TITLE_DATE_PR_CHANGE="",IF(TITLE_DATE_PR="","",TITLE_DATE_PR),TITLE_DATE_PR_CHANGE)</f>
        <v>45408.54605324074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327"/>
      <c r="AC33" s="2252" t="str">
        <f>IF(TITLE_NUMBER_PR_CHANGE="",IF(TITLE_NUMBER_PR="","",TITLE_NUMBER_PR),TITLE_NUMBER_PR_CHANGE)</f>
        <v>03/1378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239</v>
      </c>
      <c r="B46" s="1364" t="s">
        <v>240</v>
      </c>
      <c r="C46" s="1364" t="s">
        <v>241</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31455-57D2-B542-4557-97AA861A0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327"/>
      <c r="AC28" s="2265" t="str">
        <f>IF(TITLE_DATE_PR_CHANGE="",IF(TITLE_DATE_PR="","",TITLE_DATE_PR),TITLE_DATE_PR_CHANGE)</f>
        <v>45408.54605324074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327"/>
      <c r="AC29" s="2252" t="str">
        <f>IF(TITLE_NUMBER_PR_CHANGE="",IF(TITLE_NUMBER_PR="","",TITLE_NUMBER_PR),TITLE_NUMBER_PR_CHANGE)</f>
        <v>03/1378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327"/>
      <c r="AC32" s="2265" t="str">
        <f>IF(TITLE_DATE_PR_CHANGE="",IF(TITLE_DATE_PR="","",TITLE_DATE_PR),TITLE_DATE_PR_CHANGE)</f>
        <v>45408.54605324074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327"/>
      <c r="AC33" s="2252" t="str">
        <f>IF(TITLE_NUMBER_PR_CHANGE="",IF(TITLE_NUMBER_PR="","",TITLE_NUMBER_PR),TITLE_NUMBER_PR_CHANGE)</f>
        <v>03/1378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244</v>
      </c>
      <c r="B46" s="1364" t="s">
        <v>245</v>
      </c>
      <c r="C46" s="1364" t="s">
        <v>246</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5C312-F6E6-E196-FE42-8B3F8172AC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327"/>
      <c r="AC28" s="2265" t="str">
        <f>IF(TITLE_DATE_PR_CHANGE="",IF(TITLE_DATE_PR="","",TITLE_DATE_PR),TITLE_DATE_PR_CHANGE)</f>
        <v>45408.54605324074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327"/>
      <c r="AC29" s="2252" t="str">
        <f>IF(TITLE_NUMBER_PR_CHANGE="",IF(TITLE_NUMBER_PR="","",TITLE_NUMBER_PR),TITLE_NUMBER_PR_CHANGE)</f>
        <v>03/1378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327"/>
      <c r="AC32" s="2265" t="str">
        <f>IF(TITLE_DATE_PR_CHANGE="",IF(TITLE_DATE_PR="","",TITLE_DATE_PR),TITLE_DATE_PR_CHANGE)</f>
        <v>45408.54605324074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327"/>
      <c r="AC33" s="2252" t="str">
        <f>IF(TITLE_NUMBER_PR_CHANGE="",IF(TITLE_NUMBER_PR="","",TITLE_NUMBER_PR),TITLE_NUMBER_PR_CHANGE)</f>
        <v>03/1378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506</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249</v>
      </c>
      <c r="B46" s="1364" t="s">
        <v>250</v>
      </c>
      <c r="C46" s="1364" t="s">
        <v>251</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506</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52F3E-334C-BEAE-59BF-957BE03F20E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478</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45408.54605324074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03/1378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45408.54605324074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03/1378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89</v>
      </c>
      <c r="T37" s="2210" t="s">
        <v>507</v>
      </c>
      <c r="U37" s="338"/>
      <c r="V37" s="2276"/>
      <c r="W37" s="2276"/>
      <c r="X37" s="2276"/>
      <c r="Y37" s="2276"/>
      <c r="Z37" s="2276"/>
      <c r="AA37" s="2210" t="s">
        <v>436</v>
      </c>
      <c r="AB37" s="2209" t="s">
        <v>508</v>
      </c>
      <c r="AC37" s="2209" t="s">
        <v>482</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485</v>
      </c>
      <c r="W38" s="2128"/>
      <c r="X38" s="2295" t="s">
        <v>442</v>
      </c>
      <c r="Y38" s="2314"/>
      <c r="Z38" s="2314"/>
      <c r="AA38" s="2210"/>
      <c r="AB38" s="2209"/>
      <c r="AC38" s="2209"/>
      <c r="AD38" s="2104" t="s">
        <v>485</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443</v>
      </c>
      <c r="F40" s="1311" t="s">
        <v>444</v>
      </c>
      <c r="G40" s="1311" t="s">
        <v>445</v>
      </c>
      <c r="H40" s="1311" t="s">
        <v>446</v>
      </c>
      <c r="I40" s="1311" t="s">
        <v>447</v>
      </c>
      <c r="J40" s="1311" t="s">
        <v>448</v>
      </c>
      <c r="K40" s="1311" t="s">
        <v>449</v>
      </c>
      <c r="L40" s="1311" t="s">
        <v>423</v>
      </c>
      <c r="Q40" s="292"/>
      <c r="R40" s="377"/>
      <c r="S40" s="2274"/>
      <c r="T40" s="2210"/>
      <c r="U40" s="303"/>
      <c r="V40" s="1951" t="s">
        <v>486</v>
      </c>
      <c r="W40" s="1951" t="s">
        <v>487</v>
      </c>
      <c r="X40" s="1939" t="s">
        <v>452</v>
      </c>
      <c r="Y40" s="2271" t="s">
        <v>453</v>
      </c>
      <c r="Z40" s="2321"/>
      <c r="AA40" s="2210"/>
      <c r="AB40" s="2209"/>
      <c r="AC40" s="2209"/>
      <c r="AD40" s="1969" t="s">
        <v>486</v>
      </c>
      <c r="AE40" s="1960" t="s">
        <v>487</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488</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165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166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166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2E17A-C5B1-AAFF-10F2-90B6AAD553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477</v>
      </c>
      <c r="AH24" s="1508" t="s">
        <v>477</v>
      </c>
      <c r="AK24" s="1508" t="s">
        <v>514</v>
      </c>
      <c r="AL24" s="1508" t="s">
        <v>477</v>
      </c>
      <c r="AP24" s="1508" t="s">
        <v>477</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45408.54605324074</v>
      </c>
      <c r="W32" s="2265"/>
      <c r="X32" s="2265"/>
      <c r="Y32" s="2265"/>
      <c r="Z32" s="2265"/>
      <c r="AA32" s="2265"/>
      <c r="AB32" s="2265"/>
      <c r="AC32" s="327"/>
      <c r="AD32" s="2265" t="str">
        <f>IF(TITLE_DATE_PR_CHANGE="",IF(TITLE_DATE_PR="","",TITLE_DATE_PR),TITLE_DATE_PR_CHANGE)</f>
        <v>45408.54605324074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03/1378</v>
      </c>
      <c r="W33" s="2252"/>
      <c r="X33" s="2252"/>
      <c r="Y33" s="2252"/>
      <c r="Z33" s="2252"/>
      <c r="AA33" s="2252"/>
      <c r="AB33" s="2252"/>
      <c r="AC33" s="327"/>
      <c r="AD33" s="2252" t="str">
        <f>IF(TITLE_NUMBER_PR_CHANGE="",IF(TITLE_NUMBER_PR="","",TITLE_NUMBER_PR),TITLE_NUMBER_PR_CHANGE)</f>
        <v>03/1378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45408.54605324074</v>
      </c>
      <c r="W36" s="2265"/>
      <c r="X36" s="2265"/>
      <c r="Y36" s="2265"/>
      <c r="Z36" s="2265"/>
      <c r="AA36" s="2265"/>
      <c r="AB36" s="2265"/>
      <c r="AC36" s="327"/>
      <c r="AD36" s="2265" t="str">
        <f>IF(TITLE_DATE_PR_CHANGE="",IF(TITLE_DATE_PR="","",TITLE_DATE_PR),TITLE_DATE_PR_CHANGE)</f>
        <v>45408.54605324074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03/1378</v>
      </c>
      <c r="W37" s="2252"/>
      <c r="X37" s="2252"/>
      <c r="Y37" s="2252"/>
      <c r="Z37" s="2252"/>
      <c r="AA37" s="2252"/>
      <c r="AB37" s="2252"/>
      <c r="AC37" s="327"/>
      <c r="AD37" s="2252" t="str">
        <f>IF(TITLE_NUMBER_PR_CHANGE="",IF(TITLE_NUMBER_PR="","",TITLE_NUMBER_PR),TITLE_NUMBER_PR_CHANGE)</f>
        <v>03/1378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49" t="s">
        <v>486</v>
      </c>
      <c r="W44" s="1449" t="s">
        <v>487</v>
      </c>
      <c r="X44" s="1449" t="s">
        <v>486</v>
      </c>
      <c r="Y44" s="1449" t="s">
        <v>487</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523</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204F-90D4-9356-7C54-B5C55843E9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327"/>
      <c r="AC28" s="2265" t="str">
        <f>IF(TITLE_DATE_PR_CHANGE="",IF(TITLE_DATE_PR="","",TITLE_DATE_PR),TITLE_DATE_PR_CHANGE)</f>
        <v>45408.54605324074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327"/>
      <c r="AC29" s="2252" t="str">
        <f>IF(TITLE_NUMBER_PR_CHANGE="",IF(TITLE_NUMBER_PR="","",TITLE_NUMBER_PR),TITLE_NUMBER_PR_CHANGE)</f>
        <v>03/1378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327"/>
      <c r="AC32" s="2265" t="str">
        <f>IF(TITLE_DATE_PR_CHANGE="",IF(TITLE_DATE_PR="","",TITLE_DATE_PR),TITLE_DATE_PR_CHANGE)</f>
        <v>45408.54605324074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327"/>
      <c r="AC33" s="2252" t="str">
        <f>IF(TITLE_NUMBER_PR_CHANGE="",IF(TITLE_NUMBER_PR="","",TITLE_NUMBER_PR),TITLE_NUMBER_PR_CHANGE)</f>
        <v>03/1378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274</v>
      </c>
      <c r="B46" s="1364" t="s">
        <v>275</v>
      </c>
      <c r="C46" s="1364" t="s">
        <v>276</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B370E-F2FF-432A-5CEC-11DC8F1321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327"/>
      <c r="AC28" s="2265" t="str">
        <f>IF(TITLE_DATE_PR_CHANGE="",IF(TITLE_DATE_PR="","",TITLE_DATE_PR),TITLE_DATE_PR_CHANGE)</f>
        <v>45408.54605324074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327"/>
      <c r="AC29" s="2252" t="str">
        <f>IF(TITLE_NUMBER_PR_CHANGE="",IF(TITLE_NUMBER_PR="","",TITLE_NUMBER_PR),TITLE_NUMBER_PR_CHANGE)</f>
        <v>03/1378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327"/>
      <c r="AC32" s="2265" t="str">
        <f>IF(TITLE_DATE_PR_CHANGE="",IF(TITLE_DATE_PR="","",TITLE_DATE_PR),TITLE_DATE_PR_CHANGE)</f>
        <v>45408.54605324074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327"/>
      <c r="AC33" s="2252" t="str">
        <f>IF(TITLE_NUMBER_PR_CHANGE="",IF(TITLE_NUMBER_PR="","",TITLE_NUMBER_PR),TITLE_NUMBER_PR_CHANGE)</f>
        <v>03/1378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498</v>
      </c>
      <c r="J39" s="1365" t="s">
        <v>448</v>
      </c>
      <c r="K39" s="1365" t="s">
        <v>499</v>
      </c>
      <c r="L39" s="1365" t="s">
        <v>423</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529</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279</v>
      </c>
      <c r="B46" s="1364" t="s">
        <v>280</v>
      </c>
      <c r="C46" s="1364" t="s">
        <v>281</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529</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C95CB-9A31-F4BD-5546-5A0C6C79E4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477</v>
      </c>
      <c r="AH24" s="1508" t="s">
        <v>477</v>
      </c>
      <c r="AK24" s="1508" t="s">
        <v>514</v>
      </c>
      <c r="AL24" s="1508" t="s">
        <v>477</v>
      </c>
      <c r="AP24" s="1508" t="s">
        <v>477</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45408.54605324074</v>
      </c>
      <c r="W32" s="2265"/>
      <c r="X32" s="2265"/>
      <c r="Y32" s="2265"/>
      <c r="Z32" s="2265"/>
      <c r="AA32" s="2265"/>
      <c r="AB32" s="2265"/>
      <c r="AC32" s="327"/>
      <c r="AD32" s="2265" t="str">
        <f>IF(TITLE_DATE_PR_CHANGE="",IF(TITLE_DATE_PR="","",TITLE_DATE_PR),TITLE_DATE_PR_CHANGE)</f>
        <v>45408.54605324074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03/1378</v>
      </c>
      <c r="W33" s="2252"/>
      <c r="X33" s="2252"/>
      <c r="Y33" s="2252"/>
      <c r="Z33" s="2252"/>
      <c r="AA33" s="2252"/>
      <c r="AB33" s="2252"/>
      <c r="AC33" s="327"/>
      <c r="AD33" s="2252" t="str">
        <f>IF(TITLE_NUMBER_PR_CHANGE="",IF(TITLE_NUMBER_PR="","",TITLE_NUMBER_PR),TITLE_NUMBER_PR_CHANGE)</f>
        <v>03/1378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45408.54605324074</v>
      </c>
      <c r="W36" s="2265"/>
      <c r="X36" s="2265"/>
      <c r="Y36" s="2265"/>
      <c r="Z36" s="2265"/>
      <c r="AA36" s="2265"/>
      <c r="AB36" s="2265"/>
      <c r="AC36" s="327"/>
      <c r="AD36" s="2265" t="str">
        <f>IF(TITLE_DATE_PR_CHANGE="",IF(TITLE_DATE_PR="","",TITLE_DATE_PR),TITLE_DATE_PR_CHANGE)</f>
        <v>45408.54605324074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03/1378</v>
      </c>
      <c r="W37" s="2252"/>
      <c r="X37" s="2252"/>
      <c r="Y37" s="2252"/>
      <c r="Z37" s="2252"/>
      <c r="AA37" s="2252"/>
      <c r="AB37" s="2252"/>
      <c r="AC37" s="327"/>
      <c r="AD37" s="2252" t="str">
        <f>IF(TITLE_NUMBER_PR_CHANGE="",IF(TITLE_NUMBER_PR="","",TITLE_NUMBER_PR),TITLE_NUMBER_PR_CHANGE)</f>
        <v>03/1378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515</v>
      </c>
      <c r="U41" s="302"/>
      <c r="V41" s="2275" t="s">
        <v>435</v>
      </c>
      <c r="W41" s="2276"/>
      <c r="X41" s="2276"/>
      <c r="Y41" s="2276"/>
      <c r="Z41" s="2276"/>
      <c r="AA41" s="2276"/>
      <c r="AB41" s="2277"/>
      <c r="AC41" s="2278" t="s">
        <v>436</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537</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85595-A9D8-9C05-8C09-4CD38798C3A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2" sqref="H22"/>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AA094-E913-011B-B319-644B6DA94B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2265"/>
      <c r="AC28" s="2265"/>
      <c r="AD28" s="2265"/>
      <c r="AE28" s="2265"/>
      <c r="AF28" s="327"/>
      <c r="AG28" s="2265" t="str">
        <f>IF(TITLE_DATE_PR_CHANGE="",IF(TITLE_DATE_PR="","",TITLE_DATE_PR),TITLE_DATE_PR_CHANGE)</f>
        <v>45408.54605324074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2252"/>
      <c r="AC29" s="2252"/>
      <c r="AD29" s="2252"/>
      <c r="AE29" s="2252"/>
      <c r="AF29" s="327"/>
      <c r="AG29" s="2252" t="str">
        <f>IF(TITLE_NUMBER_PR_CHANGE="",IF(TITLE_NUMBER_PR="","",TITLE_NUMBER_PR),TITLE_NUMBER_PR_CHANGE)</f>
        <v>03/1378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2265"/>
      <c r="AC32" s="2265"/>
      <c r="AD32" s="2265"/>
      <c r="AE32" s="2265"/>
      <c r="AF32" s="327"/>
      <c r="AG32" s="2265" t="str">
        <f>IF(TITLE_DATE_PR_CHANGE="",IF(TITLE_DATE_PR="","",TITLE_DATE_PR),TITLE_DATE_PR_CHANGE)</f>
        <v>45408.54605324074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2252"/>
      <c r="AC33" s="2252"/>
      <c r="AD33" s="2252"/>
      <c r="AE33" s="2252"/>
      <c r="AF33" s="327"/>
      <c r="AG33" s="2252" t="str">
        <f>IF(TITLE_NUMBER_PR_CHANGE="",IF(TITLE_NUMBER_PR="","",TITLE_NUMBER_PR),TITLE_NUMBER_PR_CHANGE)</f>
        <v>03/1378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443</v>
      </c>
      <c r="F40" s="1365" t="s">
        <v>444</v>
      </c>
      <c r="G40" s="1365" t="s">
        <v>445</v>
      </c>
      <c r="H40" s="1365"/>
      <c r="I40" s="1365" t="s">
        <v>498</v>
      </c>
      <c r="J40" s="1365" t="s">
        <v>448</v>
      </c>
      <c r="K40" s="1365" t="s">
        <v>499</v>
      </c>
      <c r="L40" s="1365" t="s">
        <v>423</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259</v>
      </c>
      <c r="B47" s="1364" t="s">
        <v>260</v>
      </c>
      <c r="C47" s="1364" t="s">
        <v>261</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04F96-F927-329C-1F87-80B335C7E0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45408.54605324074</v>
      </c>
      <c r="W28" s="2265"/>
      <c r="X28" s="2265"/>
      <c r="Y28" s="2265"/>
      <c r="Z28" s="2265"/>
      <c r="AA28" s="2265"/>
      <c r="AB28" s="2265"/>
      <c r="AC28" s="2265"/>
      <c r="AD28" s="2265"/>
      <c r="AE28" s="2265"/>
      <c r="AF28" s="327"/>
      <c r="AG28" s="2265" t="str">
        <f>IF(TITLE_DATE_PR_CHANGE="",IF(TITLE_DATE_PR="","",TITLE_DATE_PR),TITLE_DATE_PR_CHANGE)</f>
        <v>45408.54605324074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03/1378</v>
      </c>
      <c r="W29" s="2252"/>
      <c r="X29" s="2252"/>
      <c r="Y29" s="2252"/>
      <c r="Z29" s="2252"/>
      <c r="AA29" s="2252"/>
      <c r="AB29" s="2252"/>
      <c r="AC29" s="2252"/>
      <c r="AD29" s="2252"/>
      <c r="AE29" s="2252"/>
      <c r="AF29" s="327"/>
      <c r="AG29" s="2252" t="str">
        <f>IF(TITLE_NUMBER_PR_CHANGE="",IF(TITLE_NUMBER_PR="","",TITLE_NUMBER_PR),TITLE_NUMBER_PR_CHANGE)</f>
        <v>03/1378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45408.54605324074</v>
      </c>
      <c r="W32" s="2265"/>
      <c r="X32" s="2265"/>
      <c r="Y32" s="2265"/>
      <c r="Z32" s="2265"/>
      <c r="AA32" s="2265"/>
      <c r="AB32" s="2265"/>
      <c r="AC32" s="2265"/>
      <c r="AD32" s="2265"/>
      <c r="AE32" s="2265"/>
      <c r="AF32" s="327"/>
      <c r="AG32" s="2265" t="str">
        <f>IF(TITLE_DATE_PR_CHANGE="",IF(TITLE_DATE_PR="","",TITLE_DATE_PR),TITLE_DATE_PR_CHANGE)</f>
        <v>45408.54605324074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03/1378</v>
      </c>
      <c r="W33" s="2252"/>
      <c r="X33" s="2252"/>
      <c r="Y33" s="2252"/>
      <c r="Z33" s="2252"/>
      <c r="AA33" s="2252"/>
      <c r="AB33" s="2252"/>
      <c r="AC33" s="2252"/>
      <c r="AD33" s="2252"/>
      <c r="AE33" s="2252"/>
      <c r="AF33" s="327"/>
      <c r="AG33" s="2252" t="str">
        <f>IF(TITLE_NUMBER_PR_CHANGE="",IF(TITLE_NUMBER_PR="","",TITLE_NUMBER_PR),TITLE_NUMBER_PR_CHANGE)</f>
        <v>03/1378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137</v>
      </c>
      <c r="C40" s="1371" t="s">
        <v>138</v>
      </c>
      <c r="D40" s="1371" t="s">
        <v>139</v>
      </c>
      <c r="E40" s="1365" t="s">
        <v>443</v>
      </c>
      <c r="F40" s="1365" t="s">
        <v>444</v>
      </c>
      <c r="G40" s="1365" t="s">
        <v>445</v>
      </c>
      <c r="H40" s="1365"/>
      <c r="I40" s="1365" t="s">
        <v>498</v>
      </c>
      <c r="J40" s="1365" t="s">
        <v>448</v>
      </c>
      <c r="K40" s="1365" t="s">
        <v>499</v>
      </c>
      <c r="L40" s="1365" t="s">
        <v>423</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551</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264</v>
      </c>
      <c r="B47" s="1364" t="s">
        <v>265</v>
      </c>
      <c r="C47" s="1364" t="s">
        <v>266</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551</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C37E-F59A-1A2C-E479-BE340C3468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477</v>
      </c>
      <c r="AH24" s="1508" t="s">
        <v>477</v>
      </c>
      <c r="AK24" s="1508" t="s">
        <v>514</v>
      </c>
      <c r="AL24" s="1508" t="s">
        <v>477</v>
      </c>
      <c r="AP24" s="1508" t="s">
        <v>477</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45408.54605324074</v>
      </c>
      <c r="W32" s="2265"/>
      <c r="X32" s="2265"/>
      <c r="Y32" s="2265"/>
      <c r="Z32" s="2265"/>
      <c r="AA32" s="2265"/>
      <c r="AB32" s="2265"/>
      <c r="AC32" s="327"/>
      <c r="AD32" s="2265" t="str">
        <f>IF(TITLE_DATE_PR_CHANGE="",IF(TITLE_DATE_PR="","",TITLE_DATE_PR),TITLE_DATE_PR_CHANGE)</f>
        <v>45408.54605324074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03/1378</v>
      </c>
      <c r="W33" s="2252"/>
      <c r="X33" s="2252"/>
      <c r="Y33" s="2252"/>
      <c r="Z33" s="2252"/>
      <c r="AA33" s="2252"/>
      <c r="AB33" s="2252"/>
      <c r="AC33" s="327"/>
      <c r="AD33" s="2252" t="str">
        <f>IF(TITLE_NUMBER_PR_CHANGE="",IF(TITLE_NUMBER_PR="","",TITLE_NUMBER_PR),TITLE_NUMBER_PR_CHANGE)</f>
        <v>03/1378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45408.54605324074</v>
      </c>
      <c r="W36" s="2265"/>
      <c r="X36" s="2265"/>
      <c r="Y36" s="2265"/>
      <c r="Z36" s="2265"/>
      <c r="AA36" s="2265"/>
      <c r="AB36" s="2265"/>
      <c r="AC36" s="327"/>
      <c r="AD36" s="2265" t="str">
        <f>IF(TITLE_DATE_PR_CHANGE="",IF(TITLE_DATE_PR="","",TITLE_DATE_PR),TITLE_DATE_PR_CHANGE)</f>
        <v>45408.54605324074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03/1378</v>
      </c>
      <c r="W37" s="2252"/>
      <c r="X37" s="2252"/>
      <c r="Y37" s="2252"/>
      <c r="Z37" s="2252"/>
      <c r="AA37" s="2252"/>
      <c r="AB37" s="2252"/>
      <c r="AC37" s="327"/>
      <c r="AD37" s="2252" t="str">
        <f>IF(TITLE_NUMBER_PR_CHANGE="",IF(TITLE_NUMBER_PR="","",TITLE_NUMBER_PR),TITLE_NUMBER_PR_CHANGE)</f>
        <v>03/1378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552</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74F18-73F8-0A2D-C186-1F7A89225FB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89</v>
      </c>
      <c r="F29" s="1654" t="s">
        <v>310</v>
      </c>
      <c r="G29" s="1654" t="s">
        <v>574</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5E2F1-FA37-5C2C-A536-EA615685CE7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89</v>
      </c>
      <c r="E10" s="2128" t="s">
        <v>89</v>
      </c>
      <c r="F10" s="2128"/>
      <c r="G10" s="522" t="s">
        <v>310</v>
      </c>
      <c r="H10" s="2128" t="s">
        <v>89</v>
      </c>
      <c r="I10" s="2128"/>
      <c r="J10" s="522" t="s">
        <v>610</v>
      </c>
      <c r="K10" s="522" t="s">
        <v>611</v>
      </c>
      <c r="L10" s="2128" t="s">
        <v>89</v>
      </c>
      <c r="M10" s="2128"/>
      <c r="N10" s="522" t="s">
        <v>612</v>
      </c>
      <c r="O10" s="522" t="s">
        <v>613</v>
      </c>
      <c r="P10" s="522" t="s">
        <v>614</v>
      </c>
      <c r="Q10" s="522" t="s">
        <v>615</v>
      </c>
      <c r="R10" s="522" t="s">
        <v>616</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A86E5-CE4B-E449-35CD-7D7173C7CBA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628</v>
      </c>
      <c r="I10" s="712"/>
      <c r="J10" s="2368" t="s">
        <v>107</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308</v>
      </c>
      <c r="J13" s="2371"/>
      <c r="K13" s="2371"/>
      <c r="L13" s="2028"/>
      <c r="M13" s="2068"/>
      <c r="O13" s="2128"/>
      <c r="AK13" s="1632">
        <v>11</v>
      </c>
    </row>
    <row customHeight="1" ht="24">
      <c r="I14" s="2021" t="s">
        <v>89</v>
      </c>
      <c r="J14" s="2021" t="s">
        <v>310</v>
      </c>
      <c r="K14" s="2021" t="s">
        <v>574</v>
      </c>
      <c r="L14" s="2061" t="s">
        <v>311</v>
      </c>
      <c r="M14" s="2062" t="s">
        <v>311</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314</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314</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9361E-203D-B8AB-FF44-32D5620F8FC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433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626</v>
      </c>
      <c r="F9" s="2052" t="s">
        <v>632</v>
      </c>
      <c r="H9" s="377"/>
      <c r="I9" s="2026" t="s">
        <v>89</v>
      </c>
      <c r="J9" s="2027" t="s">
        <v>310</v>
      </c>
      <c r="K9" s="2065" t="s">
        <v>574</v>
      </c>
      <c r="L9" s="2066" t="s">
        <v>311</v>
      </c>
      <c r="M9" s="2390"/>
      <c r="W9" s="1632">
        <v>34</v>
      </c>
    </row>
    <row customHeight="1" ht="35.699999999999996">
      <c r="B10" s="2054" t="s">
        <v>698</v>
      </c>
      <c r="C10" s="2054" t="s">
        <v>699</v>
      </c>
      <c r="D10" s="2053" t="s">
        <v>635</v>
      </c>
      <c r="E10" s="2057" t="s">
        <v>636</v>
      </c>
      <c r="F10" s="2057" t="s">
        <v>636</v>
      </c>
      <c r="H10" s="377"/>
      <c r="I10" s="2025" t="s">
        <v>111</v>
      </c>
      <c r="J10" s="1887" t="s">
        <v>700</v>
      </c>
      <c r="K10" s="2019" t="s">
        <v>314</v>
      </c>
      <c r="L10" s="819"/>
      <c r="M10" s="298" t="s">
        <v>701</v>
      </c>
      <c r="W10" s="1632">
        <v>34</v>
      </c>
    </row>
    <row customHeight="1" ht="50.25">
      <c r="B11" s="2054" t="s">
        <v>702</v>
      </c>
      <c r="C11" s="2054" t="s">
        <v>703</v>
      </c>
      <c r="D11" s="2053" t="s">
        <v>635</v>
      </c>
      <c r="E11" s="2057" t="s">
        <v>636</v>
      </c>
      <c r="F11" s="2057" t="s">
        <v>636</v>
      </c>
      <c r="H11" s="377"/>
      <c r="I11" s="2025" t="s">
        <v>112</v>
      </c>
      <c r="J11" s="1887" t="s">
        <v>704</v>
      </c>
      <c r="K11" s="2019" t="s">
        <v>314</v>
      </c>
      <c r="L11" s="819"/>
      <c r="M11" s="298" t="s">
        <v>701</v>
      </c>
      <c r="W11" s="1632">
        <v>48</v>
      </c>
    </row>
    <row customHeight="1" ht="48.29999999999999">
      <c r="B12" s="2054" t="s">
        <v>705</v>
      </c>
      <c r="C12" s="2054" t="s">
        <v>706</v>
      </c>
      <c r="D12" s="2053" t="s">
        <v>635</v>
      </c>
      <c r="E12" s="2057" t="s">
        <v>636</v>
      </c>
      <c r="F12" s="2057" t="s">
        <v>636</v>
      </c>
      <c r="H12" s="1689"/>
      <c r="I12" s="2025" t="s">
        <v>91</v>
      </c>
      <c r="J12" s="2032" t="s">
        <v>707</v>
      </c>
      <c r="K12" s="2019" t="s">
        <v>314</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0E648-68DE-8612-762A-81A9287E17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89</v>
      </c>
      <c r="F14" s="1635" t="s">
        <v>310</v>
      </c>
      <c r="G14" s="1635" t="s">
        <v>574</v>
      </c>
      <c r="H14" s="1635" t="s">
        <v>311</v>
      </c>
      <c r="I14" s="1635" t="s">
        <v>311</v>
      </c>
      <c r="J14" s="2128"/>
      <c r="AF14" s="1632">
        <v>23</v>
      </c>
    </row>
    <row customHeight="1" ht="19.95">
      <c r="D15" s="1639"/>
      <c r="E15" s="1631" t="s">
        <v>111</v>
      </c>
      <c r="F15" s="708" t="s">
        <v>712</v>
      </c>
      <c r="G15" s="1647" t="s">
        <v>560</v>
      </c>
      <c r="H15" s="558"/>
      <c r="I15" s="558"/>
      <c r="J15" s="290" t="s">
        <v>713</v>
      </c>
      <c r="K15" s="544" t="s">
        <v>638</v>
      </c>
      <c r="AF15" s="1632">
        <v>19</v>
      </c>
    </row>
    <row customHeight="1" ht="35.699999999999996">
      <c r="D16" s="1639"/>
      <c r="E16" s="1631" t="s">
        <v>112</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315</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318</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91</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113</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29481-14F7-22B5-533D-AD2E8DDD8C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89</v>
      </c>
      <c r="F14" s="1661" t="s">
        <v>310</v>
      </c>
      <c r="G14" s="1661" t="s">
        <v>574</v>
      </c>
      <c r="H14" s="1661" t="s">
        <v>311</v>
      </c>
      <c r="I14" s="1661" t="s">
        <v>311</v>
      </c>
      <c r="J14" s="2128"/>
      <c r="AF14" s="1632">
        <v>23</v>
      </c>
    </row>
    <row customHeight="1" ht="19.95">
      <c r="D15" s="1639"/>
      <c r="E15" s="1631" t="s">
        <v>111</v>
      </c>
      <c r="F15" s="708" t="s">
        <v>783</v>
      </c>
      <c r="G15" s="1658" t="s">
        <v>560</v>
      </c>
      <c r="H15" s="558"/>
      <c r="I15" s="558"/>
      <c r="J15" s="290" t="s">
        <v>784</v>
      </c>
      <c r="K15" s="544" t="s">
        <v>638</v>
      </c>
      <c r="AF15" s="1632">
        <v>19</v>
      </c>
    </row>
    <row customHeight="1" ht="24">
      <c r="D16" s="1639"/>
      <c r="E16" s="1631" t="s">
        <v>112</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315</v>
      </c>
      <c r="F20" s="1668" t="s">
        <v>791</v>
      </c>
      <c r="G20" s="1655" t="s">
        <v>560</v>
      </c>
      <c r="H20" s="558"/>
      <c r="I20" s="558"/>
      <c r="J20" s="290"/>
      <c r="K20" s="544"/>
      <c r="AF20" s="1632">
        <v>34</v>
      </c>
    </row>
    <row customHeight="1" ht="48.29999999999999">
      <c r="D21" s="1639"/>
      <c r="E21" s="1665" t="s">
        <v>318</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113</v>
      </c>
      <c r="F35" s="1662" t="s">
        <v>637</v>
      </c>
      <c r="G35" s="1658" t="s">
        <v>314</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4EC82-0DF7-9235-FB61-2446D0CA26D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89</v>
      </c>
      <c r="E11" s="706" t="s">
        <v>814</v>
      </c>
      <c r="F11" s="706" t="s">
        <v>574</v>
      </c>
      <c r="G11" s="466" t="s">
        <v>311</v>
      </c>
      <c r="H11" s="466" t="s">
        <v>398</v>
      </c>
      <c r="I11" s="808" t="s">
        <v>311</v>
      </c>
      <c r="J11" s="809" t="s">
        <v>398</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815</v>
      </c>
      <c r="D13" s="954" t="s">
        <v>111</v>
      </c>
      <c r="E13" s="280" t="s">
        <v>816</v>
      </c>
      <c r="F13" s="661" t="s">
        <v>817</v>
      </c>
      <c r="G13" s="558"/>
      <c r="H13" s="662"/>
      <c r="I13" s="558"/>
      <c r="J13" s="662"/>
      <c r="K13" s="290" t="s">
        <v>818</v>
      </c>
      <c r="L13" s="721"/>
      <c r="X13" s="506">
        <v>0</v>
      </c>
    </row>
    <row customHeight="1" ht="22.5">
      <c r="A14" s="2393"/>
      <c r="D14" s="540" t="s">
        <v>112</v>
      </c>
      <c r="E14" s="280" t="s">
        <v>819</v>
      </c>
      <c r="F14" s="661" t="s">
        <v>820</v>
      </c>
      <c r="G14" s="558"/>
      <c r="H14" s="663"/>
      <c r="I14" s="558"/>
      <c r="J14" s="663"/>
      <c r="K14" s="290" t="s">
        <v>821</v>
      </c>
      <c r="L14" s="721"/>
      <c r="X14" s="506">
        <v>0</v>
      </c>
    </row>
    <row s="1636" customFormat="1" customHeight="1" ht="78.75">
      <c r="A15" s="2393"/>
      <c r="B15" s="512"/>
      <c r="D15" s="954" t="s">
        <v>91</v>
      </c>
      <c r="E15" s="708" t="s">
        <v>822</v>
      </c>
      <c r="F15" s="951" t="s">
        <v>314</v>
      </c>
      <c r="G15" s="951" t="s">
        <v>314</v>
      </c>
      <c r="H15" s="107"/>
      <c r="I15" s="951" t="s">
        <v>314</v>
      </c>
      <c r="J15" s="107"/>
      <c r="K15" s="290" t="s">
        <v>823</v>
      </c>
      <c r="L15" s="721"/>
      <c r="X15" s="759">
        <v>0</v>
      </c>
    </row>
    <row s="1636" customFormat="1" customHeight="1" ht="22.5">
      <c r="A16" s="2393"/>
      <c r="B16" s="512"/>
      <c r="D16" s="954" t="s">
        <v>332</v>
      </c>
      <c r="E16" s="955" t="s">
        <v>824</v>
      </c>
      <c r="F16" s="951" t="s">
        <v>825</v>
      </c>
      <c r="G16" s="818"/>
      <c r="H16" s="107"/>
      <c r="I16" s="818"/>
      <c r="J16" s="107"/>
      <c r="K16" s="290"/>
      <c r="L16" s="721"/>
      <c r="X16" s="759">
        <v>0</v>
      </c>
    </row>
    <row s="1636" customFormat="1" customHeight="1" ht="22.5">
      <c r="A17" s="2393"/>
      <c r="B17" s="512"/>
      <c r="D17" s="954" t="s">
        <v>340</v>
      </c>
      <c r="E17" s="955" t="s">
        <v>826</v>
      </c>
      <c r="F17" s="951" t="s">
        <v>827</v>
      </c>
      <c r="G17" s="818"/>
      <c r="H17" s="107"/>
      <c r="I17" s="818"/>
      <c r="J17" s="107"/>
      <c r="K17" s="290"/>
      <c r="L17" s="721"/>
      <c r="X17" s="759">
        <v>0</v>
      </c>
    </row>
    <row s="1636" customFormat="1" customHeight="1" ht="33.75">
      <c r="A18" s="2393"/>
      <c r="B18" s="512"/>
      <c r="D18" s="954" t="s">
        <v>342</v>
      </c>
      <c r="E18" s="955" t="s">
        <v>828</v>
      </c>
      <c r="F18" s="951" t="s">
        <v>579</v>
      </c>
      <c r="G18" s="681"/>
      <c r="H18" s="107"/>
      <c r="I18" s="681"/>
      <c r="J18" s="107"/>
      <c r="K18" s="290"/>
      <c r="L18" s="721"/>
      <c r="X18" s="759">
        <v>0</v>
      </c>
    </row>
    <row customHeight="1" ht="101.25">
      <c r="A19" s="2393"/>
      <c r="D19" s="954" t="s">
        <v>92</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314</v>
      </c>
      <c r="G20" s="951" t="s">
        <v>314</v>
      </c>
      <c r="H20" s="950" t="s">
        <v>314</v>
      </c>
      <c r="I20" s="951" t="s">
        <v>314</v>
      </c>
      <c r="J20" s="950" t="s">
        <v>314</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314</v>
      </c>
      <c r="G23" s="951" t="s">
        <v>314</v>
      </c>
      <c r="H23" s="950" t="s">
        <v>314</v>
      </c>
      <c r="I23" s="951" t="s">
        <v>314</v>
      </c>
      <c r="J23" s="950" t="s">
        <v>314</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314</v>
      </c>
      <c r="G25" s="951" t="s">
        <v>314</v>
      </c>
      <c r="H25" s="950" t="s">
        <v>314</v>
      </c>
      <c r="I25" s="951" t="s">
        <v>314</v>
      </c>
      <c r="J25" s="950" t="s">
        <v>314</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314</v>
      </c>
      <c r="G28" s="951" t="s">
        <v>314</v>
      </c>
      <c r="H28" s="950" t="s">
        <v>314</v>
      </c>
      <c r="I28" s="951" t="s">
        <v>314</v>
      </c>
      <c r="J28" s="950" t="s">
        <v>314</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113</v>
      </c>
      <c r="E31" s="280" t="s">
        <v>855</v>
      </c>
      <c r="F31" s="661" t="s">
        <v>566</v>
      </c>
      <c r="G31" s="558"/>
      <c r="H31" s="663"/>
      <c r="I31" s="558"/>
      <c r="J31" s="663"/>
      <c r="K31" s="290" t="s">
        <v>856</v>
      </c>
      <c r="L31" s="721"/>
      <c r="X31" s="506">
        <v>0</v>
      </c>
    </row>
    <row customHeight="1" ht="56.25">
      <c r="A32" s="2393"/>
      <c r="D32" s="954" t="s">
        <v>93</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112</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91</v>
      </c>
      <c r="E41" s="723" t="s">
        <v>871</v>
      </c>
      <c r="F41" s="661" t="s">
        <v>554</v>
      </c>
      <c r="G41" s="661" t="s">
        <v>554</v>
      </c>
      <c r="H41" s="1025"/>
      <c r="I41" s="661" t="s">
        <v>554</v>
      </c>
      <c r="J41" s="1025"/>
      <c r="K41" s="303"/>
      <c r="X41" s="759">
        <v>0</v>
      </c>
    </row>
    <row s="1636" customFormat="1" customHeight="1" ht="45" hidden="1">
      <c r="A42" s="2393"/>
      <c r="B42" s="512"/>
      <c r="D42" s="666" t="s">
        <v>332</v>
      </c>
      <c r="E42" s="724" t="s">
        <v>872</v>
      </c>
      <c r="F42" s="661" t="s">
        <v>566</v>
      </c>
      <c r="G42" s="558"/>
      <c r="H42" s="1025"/>
      <c r="I42" s="558"/>
      <c r="J42" s="1025"/>
      <c r="K42" s="303" t="s">
        <v>873</v>
      </c>
      <c r="X42" s="759">
        <v>0</v>
      </c>
    </row>
    <row s="1636" customFormat="1" customHeight="1" ht="45" hidden="1">
      <c r="A43" s="2393"/>
      <c r="B43" s="512"/>
      <c r="D43" s="666" t="s">
        <v>340</v>
      </c>
      <c r="E43" s="668" t="s">
        <v>874</v>
      </c>
      <c r="F43" s="1029" t="s">
        <v>566</v>
      </c>
      <c r="G43" s="743"/>
      <c r="H43" s="1024"/>
      <c r="I43" s="743"/>
      <c r="J43" s="1024"/>
      <c r="K43" s="303" t="s">
        <v>875</v>
      </c>
      <c r="X43" s="759">
        <v>0</v>
      </c>
    </row>
    <row s="1636" customFormat="1" customHeight="1" ht="11.25" hidden="1">
      <c r="A44" s="2393"/>
      <c r="B44" s="512"/>
      <c r="D44" s="666" t="s">
        <v>92</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113</v>
      </c>
      <c r="E52" s="667" t="s">
        <v>888</v>
      </c>
      <c r="F52" s="661" t="s">
        <v>866</v>
      </c>
      <c r="G52" s="669"/>
      <c r="H52" s="1024"/>
      <c r="I52" s="669"/>
      <c r="J52" s="1024"/>
      <c r="K52" s="290"/>
      <c r="X52" s="759">
        <v>0</v>
      </c>
    </row>
    <row s="1636" customFormat="1" customHeight="1" ht="11.25" hidden="1">
      <c r="A53" s="2393"/>
      <c r="B53" s="512"/>
      <c r="D53" s="666" t="s">
        <v>321</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93</v>
      </c>
      <c r="E60" s="667" t="s">
        <v>895</v>
      </c>
      <c r="F60" s="722" t="s">
        <v>566</v>
      </c>
      <c r="G60" s="743"/>
      <c r="H60" s="1024"/>
      <c r="I60" s="743"/>
      <c r="J60" s="1024"/>
      <c r="K60" s="303" t="s">
        <v>896</v>
      </c>
      <c r="X60" s="759">
        <v>0</v>
      </c>
    </row>
    <row s="1636" customFormat="1" customHeight="1" ht="33.75" hidden="1">
      <c r="A61" s="2393"/>
      <c r="B61" s="512"/>
      <c r="D61" s="666" t="s">
        <v>94</v>
      </c>
      <c r="E61" s="667" t="s">
        <v>897</v>
      </c>
      <c r="F61" s="727" t="s">
        <v>827</v>
      </c>
      <c r="G61" s="669"/>
      <c r="H61" s="1024"/>
      <c r="I61" s="669"/>
      <c r="J61" s="1024"/>
      <c r="K61" s="290"/>
      <c r="X61" s="759">
        <v>0</v>
      </c>
    </row>
    <row s="1636" customFormat="1" customHeight="1" ht="22.5" hidden="1">
      <c r="A62" s="2393"/>
      <c r="B62" s="512" t="s">
        <v>596</v>
      </c>
      <c r="D62" s="666" t="s">
        <v>114</v>
      </c>
      <c r="E62" s="667" t="s">
        <v>898</v>
      </c>
      <c r="F62" s="727" t="s">
        <v>314</v>
      </c>
      <c r="G62" s="383"/>
      <c r="H62" s="1024"/>
      <c r="I62" s="383"/>
      <c r="J62" s="1024"/>
      <c r="K62" s="290" t="s">
        <v>639</v>
      </c>
      <c r="X62" s="759">
        <v>0</v>
      </c>
    </row>
    <row s="1636" customFormat="1" customHeight="1" ht="45" hidden="1">
      <c r="A63" s="2393"/>
      <c r="B63" s="512" t="s">
        <v>596</v>
      </c>
      <c r="D63" s="666" t="s">
        <v>899</v>
      </c>
      <c r="E63" s="668" t="s">
        <v>900</v>
      </c>
      <c r="F63" s="722" t="s">
        <v>314</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112</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315</v>
      </c>
      <c r="E68" s="955" t="s">
        <v>906</v>
      </c>
      <c r="F68" s="661" t="s">
        <v>869</v>
      </c>
      <c r="G68" s="728"/>
      <c r="H68" s="520"/>
      <c r="I68" s="728"/>
      <c r="J68" s="520"/>
      <c r="K68" s="290"/>
      <c r="X68" s="759">
        <v>0</v>
      </c>
    </row>
    <row s="1636" customFormat="1" customHeight="1" ht="22.5" hidden="1">
      <c r="A69" s="2393"/>
      <c r="B69" s="512"/>
      <c r="D69" s="744" t="s">
        <v>318</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91</v>
      </c>
      <c r="E71" s="667" t="s">
        <v>909</v>
      </c>
      <c r="F71" s="661" t="s">
        <v>869</v>
      </c>
      <c r="G71" s="558"/>
      <c r="H71" s="1031"/>
      <c r="I71" s="558"/>
      <c r="J71" s="1031"/>
      <c r="K71" s="303"/>
      <c r="X71" s="759">
        <v>0</v>
      </c>
    </row>
    <row s="1636" customFormat="1" customHeight="1" ht="56.25" hidden="1">
      <c r="A72" s="2393"/>
      <c r="B72" s="512"/>
      <c r="D72" s="666" t="s">
        <v>92</v>
      </c>
      <c r="E72" s="667" t="s">
        <v>910</v>
      </c>
      <c r="F72" s="722" t="s">
        <v>566</v>
      </c>
      <c r="G72" s="743"/>
      <c r="H72" s="1024"/>
      <c r="I72" s="743"/>
      <c r="J72" s="1024"/>
      <c r="K72" s="303"/>
      <c r="X72" s="759">
        <v>0</v>
      </c>
    </row>
    <row s="1636" customFormat="1" customHeight="1" ht="33.75" hidden="1">
      <c r="A73" s="2393"/>
      <c r="B73" s="512"/>
      <c r="D73" s="666" t="s">
        <v>113</v>
      </c>
      <c r="E73" s="667" t="s">
        <v>911</v>
      </c>
      <c r="F73" s="727" t="s">
        <v>827</v>
      </c>
      <c r="G73" s="669"/>
      <c r="H73" s="1024"/>
      <c r="I73" s="669"/>
      <c r="J73" s="1024"/>
      <c r="K73" s="290"/>
      <c r="X73" s="759">
        <v>0</v>
      </c>
    </row>
    <row s="1636" customFormat="1" customHeight="1" ht="22.5" hidden="1">
      <c r="A74" s="2393"/>
      <c r="B74" s="512" t="s">
        <v>596</v>
      </c>
      <c r="D74" s="666" t="s">
        <v>93</v>
      </c>
      <c r="E74" s="667" t="s">
        <v>912</v>
      </c>
      <c r="F74" s="727" t="s">
        <v>314</v>
      </c>
      <c r="G74" s="383"/>
      <c r="H74" s="1024"/>
      <c r="I74" s="383"/>
      <c r="J74" s="1024"/>
      <c r="K74" s="290" t="s">
        <v>639</v>
      </c>
      <c r="X74" s="759">
        <v>0</v>
      </c>
    </row>
    <row s="1636" customFormat="1" customHeight="1" ht="45" hidden="1">
      <c r="A75" s="2393"/>
      <c r="B75" s="512" t="s">
        <v>596</v>
      </c>
      <c r="D75" s="666" t="s">
        <v>660</v>
      </c>
      <c r="E75" s="668" t="s">
        <v>913</v>
      </c>
      <c r="F75" s="722" t="s">
        <v>314</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112</v>
      </c>
      <c r="E78" s="667" t="s">
        <v>917</v>
      </c>
      <c r="F78" s="722" t="s">
        <v>817</v>
      </c>
      <c r="G78" s="725"/>
      <c r="H78" s="1024"/>
      <c r="I78" s="725"/>
      <c r="J78" s="1024"/>
      <c r="K78" s="290" t="s">
        <v>918</v>
      </c>
      <c r="X78" s="759">
        <v>0</v>
      </c>
    </row>
    <row s="1636" customFormat="1" customHeight="1" ht="22.5" hidden="1">
      <c r="A79" s="2393"/>
      <c r="B79" s="512"/>
      <c r="D79" s="666" t="s">
        <v>91</v>
      </c>
      <c r="E79" s="723" t="s">
        <v>919</v>
      </c>
      <c r="F79" s="661" t="s">
        <v>866</v>
      </c>
      <c r="G79" s="725"/>
      <c r="H79" s="1024"/>
      <c r="I79" s="725"/>
      <c r="J79" s="1024"/>
      <c r="K79" s="290" t="s">
        <v>920</v>
      </c>
      <c r="X79" s="759">
        <v>0</v>
      </c>
    </row>
    <row s="1636" customFormat="1" customHeight="1" ht="11.25" hidden="1">
      <c r="A80" s="2393"/>
      <c r="B80" s="512"/>
      <c r="D80" s="666" t="s">
        <v>332</v>
      </c>
      <c r="E80" s="724" t="s">
        <v>921</v>
      </c>
      <c r="F80" s="661" t="s">
        <v>866</v>
      </c>
      <c r="G80" s="725"/>
      <c r="H80" s="1024"/>
      <c r="I80" s="725"/>
      <c r="J80" s="1024"/>
      <c r="K80" s="290"/>
      <c r="X80" s="759">
        <v>0</v>
      </c>
    </row>
    <row s="1636" customFormat="1" customHeight="1" ht="11.25" hidden="1">
      <c r="A81" s="2393"/>
      <c r="B81" s="512"/>
      <c r="D81" s="666" t="s">
        <v>340</v>
      </c>
      <c r="E81" s="724" t="s">
        <v>922</v>
      </c>
      <c r="F81" s="661" t="s">
        <v>866</v>
      </c>
      <c r="G81" s="725"/>
      <c r="H81" s="1024"/>
      <c r="I81" s="725"/>
      <c r="J81" s="1024"/>
      <c r="K81" s="290"/>
      <c r="X81" s="759">
        <v>0</v>
      </c>
    </row>
    <row s="1636" customFormat="1" customHeight="1" ht="11.25" hidden="1">
      <c r="A82" s="2393"/>
      <c r="B82" s="512"/>
      <c r="D82" s="666" t="s">
        <v>342</v>
      </c>
      <c r="E82" s="724" t="s">
        <v>923</v>
      </c>
      <c r="F82" s="661" t="s">
        <v>866</v>
      </c>
      <c r="G82" s="725"/>
      <c r="H82" s="1024"/>
      <c r="I82" s="725"/>
      <c r="J82" s="1024"/>
      <c r="K82" s="290"/>
      <c r="X82" s="759">
        <v>0</v>
      </c>
    </row>
    <row s="1636" customFormat="1" customHeight="1" ht="11.25" hidden="1">
      <c r="A83" s="2393"/>
      <c r="B83" s="512"/>
      <c r="D83" s="666" t="s">
        <v>344</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92</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113</v>
      </c>
      <c r="E95" s="667" t="s">
        <v>935</v>
      </c>
      <c r="F95" s="726" t="s">
        <v>566</v>
      </c>
      <c r="G95" s="728"/>
      <c r="H95" s="1024"/>
      <c r="I95" s="728"/>
      <c r="J95" s="1024"/>
      <c r="K95" s="290" t="s">
        <v>936</v>
      </c>
      <c r="X95" s="759">
        <v>0</v>
      </c>
    </row>
    <row s="1636" customFormat="1" customHeight="1" ht="33.75" hidden="1">
      <c r="A96" s="2393"/>
      <c r="B96" s="512"/>
      <c r="D96" s="666" t="s">
        <v>93</v>
      </c>
      <c r="E96" s="667" t="s">
        <v>937</v>
      </c>
      <c r="F96" s="727" t="s">
        <v>827</v>
      </c>
      <c r="G96" s="729"/>
      <c r="H96" s="1024"/>
      <c r="I96" s="729"/>
      <c r="J96" s="1024"/>
      <c r="K96" s="290"/>
      <c r="X96" s="759">
        <v>0</v>
      </c>
    </row>
    <row s="1636" customFormat="1" customHeight="1" ht="22.5" hidden="1">
      <c r="A97" s="2393"/>
      <c r="B97" s="512" t="s">
        <v>596</v>
      </c>
      <c r="D97" s="666" t="s">
        <v>94</v>
      </c>
      <c r="E97" s="667" t="s">
        <v>938</v>
      </c>
      <c r="F97" s="727" t="s">
        <v>314</v>
      </c>
      <c r="G97" s="386"/>
      <c r="H97" s="1024"/>
      <c r="I97" s="386"/>
      <c r="J97" s="1024"/>
      <c r="K97" s="290" t="s">
        <v>639</v>
      </c>
      <c r="X97" s="759">
        <v>0</v>
      </c>
    </row>
    <row s="1636" customFormat="1" customHeight="1" ht="45" hidden="1">
      <c r="A98" s="2393"/>
      <c r="B98" s="512" t="s">
        <v>596</v>
      </c>
      <c r="D98" s="666" t="s">
        <v>939</v>
      </c>
      <c r="E98" s="668" t="s">
        <v>940</v>
      </c>
      <c r="F98" s="722" t="s">
        <v>314</v>
      </c>
      <c r="G98" s="386"/>
      <c r="H98" s="1024"/>
      <c r="I98" s="386"/>
      <c r="J98" s="1024"/>
      <c r="K98" s="290" t="s">
        <v>639</v>
      </c>
      <c r="X98" s="759">
        <v>0</v>
      </c>
    </row>
    <row s="1636" customFormat="1" customHeight="1" ht="95.25" hidden="1">
      <c r="A99" s="2393"/>
      <c r="B99" s="512" t="s">
        <v>596</v>
      </c>
      <c r="D99" s="666" t="s">
        <v>114</v>
      </c>
      <c r="E99" s="667" t="s">
        <v>941</v>
      </c>
      <c r="F99" s="722" t="s">
        <v>314</v>
      </c>
      <c r="G99" s="386"/>
      <c r="H99" s="1024"/>
      <c r="I99" s="386"/>
      <c r="J99" s="1024"/>
      <c r="K99" s="290" t="s">
        <v>639</v>
      </c>
      <c r="X99" s="759">
        <v>0</v>
      </c>
    </row>
    <row s="1636" customFormat="1" customHeight="1" ht="22.5" hidden="1">
      <c r="A100" s="2393"/>
      <c r="B100" s="512" t="s">
        <v>596</v>
      </c>
      <c r="D100" s="666" t="s">
        <v>150</v>
      </c>
      <c r="E100" s="667" t="s">
        <v>942</v>
      </c>
      <c r="F100" s="722" t="s">
        <v>314</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34A46-F7FE-EFB3-0B7E-27F08B8E4E9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9E591-8CD2-C49A-11CF-1C572535AF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433</v>
      </c>
      <c r="D3" s="690" t="str">
        <f>B3&amp;".1"</f>
        <v>.1</v>
      </c>
      <c r="E3" s="691" t="s">
        <v>943</v>
      </c>
      <c r="F3" s="692" t="s">
        <v>314</v>
      </c>
      <c r="G3" s="687"/>
      <c r="H3" s="402"/>
      <c r="I3" s="687"/>
      <c r="J3" s="402"/>
      <c r="K3" s="290" t="s">
        <v>944</v>
      </c>
      <c r="V3" s="506">
        <v>0</v>
      </c>
    </row>
    <row customHeight="1" ht="15" hidden="1">
      <c r="A4" s="506"/>
      <c r="B4" s="2398"/>
      <c r="C4" s="2399"/>
      <c r="D4" s="690" t="str">
        <f>B3&amp;".2"</f>
        <v>.2</v>
      </c>
      <c r="E4" s="691" t="s">
        <v>945</v>
      </c>
      <c r="F4" s="692" t="s">
        <v>314</v>
      </c>
      <c r="G4" s="1739" t="s">
        <v>28</v>
      </c>
      <c r="H4" s="402"/>
      <c r="I4" s="1739" t="s">
        <v>28</v>
      </c>
      <c r="J4" s="402"/>
      <c r="K4" s="290" t="s">
        <v>946</v>
      </c>
      <c r="V4" s="506">
        <v>0</v>
      </c>
    </row>
    <row s="1367" customFormat="1" customHeight="1" ht="15" hidden="1">
      <c r="C5" s="673"/>
      <c r="U5" s="421"/>
      <c r="V5" s="418">
        <v>0</v>
      </c>
    </row>
    <row customHeight="1" ht="22.5" hidden="1">
      <c r="A6" s="506"/>
      <c r="B6" s="2398"/>
      <c r="C6" s="2399" t="s">
        <v>433</v>
      </c>
      <c r="D6" s="690" t="str">
        <f>B6&amp;".1"</f>
        <v>.1</v>
      </c>
      <c r="E6" s="691" t="s">
        <v>947</v>
      </c>
      <c r="F6" s="692" t="s">
        <v>314</v>
      </c>
      <c r="G6" s="687"/>
      <c r="H6" s="402"/>
      <c r="I6" s="687"/>
      <c r="J6" s="402"/>
      <c r="K6" s="290" t="s">
        <v>948</v>
      </c>
      <c r="V6" s="506">
        <v>0</v>
      </c>
    </row>
    <row customHeight="1" ht="15" hidden="1">
      <c r="A7" s="506"/>
      <c r="B7" s="2398"/>
      <c r="C7" s="2399"/>
      <c r="D7" s="690" t="str">
        <f>B6&amp;".2"</f>
        <v>.2</v>
      </c>
      <c r="E7" s="691" t="s">
        <v>945</v>
      </c>
      <c r="F7" s="692" t="s">
        <v>314</v>
      </c>
      <c r="G7" s="1739" t="s">
        <v>28</v>
      </c>
      <c r="H7" s="402"/>
      <c r="I7" s="1739" t="s">
        <v>28</v>
      </c>
      <c r="J7" s="402"/>
      <c r="K7" s="290" t="s">
        <v>946</v>
      </c>
      <c r="V7" s="506">
        <v>0</v>
      </c>
    </row>
    <row s="1367" customFormat="1" customHeight="1" ht="15" hidden="1">
      <c r="C8" s="673"/>
      <c r="U8" s="421"/>
      <c r="V8" s="418">
        <v>0</v>
      </c>
    </row>
    <row customHeight="1" ht="22.5" hidden="1">
      <c r="A9" s="506"/>
      <c r="B9" s="2398"/>
      <c r="C9" s="2399" t="s">
        <v>433</v>
      </c>
      <c r="D9" s="690" t="str">
        <f>B9&amp;".1"</f>
        <v>.1</v>
      </c>
      <c r="E9" s="691" t="s">
        <v>949</v>
      </c>
      <c r="F9" s="692" t="s">
        <v>314</v>
      </c>
      <c r="G9" s="698" t="s">
        <v>28</v>
      </c>
      <c r="H9" s="402" t="s">
        <v>28</v>
      </c>
      <c r="I9" s="698" t="s">
        <v>28</v>
      </c>
      <c r="J9" s="402" t="s">
        <v>28</v>
      </c>
      <c r="K9" s="290"/>
      <c r="V9" s="506">
        <v>0</v>
      </c>
    </row>
    <row customHeight="1" ht="15" hidden="1">
      <c r="A10" s="506"/>
      <c r="B10" s="2398"/>
      <c r="C10" s="2399"/>
      <c r="D10" s="690" t="str">
        <f>B9&amp;".2"</f>
        <v>.2</v>
      </c>
      <c r="E10" s="691" t="s">
        <v>950</v>
      </c>
      <c r="F10" s="692" t="s">
        <v>314</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314</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433</v>
      </c>
      <c r="D13" s="690" t="str">
        <f>B13&amp;".1"</f>
        <v>.1</v>
      </c>
      <c r="E13" s="691" t="s">
        <v>954</v>
      </c>
      <c r="F13" s="692" t="s">
        <v>314</v>
      </c>
      <c r="G13" s="698" t="s">
        <v>28</v>
      </c>
      <c r="H13" s="402" t="s">
        <v>28</v>
      </c>
      <c r="I13" s="698" t="s">
        <v>28</v>
      </c>
      <c r="J13" s="402" t="s">
        <v>28</v>
      </c>
      <c r="K13" s="290" t="s">
        <v>955</v>
      </c>
      <c r="V13" s="506">
        <v>0</v>
      </c>
    </row>
    <row customHeight="1" ht="15" hidden="1">
      <c r="B14" s="2398"/>
      <c r="C14" s="2399"/>
      <c r="D14" s="690" t="str">
        <f>B13&amp;".2"</f>
        <v>.2</v>
      </c>
      <c r="E14" s="691" t="s">
        <v>956</v>
      </c>
      <c r="F14" s="692" t="s">
        <v>314</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89</v>
      </c>
      <c r="E30" s="761" t="s">
        <v>310</v>
      </c>
      <c r="F30" s="761" t="s">
        <v>574</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314</v>
      </c>
      <c r="G32" s="814" t="s">
        <v>314</v>
      </c>
      <c r="H32" s="814" t="s">
        <v>314</v>
      </c>
      <c r="I32" s="692" t="s">
        <v>314</v>
      </c>
      <c r="J32" s="692" t="s">
        <v>314</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314</v>
      </c>
      <c r="G34" s="821" t="s">
        <v>314</v>
      </c>
      <c r="H34" s="821" t="s">
        <v>314</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314</v>
      </c>
      <c r="G36" s="815" t="s">
        <v>964</v>
      </c>
      <c r="H36" s="814" t="s">
        <v>314</v>
      </c>
      <c r="I36" s="525" t="s">
        <v>964</v>
      </c>
      <c r="J36" s="692" t="s">
        <v>314</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314</v>
      </c>
      <c r="G38" s="815" t="s">
        <v>964</v>
      </c>
      <c r="H38" s="816" t="s">
        <v>314</v>
      </c>
      <c r="I38" s="525" t="s">
        <v>964</v>
      </c>
      <c r="J38" s="522" t="s">
        <v>314</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329C2-127F-6591-7876-88C34E45502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90</v>
      </c>
      <c r="R10" s="916" t="s">
        <v>985</v>
      </c>
      <c r="S10" s="916" t="s">
        <v>986</v>
      </c>
      <c r="T10" s="917" t="s">
        <v>987</v>
      </c>
      <c r="U10" s="916" t="s">
        <v>90</v>
      </c>
      <c r="V10" s="916" t="s">
        <v>988</v>
      </c>
      <c r="W10" s="916" t="s">
        <v>986</v>
      </c>
      <c r="X10" s="917" t="s">
        <v>987</v>
      </c>
      <c r="Y10" s="302" t="s">
        <v>989</v>
      </c>
      <c r="Z10" s="2102" t="s">
        <v>89</v>
      </c>
      <c r="AA10" s="2104"/>
      <c r="AB10" s="1050" t="s">
        <v>990</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BE94E-D2CA-0102-EED6-70FD0FC0515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1014</v>
      </c>
      <c r="K12" s="2128"/>
      <c r="L12" s="2233"/>
      <c r="M12" s="2233"/>
      <c r="N12" s="2128"/>
      <c r="O12" s="2128"/>
      <c r="P12" s="2419"/>
      <c r="Q12" s="2419"/>
      <c r="R12" s="2419"/>
      <c r="S12" s="1135" t="s">
        <v>87</v>
      </c>
      <c r="T12" s="1135" t="s">
        <v>88</v>
      </c>
      <c r="U12" s="1135" t="s">
        <v>86</v>
      </c>
      <c r="V12" s="1135" t="s">
        <v>1015</v>
      </c>
      <c r="W12" s="1135" t="s">
        <v>86</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B6234-6EFA-0EEC-F65D-87C7E9EC827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315</v>
      </c>
      <c r="G30" s="1238" t="s">
        <v>1055</v>
      </c>
      <c r="H30" s="1237">
        <f>SUM(I30:J30)</f>
        <v>0</v>
      </c>
      <c r="I30" s="1236"/>
      <c r="J30" s="1226"/>
      <c r="K30" s="1235"/>
      <c r="W30" s="1156">
        <v>11</v>
      </c>
    </row>
    <row customHeight="1" ht="11.549999999999999">
      <c r="F31" s="1231" t="s">
        <v>318</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332</v>
      </c>
      <c r="G33" s="1238" t="s">
        <v>1058</v>
      </c>
      <c r="H33" s="1237">
        <f>SUM(I33:J33)</f>
        <v>0</v>
      </c>
      <c r="I33" s="1236"/>
      <c r="J33" s="1226"/>
      <c r="K33" s="1235"/>
      <c r="W33" s="1156">
        <v>46</v>
      </c>
    </row>
    <row customHeight="1" ht="11.549999999999999">
      <c r="F34" s="1231" t="s">
        <v>340</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111</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112</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315</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318</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99A87-FC92-BD81-CB62-FCCCD016A20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6501E-068F-A6EE-C31F-AA6AE7AAE48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89</v>
      </c>
      <c r="E13" s="761" t="s">
        <v>310</v>
      </c>
      <c r="F13" s="761" t="s">
        <v>574</v>
      </c>
      <c r="G13" s="809" t="s">
        <v>311</v>
      </c>
      <c r="H13" s="755" t="s">
        <v>311</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2B0A4-7519-6D79-7669-269D653689F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89</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314</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112</v>
      </c>
      <c r="E23" s="198" t="s">
        <v>1130</v>
      </c>
      <c r="F23" s="1671" t="s">
        <v>314</v>
      </c>
      <c r="G23" s="346"/>
      <c r="I23" s="1625"/>
      <c r="J23" s="1625"/>
      <c r="Q23" s="1632">
        <v>0</v>
      </c>
    </row>
    <row s="1636" customFormat="1" customHeight="1" ht="14.25" hidden="1">
      <c r="A24" s="344"/>
      <c r="B24" s="1161"/>
      <c r="C24" s="377"/>
      <c r="D24" s="1674" t="s">
        <v>716</v>
      </c>
      <c r="E24" s="1673" t="s">
        <v>1131</v>
      </c>
      <c r="F24" s="1671" t="s">
        <v>314</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9ACDC-4475-737A-6041-ABFB85F2001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433</v>
      </c>
      <c r="D4" s="1674"/>
      <c r="E4" s="206" t="s">
        <v>1134</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433</v>
      </c>
      <c r="D6" s="1674"/>
      <c r="E6" s="207" t="s">
        <v>1135</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433</v>
      </c>
      <c r="D8" s="1674"/>
      <c r="E8" s="207" t="s">
        <v>1136</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433</v>
      </c>
      <c r="D10" s="1674"/>
      <c r="E10" s="207" t="s">
        <v>1137</v>
      </c>
      <c r="F10" s="1671"/>
      <c r="G10" s="1675"/>
      <c r="H10" s="1671" t="s">
        <v>314</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89</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314</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332</v>
      </c>
      <c r="E26" s="200"/>
      <c r="F26" s="199"/>
      <c r="G26" s="199" t="s">
        <v>314</v>
      </c>
      <c r="H26" s="214"/>
      <c r="I26" s="2170" t="s">
        <v>1144</v>
      </c>
      <c r="M26" s="84">
        <v>14</v>
      </c>
    </row>
    <row customHeight="1" ht="15.75">
      <c r="A27" s="1684" t="s">
        <v>111</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c r="H29" s="199" t="s">
        <v>314</v>
      </c>
      <c r="I29" s="2170" t="s">
        <v>1145</v>
      </c>
      <c r="M29" s="84">
        <v>20</v>
      </c>
    </row>
    <row customHeight="1" ht="15.75">
      <c r="A30" s="1684" t="s">
        <v>112</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1146</v>
      </c>
      <c r="E33" s="207" t="s">
        <v>1135</v>
      </c>
      <c r="F33" s="199"/>
      <c r="G33" s="258"/>
      <c r="H33" s="199" t="s">
        <v>314</v>
      </c>
      <c r="I33" s="2170" t="s">
        <v>1147</v>
      </c>
      <c r="M33" s="84">
        <v>14</v>
      </c>
    </row>
    <row customHeight="1" ht="15.75">
      <c r="A34" s="1684" t="s">
        <v>91</v>
      </c>
      <c r="C34" s="97"/>
      <c r="D34" s="110"/>
      <c r="E34" s="205" t="s">
        <v>330</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1148</v>
      </c>
      <c r="E36" s="207" t="s">
        <v>1136</v>
      </c>
      <c r="F36" s="199"/>
      <c r="G36" s="258"/>
      <c r="H36" s="199" t="s">
        <v>314</v>
      </c>
      <c r="I36" s="2144" t="s">
        <v>1149</v>
      </c>
      <c r="M36" s="84">
        <v>14</v>
      </c>
    </row>
    <row customHeight="1" ht="15.75">
      <c r="A37" s="1684" t="s">
        <v>92</v>
      </c>
      <c r="C37" s="97"/>
      <c r="D37" s="110"/>
      <c r="E37" s="205" t="s">
        <v>330</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891</v>
      </c>
      <c r="E39" s="207" t="s">
        <v>1137</v>
      </c>
      <c r="F39" s="199"/>
      <c r="G39" s="208"/>
      <c r="H39" s="199" t="s">
        <v>314</v>
      </c>
      <c r="I39" s="2170" t="s">
        <v>1150</v>
      </c>
      <c r="L39" s="156" t="s">
        <v>1138</v>
      </c>
      <c r="M39" s="84">
        <v>14</v>
      </c>
    </row>
    <row customHeight="1" ht="15.75">
      <c r="A40" s="1684" t="s">
        <v>113</v>
      </c>
      <c r="C40" s="97"/>
      <c r="D40" s="110"/>
      <c r="E40" s="205" t="s">
        <v>330</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48258-C046-E083-1407-8149DE523E5C}" mc:Ignorable="x14ac xr xr2 xr3">
  <sheetPr>
    <tabColor theme="6" tint="0.4"/>
  </sheetPr>
  <dimension ref="A1:AH356"/>
  <sheetViews>
    <sheetView showGridLines="0" zoomScale="90" workbookViewId="0" tabSelected="1">
      <pane xSplit="7" ySplit="21" topLeftCell="J22" activePane="bottomRight" state="frozen"/>
      <selection pane="bottomLeft" activeCell="A22" sqref="A22"/>
      <selection pane="topRight" activeCell="H1" sqref="H1"/>
      <selection pane="bottomRight" activeCell="M85" sqref="M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Тарифы на тепловую энергию (мощность) на коллекторах источника тепловой энергии </v>
      </c>
      <c r="H2" s="1865"/>
      <c r="I2" s="1740"/>
      <c r="J2" s="1774"/>
      <c r="K2" s="1866"/>
      <c r="L2" s="1865" t="s">
        <v>314</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Тарифы на тепловую энергию (мощность) на коллекторах источника тепловой энергии </v>
      </c>
      <c r="H5" s="1865"/>
      <c r="I5" s="1740"/>
      <c r="J5" s="1774"/>
      <c r="K5" s="1779"/>
      <c r="L5" s="1865" t="s">
        <v>314</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45408.54605324074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03/1378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89</v>
      </c>
      <c r="F20" s="2225" t="s">
        <v>124</v>
      </c>
      <c r="G20" s="2225" t="s">
        <v>125</v>
      </c>
      <c r="H20" s="2387" t="s">
        <v>1154</v>
      </c>
      <c r="I20" s="2388"/>
      <c r="J20" s="2434"/>
      <c r="K20" s="2225" t="s">
        <v>311</v>
      </c>
      <c r="L20" s="2225" t="s">
        <v>398</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Тарифы на тепловую энергию (мощность) на коллекторах источника тепловой энергии </v>
      </c>
      <c r="H24" s="1863"/>
      <c r="I24" s="1740">
        <v>45292.578310185185</v>
      </c>
      <c r="J24" s="1774">
        <v>47118.578414351854</v>
      </c>
      <c r="K24" s="1866" t="s">
        <v>1157</v>
      </c>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1151</v>
      </c>
      <c r="D25" s="2467"/>
      <c r="E25" s="2205"/>
      <c r="F25" s="2471"/>
      <c r="G25" s="2428"/>
      <c r="H25" s="1501"/>
      <c r="I25" s="652" t="s">
        <v>1152</v>
      </c>
      <c r="J25" s="572"/>
      <c r="K25" s="1501"/>
      <c r="L25" s="215"/>
      <c r="M25" s="2171"/>
      <c r="N25" s="335"/>
      <c r="O25" s="1625"/>
      <c r="P25" s="1625"/>
      <c r="AH25" s="1632">
        <v>0</v>
      </c>
    </row>
    <row customHeight="1" ht="0.75">
      <c r="A26" s="1781"/>
      <c r="B26" s="1781"/>
      <c r="C26" s="370" t="s">
        <v>1158</v>
      </c>
      <c r="D26" s="2467"/>
      <c r="E26" s="2205"/>
      <c r="F26" s="2384"/>
      <c r="G26" s="401"/>
      <c r="H26" s="1501"/>
      <c r="I26" s="396"/>
      <c r="J26" s="350"/>
      <c r="K26" s="1501"/>
      <c r="L26" s="202"/>
      <c r="M26" s="2171"/>
      <c r="N26" s="335"/>
      <c r="AH26" s="375">
        <v>0</v>
      </c>
    </row>
    <row s="1636" customFormat="1" customHeight="1" ht="45">
      <c r="A27" s="1781" t="s">
        <v>171</v>
      </c>
      <c r="B27" s="1781" t="s">
        <v>172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Тарифы на тепловую энергию (мощность), поставляемую потребителям</v>
      </c>
      <c r="H27" s="1863"/>
      <c r="I27" s="1740">
        <v>45292.582094907404</v>
      </c>
      <c r="J27" s="1774">
        <v>47118.58216435185</v>
      </c>
      <c r="K27" s="1866" t="s">
        <v>1157</v>
      </c>
      <c r="L27" s="1863" t="s">
        <v>314</v>
      </c>
      <c r="M27" s="2171"/>
      <c r="N27" s="335"/>
      <c r="O27" s="1625"/>
      <c r="P27" s="1625"/>
      <c r="AH27" s="1632">
        <v>0</v>
      </c>
    </row>
    <row s="1636" customFormat="1" customHeight="1" ht="18.75">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c r="A29" s="1781"/>
      <c r="B29" s="1781"/>
      <c r="C29" s="370" t="s">
        <v>1158</v>
      </c>
      <c r="D29" s="2463"/>
      <c r="E29" s="2205"/>
      <c r="F29" s="2384"/>
      <c r="G29" s="401"/>
      <c r="H29" s="1501"/>
      <c r="I29" s="652"/>
      <c r="J29" s="572"/>
      <c r="K29" s="1501"/>
      <c r="L29" s="215"/>
      <c r="M29" s="2171"/>
      <c r="N29" s="335"/>
      <c r="O29" s="1625"/>
      <c r="P29" s="1625"/>
      <c r="AH29" s="1632">
        <v>0</v>
      </c>
    </row>
    <row s="1636" customFormat="1" customHeight="1" ht="45" hidden="1">
      <c r="A30" s="1781" t="s">
        <v>177</v>
      </c>
      <c r="B30" s="1781" t="s">
        <v>178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1158</v>
      </c>
      <c r="D32" s="2463"/>
      <c r="E32" s="2205"/>
      <c r="F32" s="2384"/>
      <c r="G32" s="401"/>
      <c r="H32" s="1501"/>
      <c r="I32" s="652"/>
      <c r="J32" s="572"/>
      <c r="K32" s="1501"/>
      <c r="L32" s="215"/>
      <c r="M32" s="2171"/>
      <c r="N32" s="335"/>
      <c r="O32" s="1625"/>
      <c r="P32" s="1625"/>
      <c r="AH32" s="1632">
        <v>0</v>
      </c>
    </row>
    <row s="1636" customFormat="1" customHeight="1" ht="45" hidden="1">
      <c r="A33" s="1781" t="s">
        <v>183</v>
      </c>
      <c r="B33" s="1781" t="s">
        <v>184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314</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1158</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1158</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1158</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1158</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1158</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1158</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1158</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1158</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1158</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1158</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1158</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1158</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1158</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1158</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1158</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1158</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1158</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314</v>
      </c>
      <c r="G85" s="199" t="s">
        <v>314</v>
      </c>
      <c r="H85" s="2219" t="s">
        <v>314</v>
      </c>
      <c r="I85" s="2221"/>
      <c r="J85" s="199" t="s">
        <v>314</v>
      </c>
      <c r="K85" s="199" t="s">
        <v>314</v>
      </c>
      <c r="L85" s="3615" t="s">
        <v>1159</v>
      </c>
      <c r="M85" s="346" t="s">
        <v>1160</v>
      </c>
      <c r="N85" s="335"/>
      <c r="AH85" s="375">
        <v>34</v>
      </c>
    </row>
    <row customHeight="1" ht="19.95">
      <c r="A86" s="1781"/>
      <c r="B86" s="1781"/>
      <c r="D86" s="377"/>
      <c r="E86" s="148" t="s">
        <v>91</v>
      </c>
      <c r="F86" s="2461" t="s">
        <v>1161</v>
      </c>
      <c r="G86" s="2461"/>
      <c r="H86" s="2461"/>
      <c r="I86" s="2461"/>
      <c r="J86" s="2461"/>
      <c r="K86" s="2461"/>
      <c r="L86" s="2461"/>
      <c r="M86" s="298"/>
      <c r="N86" s="335"/>
      <c r="AH86" s="375">
        <v>19</v>
      </c>
    </row>
    <row s="1636" customFormat="1" customHeight="1" ht="13.5">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Тарифы на тепловую энергию (мощность) на коллекторах источника тепловой энергии </v>
      </c>
      <c r="H87" s="1863"/>
      <c r="I87" s="1740">
        <v>45292.596666666665</v>
      </c>
      <c r="J87" s="1774">
        <v>45657.596770833334</v>
      </c>
      <c r="K87" s="1779">
        <v>194899.344812671</v>
      </c>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3.5">
      <c r="A88" s="1824"/>
      <c r="B88" s="1824"/>
      <c r="C88" s="1688"/>
      <c r="D88" s="345"/>
      <c r="E88" s="1032"/>
      <c r="F88" s="1032"/>
      <c r="G88" s="1032"/>
      <c r="H88" s="2578" t="s">
        <v>433</v>
      </c>
      <c r="I88" s="1740">
        <v>45658.596967592595</v>
      </c>
      <c r="J88" s="1774">
        <v>46022.597083333334</v>
      </c>
      <c r="K88" s="1779">
        <v>190671.061822593</v>
      </c>
      <c r="L88" s="2272" t="s">
        <v>314</v>
      </c>
      <c r="M88" s="2319"/>
      <c r="N88" s="619"/>
      <c r="O88" s="1625"/>
      <c r="P88" s="1625"/>
      <c r="Q88" s="1636"/>
      <c r="R88" s="1636"/>
      <c r="S88" s="1636"/>
      <c r="T88" s="1636"/>
      <c r="U88" s="1636"/>
      <c r="V88" s="1636"/>
      <c r="W88" s="1636"/>
      <c r="X88" s="1636"/>
      <c r="Y88" s="1636"/>
      <c r="Z88" s="1636"/>
      <c r="AA88" s="1636"/>
      <c r="AB88" s="1636"/>
      <c r="AC88" s="1636"/>
      <c r="AD88" s="1636"/>
      <c r="AE88" s="1636"/>
      <c r="AF88" s="1636"/>
      <c r="AG88" s="1636"/>
      <c r="AH88" s="1636">
        <v>0</v>
      </c>
    </row>
    <row s="1636" customFormat="1" customHeight="1" ht="13.5">
      <c r="A89" s="1824"/>
      <c r="B89" s="1824"/>
      <c r="C89" s="1688"/>
      <c r="D89" s="345"/>
      <c r="E89" s="1032"/>
      <c r="F89" s="1032"/>
      <c r="G89" s="1032"/>
      <c r="H89" s="2578" t="s">
        <v>433</v>
      </c>
      <c r="I89" s="1740">
        <v>46023.597233796296</v>
      </c>
      <c r="J89" s="1774">
        <v>46387.597337962965</v>
      </c>
      <c r="K89" s="1779">
        <v>222119.234420864</v>
      </c>
      <c r="L89" s="2272" t="s">
        <v>314</v>
      </c>
      <c r="M89" s="2319"/>
      <c r="N89" s="619"/>
      <c r="O89" s="1625"/>
      <c r="P89" s="1625"/>
      <c r="Q89" s="1636"/>
      <c r="R89" s="1636"/>
      <c r="S89" s="1636"/>
      <c r="T89" s="1636"/>
      <c r="U89" s="1636"/>
      <c r="V89" s="1636"/>
      <c r="W89" s="1636"/>
      <c r="X89" s="1636"/>
      <c r="Y89" s="1636"/>
      <c r="Z89" s="1636"/>
      <c r="AA89" s="1636"/>
      <c r="AB89" s="1636"/>
      <c r="AC89" s="1636"/>
      <c r="AD89" s="1636"/>
      <c r="AE89" s="1636"/>
      <c r="AF89" s="1636"/>
      <c r="AG89" s="1636"/>
      <c r="AH89" s="1636">
        <v>0</v>
      </c>
    </row>
    <row s="1636" customFormat="1" customHeight="1" ht="13.5">
      <c r="A90" s="1824"/>
      <c r="B90" s="1824"/>
      <c r="C90" s="1688"/>
      <c r="D90" s="345"/>
      <c r="E90" s="1032"/>
      <c r="F90" s="1032"/>
      <c r="G90" s="1032"/>
      <c r="H90" s="2578" t="s">
        <v>433</v>
      </c>
      <c r="I90" s="1740">
        <v>46388.59741898148</v>
      </c>
      <c r="J90" s="1774">
        <v>46752.59753472222</v>
      </c>
      <c r="K90" s="1779">
        <v>235587.382895472</v>
      </c>
      <c r="L90" s="2272" t="s">
        <v>314</v>
      </c>
      <c r="M90" s="2319"/>
      <c r="N90" s="619"/>
      <c r="O90" s="1625"/>
      <c r="P90" s="1625"/>
      <c r="Q90" s="1636"/>
      <c r="R90" s="1636"/>
      <c r="S90" s="1636"/>
      <c r="T90" s="1636"/>
      <c r="U90" s="1636"/>
      <c r="V90" s="1636"/>
      <c r="W90" s="1636"/>
      <c r="X90" s="1636"/>
      <c r="Y90" s="1636"/>
      <c r="Z90" s="1636"/>
      <c r="AA90" s="1636"/>
      <c r="AB90" s="1636"/>
      <c r="AC90" s="1636"/>
      <c r="AD90" s="1636"/>
      <c r="AE90" s="1636"/>
      <c r="AF90" s="1636"/>
      <c r="AG90" s="1636"/>
      <c r="AH90" s="1636">
        <v>0</v>
      </c>
    </row>
    <row s="1636" customFormat="1" customHeight="1" ht="13.5">
      <c r="A91" s="1824"/>
      <c r="B91" s="1824"/>
      <c r="C91" s="1688"/>
      <c r="D91" s="345"/>
      <c r="E91" s="1032"/>
      <c r="F91" s="1032"/>
      <c r="G91" s="1032"/>
      <c r="H91" s="2578" t="s">
        <v>433</v>
      </c>
      <c r="I91" s="1740">
        <v>46753.597650462965</v>
      </c>
      <c r="J91" s="1774">
        <v>47118.59774305556</v>
      </c>
      <c r="K91" s="1779">
        <v>249001.055567348</v>
      </c>
      <c r="L91" s="2272" t="s">
        <v>314</v>
      </c>
      <c r="M91" s="2319"/>
      <c r="N91" s="619"/>
      <c r="O91" s="1625"/>
      <c r="P91" s="1625"/>
      <c r="Q91" s="1636"/>
      <c r="R91" s="1636"/>
      <c r="S91" s="1636"/>
      <c r="T91" s="1636"/>
      <c r="U91" s="1636"/>
      <c r="V91" s="1636"/>
      <c r="W91" s="1636"/>
      <c r="X91" s="1636"/>
      <c r="Y91" s="1636"/>
      <c r="Z91" s="1636"/>
      <c r="AA91" s="1636"/>
      <c r="AB91" s="1636"/>
      <c r="AC91" s="1636"/>
      <c r="AD91" s="1636"/>
      <c r="AE91" s="1636"/>
      <c r="AF91" s="1636"/>
      <c r="AG91" s="1636"/>
      <c r="AH91" s="1636">
        <v>0</v>
      </c>
    </row>
    <row s="1636" customFormat="1" customHeight="1" ht="18.75">
      <c r="A92" s="1781"/>
      <c r="B92" s="1781"/>
      <c r="C92" s="370" t="s">
        <v>1153</v>
      </c>
      <c r="D92" s="2463"/>
      <c r="E92" s="2205"/>
      <c r="F92" s="2384"/>
      <c r="G92" s="2428"/>
      <c r="H92" s="1501"/>
      <c r="I92" s="652" t="s">
        <v>1152</v>
      </c>
      <c r="J92" s="572"/>
      <c r="K92" s="1501"/>
      <c r="L92" s="215"/>
      <c r="M92" s="2171"/>
      <c r="N92" s="335"/>
      <c r="O92" s="1625"/>
      <c r="P92" s="1625"/>
      <c r="AH92" s="1632">
        <v>0</v>
      </c>
    </row>
    <row s="1636" customFormat="1" customHeight="1" ht="0.75">
      <c r="A93" s="1781"/>
      <c r="B93" s="1781"/>
      <c r="C93" s="370" t="s">
        <v>1162</v>
      </c>
      <c r="D93" s="2463"/>
      <c r="E93" s="2205"/>
      <c r="F93" s="2384"/>
      <c r="G93" s="401"/>
      <c r="H93" s="1501"/>
      <c r="I93" s="652"/>
      <c r="J93" s="572"/>
      <c r="K93" s="1501"/>
      <c r="L93" s="215"/>
      <c r="M93" s="2171"/>
      <c r="N93" s="335"/>
      <c r="O93" s="1625"/>
      <c r="P93" s="1625"/>
      <c r="AH93" s="1632">
        <v>0</v>
      </c>
    </row>
    <row s="1636" customFormat="1" customHeight="1" ht="13.5">
      <c r="A94" s="1781" t="s">
        <v>171</v>
      </c>
      <c r="B94" s="1781" t="s">
        <v>172</v>
      </c>
      <c r="C94" s="370"/>
      <c r="D94" s="2463"/>
      <c r="E94" s="2205"/>
      <c r="F94" s="2384"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28" t="str">
        <f>INDEX(PT_DIFFERENTIATION_NTAR,MATCH(B94,PT_DIFFERENTIATION_NTAR_ID,0))</f>
        <v>Тарифы на тепловую энергию (мощность), поставляемую потребителям</v>
      </c>
      <c r="H94" s="1863"/>
      <c r="I94" s="1740">
        <v>45292.59893518518</v>
      </c>
      <c r="J94" s="1774">
        <v>45657.599027777775</v>
      </c>
      <c r="K94" s="1779">
        <v>241990.86858859</v>
      </c>
      <c r="L94" s="1863" t="s">
        <v>314</v>
      </c>
      <c r="M94" s="2172"/>
      <c r="N94" s="335"/>
      <c r="O94" s="1625"/>
      <c r="P94" s="1625"/>
      <c r="AH94" s="1632">
        <v>0</v>
      </c>
    </row>
    <row s="1636" customFormat="1" customHeight="1" ht="13.5">
      <c r="A95" s="1824"/>
      <c r="B95" s="1824"/>
      <c r="C95" s="1688"/>
      <c r="D95" s="345"/>
      <c r="E95" s="1032"/>
      <c r="F95" s="1032"/>
      <c r="G95" s="1032"/>
      <c r="H95" s="2578" t="s">
        <v>433</v>
      </c>
      <c r="I95" s="1740">
        <v>45658.5991087963</v>
      </c>
      <c r="J95" s="1774">
        <v>46022.59920138889</v>
      </c>
      <c r="K95" s="1779">
        <v>231163.405988194</v>
      </c>
      <c r="L95" s="2272" t="s">
        <v>314</v>
      </c>
      <c r="M95" s="2319"/>
      <c r="N95" s="619"/>
      <c r="O95" s="1625"/>
      <c r="P95" s="1625"/>
      <c r="Q95" s="1636"/>
      <c r="R95" s="1636"/>
      <c r="S95" s="1636"/>
      <c r="T95" s="1636"/>
      <c r="U95" s="1636"/>
      <c r="V95" s="1636"/>
      <c r="W95" s="1636"/>
      <c r="X95" s="1636"/>
      <c r="Y95" s="1636"/>
      <c r="Z95" s="1636"/>
      <c r="AA95" s="1636"/>
      <c r="AB95" s="1636"/>
      <c r="AC95" s="1636"/>
      <c r="AD95" s="1636"/>
      <c r="AE95" s="1636"/>
      <c r="AF95" s="1636"/>
      <c r="AG95" s="1636"/>
      <c r="AH95" s="1636">
        <v>0</v>
      </c>
    </row>
    <row s="1636" customFormat="1" customHeight="1" ht="13.5">
      <c r="A96" s="1824"/>
      <c r="B96" s="1824"/>
      <c r="C96" s="1688"/>
      <c r="D96" s="345"/>
      <c r="E96" s="1032"/>
      <c r="F96" s="1032"/>
      <c r="G96" s="1032"/>
      <c r="H96" s="2578" t="s">
        <v>433</v>
      </c>
      <c r="I96" s="1740">
        <v>46023.59924768518</v>
      </c>
      <c r="J96" s="1774">
        <v>46387.59930555556</v>
      </c>
      <c r="K96" s="1779">
        <v>271577.878151835</v>
      </c>
      <c r="L96" s="2272" t="s">
        <v>314</v>
      </c>
      <c r="M96" s="2319"/>
      <c r="N96" s="619"/>
      <c r="O96" s="1625"/>
      <c r="P96" s="1625"/>
      <c r="Q96" s="1636"/>
      <c r="R96" s="1636"/>
      <c r="S96" s="1636"/>
      <c r="T96" s="1636"/>
      <c r="U96" s="1636"/>
      <c r="V96" s="1636"/>
      <c r="W96" s="1636"/>
      <c r="X96" s="1636"/>
      <c r="Y96" s="1636"/>
      <c r="Z96" s="1636"/>
      <c r="AA96" s="1636"/>
      <c r="AB96" s="1636"/>
      <c r="AC96" s="1636"/>
      <c r="AD96" s="1636"/>
      <c r="AE96" s="1636"/>
      <c r="AF96" s="1636"/>
      <c r="AG96" s="1636"/>
      <c r="AH96" s="1636">
        <v>0</v>
      </c>
    </row>
    <row s="1636" customFormat="1" customHeight="1" ht="13.5">
      <c r="A97" s="1824"/>
      <c r="B97" s="1824"/>
      <c r="C97" s="1688"/>
      <c r="D97" s="345"/>
      <c r="E97" s="1032"/>
      <c r="F97" s="1032"/>
      <c r="G97" s="1032"/>
      <c r="H97" s="2578" t="s">
        <v>433</v>
      </c>
      <c r="I97" s="1740">
        <v>46388.599386574075</v>
      </c>
      <c r="J97" s="1774">
        <v>46752.59950231481</v>
      </c>
      <c r="K97" s="1779">
        <v>286169.084144322</v>
      </c>
      <c r="L97" s="2272" t="s">
        <v>314</v>
      </c>
      <c r="M97" s="2319"/>
      <c r="N97" s="619"/>
      <c r="O97" s="1625"/>
      <c r="P97" s="1625"/>
      <c r="Q97" s="1636"/>
      <c r="R97" s="1636"/>
      <c r="S97" s="1636"/>
      <c r="T97" s="1636"/>
      <c r="U97" s="1636"/>
      <c r="V97" s="1636"/>
      <c r="W97" s="1636"/>
      <c r="X97" s="1636"/>
      <c r="Y97" s="1636"/>
      <c r="Z97" s="1636"/>
      <c r="AA97" s="1636"/>
      <c r="AB97" s="1636"/>
      <c r="AC97" s="1636"/>
      <c r="AD97" s="1636"/>
      <c r="AE97" s="1636"/>
      <c r="AF97" s="1636"/>
      <c r="AG97" s="1636"/>
      <c r="AH97" s="1636">
        <v>0</v>
      </c>
    </row>
    <row s="1636" customFormat="1" customHeight="1" ht="13.5">
      <c r="A98" s="1824"/>
      <c r="B98" s="1824"/>
      <c r="C98" s="1688"/>
      <c r="D98" s="345"/>
      <c r="E98" s="1032"/>
      <c r="F98" s="1032"/>
      <c r="G98" s="1032"/>
      <c r="H98" s="2578" t="s">
        <v>433</v>
      </c>
      <c r="I98" s="1740">
        <v>46753.599710648145</v>
      </c>
      <c r="J98" s="1774">
        <v>47118.59978009259</v>
      </c>
      <c r="K98" s="1779">
        <v>300770.853936986</v>
      </c>
      <c r="L98" s="2272" t="s">
        <v>314</v>
      </c>
      <c r="M98" s="2319"/>
      <c r="N98" s="619"/>
      <c r="O98" s="1625"/>
      <c r="P98" s="1625"/>
      <c r="Q98" s="1636"/>
      <c r="R98" s="1636"/>
      <c r="S98" s="1636"/>
      <c r="T98" s="1636"/>
      <c r="U98" s="1636"/>
      <c r="V98" s="1636"/>
      <c r="W98" s="1636"/>
      <c r="X98" s="1636"/>
      <c r="Y98" s="1636"/>
      <c r="Z98" s="1636"/>
      <c r="AA98" s="1636"/>
      <c r="AB98" s="1636"/>
      <c r="AC98" s="1636"/>
      <c r="AD98" s="1636"/>
      <c r="AE98" s="1636"/>
      <c r="AF98" s="1636"/>
      <c r="AG98" s="1636"/>
      <c r="AH98" s="1636">
        <v>0</v>
      </c>
    </row>
    <row s="1636" customFormat="1" customHeight="1" ht="18.75">
      <c r="A99" s="1781"/>
      <c r="B99" s="1781"/>
      <c r="C99" s="370" t="s">
        <v>1153</v>
      </c>
      <c r="D99" s="2463"/>
      <c r="E99" s="2205"/>
      <c r="F99" s="2384"/>
      <c r="G99" s="2428"/>
      <c r="H99" s="1501"/>
      <c r="I99" s="652" t="s">
        <v>1152</v>
      </c>
      <c r="J99" s="572"/>
      <c r="K99" s="1501"/>
      <c r="L99" s="215"/>
      <c r="M99" s="1862"/>
      <c r="N99" s="335"/>
      <c r="O99" s="1625"/>
      <c r="P99" s="1625"/>
      <c r="AH99" s="1632">
        <v>0</v>
      </c>
    </row>
    <row s="1636" customFormat="1" customHeight="1" ht="0.75">
      <c r="A100" s="1781"/>
      <c r="B100" s="1781"/>
      <c r="C100" s="370" t="s">
        <v>1162</v>
      </c>
      <c r="D100" s="2463"/>
      <c r="E100" s="2205"/>
      <c r="F100" s="2384"/>
      <c r="G100" s="401"/>
      <c r="H100" s="1501"/>
      <c r="I100" s="652"/>
      <c r="J100" s="572"/>
      <c r="K100" s="1501"/>
      <c r="L100" s="215"/>
      <c r="M100" s="342"/>
      <c r="N100" s="335"/>
      <c r="O100" s="1625"/>
      <c r="P100" s="1625"/>
      <c r="AH100" s="1632">
        <v>0</v>
      </c>
    </row>
    <row s="1636" customFormat="1" customHeight="1" ht="45" hidden="1">
      <c r="A101" s="1781" t="s">
        <v>177</v>
      </c>
      <c r="B101" s="1781" t="s">
        <v>178</v>
      </c>
      <c r="C101" s="370"/>
      <c r="D101" s="2463"/>
      <c r="E101" s="2205"/>
      <c r="F101" s="2384"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8" t="str">
        <f>INDEX(PT_DIFFERENTIATION_NTAR,MATCH(B101,PT_DIFFERENTIATION_NTAR_ID,0))</f>
        <v/>
      </c>
      <c r="H101" s="1863"/>
      <c r="I101" s="1740"/>
      <c r="J101" s="1774"/>
      <c r="K101" s="1779"/>
      <c r="L101" s="1863" t="s">
        <v>314</v>
      </c>
      <c r="M101" s="342"/>
      <c r="N101" s="335"/>
      <c r="O101" s="1625"/>
      <c r="P101" s="1625"/>
      <c r="AH101" s="1632">
        <v>0</v>
      </c>
    </row>
    <row s="1636" customFormat="1" customHeight="1" ht="18.75" hidden="1">
      <c r="A102" s="1781"/>
      <c r="B102" s="1781"/>
      <c r="C102" s="370" t="s">
        <v>1153</v>
      </c>
      <c r="D102" s="2463"/>
      <c r="E102" s="2205"/>
      <c r="F102" s="2384"/>
      <c r="G102" s="2428"/>
      <c r="H102" s="1501"/>
      <c r="I102" s="652" t="s">
        <v>1152</v>
      </c>
      <c r="J102" s="572"/>
      <c r="K102" s="1501"/>
      <c r="L102" s="215"/>
      <c r="M102" s="342"/>
      <c r="N102" s="335"/>
      <c r="O102" s="1625"/>
      <c r="P102" s="1625"/>
      <c r="AH102" s="1632">
        <v>0</v>
      </c>
    </row>
    <row s="1636" customFormat="1" customHeight="1" ht="0.75" hidden="1">
      <c r="A103" s="1781"/>
      <c r="B103" s="1781"/>
      <c r="C103" s="370" t="s">
        <v>1162</v>
      </c>
      <c r="D103" s="2463"/>
      <c r="E103" s="2205"/>
      <c r="F103" s="2384"/>
      <c r="G103" s="401"/>
      <c r="H103" s="1501"/>
      <c r="I103" s="652"/>
      <c r="J103" s="572"/>
      <c r="K103" s="1501"/>
      <c r="L103" s="215"/>
      <c r="M103" s="342"/>
      <c r="N103" s="335"/>
      <c r="O103" s="1625"/>
      <c r="P103" s="1625"/>
      <c r="AH103" s="1632">
        <v>0</v>
      </c>
    </row>
    <row s="1636" customFormat="1" customHeight="1" ht="45" hidden="1">
      <c r="A104" s="1781" t="s">
        <v>183</v>
      </c>
      <c r="B104" s="1781" t="s">
        <v>184</v>
      </c>
      <c r="C104" s="370"/>
      <c r="D104" s="2463"/>
      <c r="E104" s="2205"/>
      <c r="F104" s="238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8" t="str">
        <f>INDEX(PT_DIFFERENTIATION_NTAR,MATCH(B104,PT_DIFFERENTIATION_NTAR_ID,0))</f>
        <v/>
      </c>
      <c r="H104" s="1863"/>
      <c r="I104" s="1740"/>
      <c r="J104" s="1774"/>
      <c r="K104" s="1779"/>
      <c r="L104" s="1863" t="s">
        <v>314</v>
      </c>
      <c r="M104" s="342"/>
      <c r="N104" s="335"/>
      <c r="O104" s="1625"/>
      <c r="P104" s="1625"/>
      <c r="AH104" s="1632">
        <v>0</v>
      </c>
    </row>
    <row s="1636" customFormat="1" customHeight="1" ht="18.75" hidden="1">
      <c r="A105" s="1781"/>
      <c r="B105" s="1781"/>
      <c r="C105" s="370" t="s">
        <v>1153</v>
      </c>
      <c r="D105" s="2463"/>
      <c r="E105" s="2205"/>
      <c r="F105" s="2384"/>
      <c r="G105" s="2428"/>
      <c r="H105" s="1501"/>
      <c r="I105" s="652" t="s">
        <v>1152</v>
      </c>
      <c r="J105" s="572"/>
      <c r="K105" s="1501"/>
      <c r="L105" s="215"/>
      <c r="M105" s="342"/>
      <c r="N105" s="335"/>
      <c r="O105" s="1625"/>
      <c r="P105" s="1625"/>
      <c r="AH105" s="1632">
        <v>0</v>
      </c>
    </row>
    <row s="1636" customFormat="1" customHeight="1" ht="0.75" hidden="1">
      <c r="A106" s="1781"/>
      <c r="B106" s="1781"/>
      <c r="C106" s="370" t="s">
        <v>1162</v>
      </c>
      <c r="D106" s="2463"/>
      <c r="E106" s="2205"/>
      <c r="F106" s="2384"/>
      <c r="G106" s="401"/>
      <c r="H106" s="1501"/>
      <c r="I106" s="652"/>
      <c r="J106" s="572"/>
      <c r="K106" s="1501"/>
      <c r="L106" s="215"/>
      <c r="M106" s="342"/>
      <c r="N106" s="335"/>
      <c r="O106" s="1625"/>
      <c r="P106" s="1625"/>
      <c r="AH106" s="1632">
        <v>0</v>
      </c>
    </row>
    <row s="1636" customFormat="1" customHeight="1" ht="18.75" hidden="1">
      <c r="A107" s="1781" t="s">
        <v>189</v>
      </c>
      <c r="B107" s="1781" t="s">
        <v>190</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314</v>
      </c>
      <c r="M107" s="342"/>
      <c r="N107" s="335"/>
      <c r="O107" s="1625"/>
      <c r="P107" s="1625"/>
      <c r="AH107" s="1632">
        <v>0</v>
      </c>
    </row>
    <row s="1636" customFormat="1" customHeight="1" ht="18.75" hidden="1">
      <c r="A108" s="1781"/>
      <c r="B108" s="1781"/>
      <c r="C108" s="370" t="s">
        <v>1153</v>
      </c>
      <c r="D108" s="2463"/>
      <c r="E108" s="2205"/>
      <c r="F108" s="2384"/>
      <c r="G108" s="2428"/>
      <c r="H108" s="1501"/>
      <c r="I108" s="652" t="s">
        <v>1152</v>
      </c>
      <c r="J108" s="572"/>
      <c r="K108" s="1501"/>
      <c r="L108" s="215"/>
      <c r="M108" s="342"/>
      <c r="N108" s="335"/>
      <c r="O108" s="1625"/>
      <c r="P108" s="1625"/>
      <c r="AH108" s="1632">
        <v>0</v>
      </c>
    </row>
    <row s="1636" customFormat="1" customHeight="1" ht="0.75" hidden="1">
      <c r="A109" s="1781"/>
      <c r="B109" s="1781"/>
      <c r="C109" s="370" t="s">
        <v>1162</v>
      </c>
      <c r="D109" s="2463"/>
      <c r="E109" s="2205"/>
      <c r="F109" s="2384"/>
      <c r="G109" s="401"/>
      <c r="H109" s="1501"/>
      <c r="I109" s="652"/>
      <c r="J109" s="572"/>
      <c r="K109" s="1501"/>
      <c r="L109" s="215"/>
      <c r="M109" s="342"/>
      <c r="N109" s="335"/>
      <c r="O109" s="1625"/>
      <c r="P109" s="1625"/>
      <c r="AH109" s="1632">
        <v>0</v>
      </c>
    </row>
    <row s="1636" customFormat="1" customHeight="1" ht="18.75" hidden="1">
      <c r="A110" s="1781" t="s">
        <v>195</v>
      </c>
      <c r="B110" s="1781" t="s">
        <v>196</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314</v>
      </c>
      <c r="M110" s="342"/>
      <c r="N110" s="335"/>
      <c r="O110" s="1625"/>
      <c r="P110" s="1625"/>
      <c r="AH110" s="1632">
        <v>0</v>
      </c>
    </row>
    <row s="1636" customFormat="1" customHeight="1" ht="18.75" hidden="1">
      <c r="A111" s="1781"/>
      <c r="B111" s="1781"/>
      <c r="C111" s="370" t="s">
        <v>1153</v>
      </c>
      <c r="D111" s="2463"/>
      <c r="E111" s="2205"/>
      <c r="F111" s="2384"/>
      <c r="G111" s="2428"/>
      <c r="H111" s="1501"/>
      <c r="I111" s="652" t="s">
        <v>1152</v>
      </c>
      <c r="J111" s="572"/>
      <c r="K111" s="1501"/>
      <c r="L111" s="215"/>
      <c r="M111" s="342"/>
      <c r="N111" s="335"/>
      <c r="O111" s="1625"/>
      <c r="P111" s="1625"/>
      <c r="AH111" s="1632">
        <v>0</v>
      </c>
    </row>
    <row s="1636" customFormat="1" customHeight="1" ht="0.75" hidden="1">
      <c r="A112" s="1781"/>
      <c r="B112" s="1781"/>
      <c r="C112" s="370" t="s">
        <v>1162</v>
      </c>
      <c r="D112" s="2463"/>
      <c r="E112" s="2205"/>
      <c r="F112" s="2384"/>
      <c r="G112" s="401"/>
      <c r="H112" s="1501"/>
      <c r="I112" s="652"/>
      <c r="J112" s="572"/>
      <c r="K112" s="1501"/>
      <c r="L112" s="215"/>
      <c r="M112" s="342"/>
      <c r="N112" s="335"/>
      <c r="O112" s="1625"/>
      <c r="P112" s="1625"/>
      <c r="AH112" s="1632">
        <v>0</v>
      </c>
    </row>
    <row s="1636" customFormat="1" customHeight="1" ht="18.75" hidden="1">
      <c r="A113" s="1781" t="s">
        <v>201</v>
      </c>
      <c r="B113" s="1781" t="s">
        <v>202</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314</v>
      </c>
      <c r="M113" s="342"/>
      <c r="N113" s="335"/>
      <c r="O113" s="1625"/>
      <c r="P113" s="1625"/>
      <c r="AH113" s="1632">
        <v>0</v>
      </c>
    </row>
    <row s="1636" customFormat="1" customHeight="1" ht="18.75" hidden="1">
      <c r="A114" s="1781"/>
      <c r="B114" s="1781"/>
      <c r="C114" s="370" t="s">
        <v>1153</v>
      </c>
      <c r="D114" s="2463"/>
      <c r="E114" s="2205"/>
      <c r="F114" s="2384"/>
      <c r="G114" s="2428"/>
      <c r="H114" s="1501"/>
      <c r="I114" s="652" t="s">
        <v>1152</v>
      </c>
      <c r="J114" s="572"/>
      <c r="K114" s="1501"/>
      <c r="L114" s="215"/>
      <c r="M114" s="342"/>
      <c r="N114" s="335"/>
      <c r="O114" s="1625"/>
      <c r="P114" s="1625"/>
      <c r="AH114" s="1632">
        <v>0</v>
      </c>
    </row>
    <row s="1636" customFormat="1" customHeight="1" ht="0.75" hidden="1">
      <c r="A115" s="1781"/>
      <c r="B115" s="1781"/>
      <c r="C115" s="370" t="s">
        <v>1162</v>
      </c>
      <c r="D115" s="2463"/>
      <c r="E115" s="2205"/>
      <c r="F115" s="2384"/>
      <c r="G115" s="401"/>
      <c r="H115" s="1501"/>
      <c r="I115" s="652"/>
      <c r="J115" s="572"/>
      <c r="K115" s="1501"/>
      <c r="L115" s="215"/>
      <c r="M115" s="342"/>
      <c r="N115" s="335"/>
      <c r="O115" s="1625"/>
      <c r="P115" s="1625"/>
      <c r="AH115" s="1632">
        <v>0</v>
      </c>
    </row>
    <row s="1636" customFormat="1" customHeight="1" ht="18.75" hidden="1">
      <c r="A116" s="1781" t="s">
        <v>207</v>
      </c>
      <c r="B116" s="1781" t="s">
        <v>208</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314</v>
      </c>
      <c r="M116" s="342"/>
      <c r="N116" s="335"/>
      <c r="O116" s="1625"/>
      <c r="P116" s="1625"/>
      <c r="AH116" s="1632">
        <v>0</v>
      </c>
    </row>
    <row s="1636" customFormat="1" customHeight="1" ht="18.75" hidden="1">
      <c r="A117" s="1781"/>
      <c r="B117" s="1781"/>
      <c r="C117" s="370" t="s">
        <v>1153</v>
      </c>
      <c r="D117" s="2463"/>
      <c r="E117" s="2205"/>
      <c r="F117" s="2384"/>
      <c r="G117" s="2428"/>
      <c r="H117" s="1501"/>
      <c r="I117" s="652" t="s">
        <v>1152</v>
      </c>
      <c r="J117" s="572"/>
      <c r="K117" s="1501"/>
      <c r="L117" s="215"/>
      <c r="M117" s="342"/>
      <c r="N117" s="335"/>
      <c r="O117" s="1625"/>
      <c r="P117" s="1625"/>
      <c r="AH117" s="1632">
        <v>0</v>
      </c>
    </row>
    <row s="1636" customFormat="1" customHeight="1" ht="0.75" hidden="1">
      <c r="A118" s="1781"/>
      <c r="B118" s="1781"/>
      <c r="C118" s="370" t="s">
        <v>1162</v>
      </c>
      <c r="D118" s="2463"/>
      <c r="E118" s="2205"/>
      <c r="F118" s="2384"/>
      <c r="G118" s="401"/>
      <c r="H118" s="1501"/>
      <c r="I118" s="652"/>
      <c r="J118" s="572"/>
      <c r="K118" s="1501"/>
      <c r="L118" s="215"/>
      <c r="M118" s="342"/>
      <c r="N118" s="335"/>
      <c r="O118" s="1625"/>
      <c r="P118" s="1625"/>
      <c r="AH118" s="1632">
        <v>0</v>
      </c>
    </row>
    <row s="1636" customFormat="1" customHeight="1" ht="18.75" hidden="1">
      <c r="A119" s="1781" t="s">
        <v>213</v>
      </c>
      <c r="B119" s="1781" t="s">
        <v>214</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314</v>
      </c>
      <c r="M119" s="342"/>
      <c r="N119" s="335"/>
      <c r="O119" s="1625"/>
      <c r="P119" s="1625"/>
      <c r="AH119" s="1632">
        <v>0</v>
      </c>
    </row>
    <row s="1636" customFormat="1" customHeight="1" ht="18.75" hidden="1">
      <c r="A120" s="1781"/>
      <c r="B120" s="1781"/>
      <c r="C120" s="370" t="s">
        <v>1153</v>
      </c>
      <c r="D120" s="2463"/>
      <c r="E120" s="2205"/>
      <c r="F120" s="2384"/>
      <c r="G120" s="2428"/>
      <c r="H120" s="1501"/>
      <c r="I120" s="652" t="s">
        <v>1152</v>
      </c>
      <c r="J120" s="572"/>
      <c r="K120" s="1501"/>
      <c r="L120" s="215"/>
      <c r="M120" s="342"/>
      <c r="N120" s="335"/>
      <c r="O120" s="1625"/>
      <c r="P120" s="1625"/>
      <c r="AH120" s="1632">
        <v>0</v>
      </c>
    </row>
    <row s="1636" customFormat="1" customHeight="1" ht="0.75" hidden="1">
      <c r="A121" s="1781"/>
      <c r="B121" s="1781"/>
      <c r="C121" s="370" t="s">
        <v>1162</v>
      </c>
      <c r="D121" s="2463"/>
      <c r="E121" s="2205"/>
      <c r="F121" s="2384"/>
      <c r="G121" s="401"/>
      <c r="H121" s="1501"/>
      <c r="I121" s="652"/>
      <c r="J121" s="572"/>
      <c r="K121" s="1501"/>
      <c r="L121" s="215"/>
      <c r="M121" s="342"/>
      <c r="N121" s="335"/>
      <c r="O121" s="1625"/>
      <c r="P121" s="1625"/>
      <c r="AH121" s="1632">
        <v>0</v>
      </c>
    </row>
    <row s="1636" customFormat="1" customHeight="1" ht="18.75" hidden="1">
      <c r="A122" s="1781" t="s">
        <v>233</v>
      </c>
      <c r="B122" s="1781" t="s">
        <v>234</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314</v>
      </c>
      <c r="M122" s="342"/>
      <c r="N122" s="335"/>
      <c r="O122" s="1625"/>
      <c r="P122" s="1625"/>
      <c r="AH122" s="1632">
        <v>0</v>
      </c>
    </row>
    <row s="1636" customFormat="1" customHeight="1" ht="18.75" hidden="1">
      <c r="A123" s="1781"/>
      <c r="B123" s="1781"/>
      <c r="C123" s="370" t="s">
        <v>1153</v>
      </c>
      <c r="D123" s="2463"/>
      <c r="E123" s="2205"/>
      <c r="F123" s="2384"/>
      <c r="G123" s="2428"/>
      <c r="H123" s="1501"/>
      <c r="I123" s="652" t="s">
        <v>1152</v>
      </c>
      <c r="J123" s="572"/>
      <c r="K123" s="1501"/>
      <c r="L123" s="215"/>
      <c r="M123" s="342"/>
      <c r="N123" s="335"/>
      <c r="O123" s="1625"/>
      <c r="P123" s="1625"/>
      <c r="AH123" s="1632">
        <v>0</v>
      </c>
    </row>
    <row s="1636" customFormat="1" customHeight="1" ht="0.75" hidden="1">
      <c r="A124" s="1781"/>
      <c r="B124" s="1781"/>
      <c r="C124" s="370" t="s">
        <v>1162</v>
      </c>
      <c r="D124" s="2463"/>
      <c r="E124" s="2205"/>
      <c r="F124" s="2384"/>
      <c r="G124" s="401"/>
      <c r="H124" s="1501"/>
      <c r="I124" s="652"/>
      <c r="J124" s="572"/>
      <c r="K124" s="1501"/>
      <c r="L124" s="215"/>
      <c r="M124" s="342"/>
      <c r="N124" s="335"/>
      <c r="O124" s="1625"/>
      <c r="P124" s="1625"/>
      <c r="AH124" s="1632">
        <v>0</v>
      </c>
    </row>
    <row s="1636" customFormat="1" customHeight="1" ht="18.75" hidden="1">
      <c r="A125" s="1781" t="s">
        <v>238</v>
      </c>
      <c r="B125" s="1781" t="s">
        <v>239</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314</v>
      </c>
      <c r="M125" s="342"/>
      <c r="N125" s="335"/>
      <c r="O125" s="1625"/>
      <c r="P125" s="1625"/>
      <c r="AH125" s="1632">
        <v>0</v>
      </c>
    </row>
    <row s="1636" customFormat="1" customHeight="1" ht="18.75" hidden="1">
      <c r="A126" s="1781"/>
      <c r="B126" s="1781"/>
      <c r="C126" s="370" t="s">
        <v>1153</v>
      </c>
      <c r="D126" s="2463"/>
      <c r="E126" s="2205"/>
      <c r="F126" s="2384"/>
      <c r="G126" s="2428"/>
      <c r="H126" s="1501"/>
      <c r="I126" s="652" t="s">
        <v>1152</v>
      </c>
      <c r="J126" s="572"/>
      <c r="K126" s="1501"/>
      <c r="L126" s="215"/>
      <c r="M126" s="342"/>
      <c r="N126" s="335"/>
      <c r="O126" s="1625"/>
      <c r="P126" s="1625"/>
      <c r="AH126" s="1632">
        <v>0</v>
      </c>
    </row>
    <row s="1636" customFormat="1" customHeight="1" ht="0.75" hidden="1">
      <c r="A127" s="1781"/>
      <c r="B127" s="1781"/>
      <c r="C127" s="370" t="s">
        <v>1162</v>
      </c>
      <c r="D127" s="2463"/>
      <c r="E127" s="2205"/>
      <c r="F127" s="2384"/>
      <c r="G127" s="401"/>
      <c r="H127" s="1501"/>
      <c r="I127" s="652"/>
      <c r="J127" s="572"/>
      <c r="K127" s="1501"/>
      <c r="L127" s="215"/>
      <c r="M127" s="342"/>
      <c r="N127" s="335"/>
      <c r="O127" s="1625"/>
      <c r="P127" s="1625"/>
      <c r="AH127" s="1632">
        <v>0</v>
      </c>
    </row>
    <row s="1636" customFormat="1" customHeight="1" ht="18.75" hidden="1">
      <c r="A128" s="1781" t="s">
        <v>243</v>
      </c>
      <c r="B128" s="1781" t="s">
        <v>244</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314</v>
      </c>
      <c r="M128" s="342"/>
      <c r="N128" s="335"/>
      <c r="O128" s="1625"/>
      <c r="P128" s="1625"/>
      <c r="AH128" s="1632">
        <v>0</v>
      </c>
    </row>
    <row s="1636" customFormat="1" customHeight="1" ht="18.75" hidden="1">
      <c r="A129" s="1781"/>
      <c r="B129" s="1781"/>
      <c r="C129" s="370" t="s">
        <v>1153</v>
      </c>
      <c r="D129" s="2463"/>
      <c r="E129" s="2205"/>
      <c r="F129" s="2384"/>
      <c r="G129" s="2428"/>
      <c r="H129" s="1501"/>
      <c r="I129" s="652" t="s">
        <v>1152</v>
      </c>
      <c r="J129" s="572"/>
      <c r="K129" s="1501"/>
      <c r="L129" s="215"/>
      <c r="M129" s="342"/>
      <c r="N129" s="335"/>
      <c r="O129" s="1625"/>
      <c r="P129" s="1625"/>
      <c r="AH129" s="1632">
        <v>0</v>
      </c>
    </row>
    <row s="1636" customFormat="1" customHeight="1" ht="0.75" hidden="1">
      <c r="A130" s="1781"/>
      <c r="B130" s="1781"/>
      <c r="C130" s="370" t="s">
        <v>1162</v>
      </c>
      <c r="D130" s="2463"/>
      <c r="E130" s="2205"/>
      <c r="F130" s="2384"/>
      <c r="G130" s="401"/>
      <c r="H130" s="1501"/>
      <c r="I130" s="652"/>
      <c r="J130" s="572"/>
      <c r="K130" s="1501"/>
      <c r="L130" s="215"/>
      <c r="M130" s="342"/>
      <c r="N130" s="335"/>
      <c r="O130" s="1625"/>
      <c r="P130" s="1625"/>
      <c r="AH130" s="1632">
        <v>0</v>
      </c>
    </row>
    <row s="1636" customFormat="1" customHeight="1" ht="18.75" hidden="1">
      <c r="A131" s="1781" t="s">
        <v>248</v>
      </c>
      <c r="B131" s="1781" t="s">
        <v>249</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314</v>
      </c>
      <c r="M131" s="342"/>
      <c r="N131" s="335"/>
      <c r="O131" s="1625"/>
      <c r="P131" s="1625"/>
      <c r="AH131" s="1632">
        <v>0</v>
      </c>
    </row>
    <row s="1636" customFormat="1" customHeight="1" ht="18.75" hidden="1">
      <c r="A132" s="1781"/>
      <c r="B132" s="1781"/>
      <c r="C132" s="370" t="s">
        <v>1153</v>
      </c>
      <c r="D132" s="2463"/>
      <c r="E132" s="2205"/>
      <c r="F132" s="2384"/>
      <c r="G132" s="2428"/>
      <c r="H132" s="1501"/>
      <c r="I132" s="652" t="s">
        <v>1152</v>
      </c>
      <c r="J132" s="572"/>
      <c r="K132" s="1501"/>
      <c r="L132" s="215"/>
      <c r="M132" s="342"/>
      <c r="N132" s="335"/>
      <c r="O132" s="1625"/>
      <c r="P132" s="1625"/>
      <c r="AH132" s="1632">
        <v>0</v>
      </c>
    </row>
    <row s="1636" customFormat="1" customHeight="1" ht="0.75" hidden="1">
      <c r="A133" s="1781"/>
      <c r="B133" s="1781"/>
      <c r="C133" s="370" t="s">
        <v>1162</v>
      </c>
      <c r="D133" s="2463"/>
      <c r="E133" s="2205"/>
      <c r="F133" s="2384"/>
      <c r="G133" s="401"/>
      <c r="H133" s="1501"/>
      <c r="I133" s="652"/>
      <c r="J133" s="572"/>
      <c r="K133" s="1501"/>
      <c r="L133" s="215"/>
      <c r="M133" s="342"/>
      <c r="N133" s="335"/>
      <c r="O133" s="1625"/>
      <c r="P133" s="1625"/>
      <c r="AH133" s="1632">
        <v>0</v>
      </c>
    </row>
    <row s="1636" customFormat="1" customHeight="1" ht="18.75" hidden="1">
      <c r="A134" s="1781" t="s">
        <v>253</v>
      </c>
      <c r="B134" s="1781" t="s">
        <v>254</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314</v>
      </c>
      <c r="M134" s="342"/>
      <c r="N134" s="335"/>
      <c r="O134" s="1625"/>
      <c r="P134" s="1625"/>
      <c r="AH134" s="1632">
        <v>0</v>
      </c>
    </row>
    <row s="1636" customFormat="1" customHeight="1" ht="18.75" hidden="1">
      <c r="A135" s="1781"/>
      <c r="B135" s="1781"/>
      <c r="C135" s="370" t="s">
        <v>1153</v>
      </c>
      <c r="D135" s="2463"/>
      <c r="E135" s="2205"/>
      <c r="F135" s="2384"/>
      <c r="G135" s="2428"/>
      <c r="H135" s="1501"/>
      <c r="I135" s="652" t="s">
        <v>1152</v>
      </c>
      <c r="J135" s="572"/>
      <c r="K135" s="1501"/>
      <c r="L135" s="215"/>
      <c r="M135" s="342"/>
      <c r="N135" s="335"/>
      <c r="O135" s="1625"/>
      <c r="P135" s="1625"/>
      <c r="AH135" s="1632">
        <v>0</v>
      </c>
    </row>
    <row s="1636" customFormat="1" customHeight="1" ht="0.75" hidden="1">
      <c r="A136" s="1781"/>
      <c r="B136" s="1781"/>
      <c r="C136" s="370" t="s">
        <v>1162</v>
      </c>
      <c r="D136" s="2463"/>
      <c r="E136" s="2205"/>
      <c r="F136" s="2384"/>
      <c r="G136" s="401"/>
      <c r="H136" s="1501"/>
      <c r="I136" s="652"/>
      <c r="J136" s="572"/>
      <c r="K136" s="1501"/>
      <c r="L136" s="215"/>
      <c r="M136" s="342"/>
      <c r="N136" s="335"/>
      <c r="O136" s="1625"/>
      <c r="P136" s="1625"/>
      <c r="AH136" s="1632">
        <v>0</v>
      </c>
    </row>
    <row s="1636" customFormat="1" customHeight="1" ht="18.75" hidden="1">
      <c r="A137" s="1781" t="s">
        <v>258</v>
      </c>
      <c r="B137" s="1781" t="s">
        <v>259</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314</v>
      </c>
      <c r="M137" s="342"/>
      <c r="N137" s="335"/>
      <c r="O137" s="1625"/>
      <c r="P137" s="1625"/>
      <c r="AH137" s="1632">
        <v>0</v>
      </c>
    </row>
    <row s="1636" customFormat="1" customHeight="1" ht="18.75" hidden="1">
      <c r="A138" s="1781"/>
      <c r="B138" s="1781"/>
      <c r="C138" s="370" t="s">
        <v>1153</v>
      </c>
      <c r="D138" s="2463"/>
      <c r="E138" s="2205"/>
      <c r="F138" s="2384"/>
      <c r="G138" s="2428"/>
      <c r="H138" s="1501"/>
      <c r="I138" s="652" t="s">
        <v>1152</v>
      </c>
      <c r="J138" s="572"/>
      <c r="K138" s="1501"/>
      <c r="L138" s="215"/>
      <c r="M138" s="342"/>
      <c r="N138" s="335"/>
      <c r="O138" s="1625"/>
      <c r="P138" s="1625"/>
      <c r="AH138" s="1632">
        <v>0</v>
      </c>
    </row>
    <row s="1636" customFormat="1" customHeight="1" ht="0.75" hidden="1">
      <c r="A139" s="1781"/>
      <c r="B139" s="1781"/>
      <c r="C139" s="370" t="s">
        <v>1162</v>
      </c>
      <c r="D139" s="2463"/>
      <c r="E139" s="2205"/>
      <c r="F139" s="2384"/>
      <c r="G139" s="401"/>
      <c r="H139" s="1501"/>
      <c r="I139" s="652"/>
      <c r="J139" s="572"/>
      <c r="K139" s="1501"/>
      <c r="L139" s="215"/>
      <c r="M139" s="342"/>
      <c r="N139" s="335"/>
      <c r="O139" s="1625"/>
      <c r="P139" s="1625"/>
      <c r="AH139" s="1632">
        <v>0</v>
      </c>
    </row>
    <row s="1636" customFormat="1" customHeight="1" ht="18.75" hidden="1">
      <c r="A140" s="1781" t="s">
        <v>263</v>
      </c>
      <c r="B140" s="1781" t="s">
        <v>264</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314</v>
      </c>
      <c r="M140" s="342"/>
      <c r="N140" s="335"/>
      <c r="O140" s="1625"/>
      <c r="P140" s="1625"/>
      <c r="AH140" s="1632">
        <v>0</v>
      </c>
    </row>
    <row s="1636" customFormat="1" customHeight="1" ht="18.75" hidden="1">
      <c r="A141" s="1781"/>
      <c r="B141" s="1781"/>
      <c r="C141" s="370" t="s">
        <v>1153</v>
      </c>
      <c r="D141" s="2463"/>
      <c r="E141" s="2205"/>
      <c r="F141" s="2384"/>
      <c r="G141" s="2428"/>
      <c r="H141" s="1501"/>
      <c r="I141" s="652" t="s">
        <v>1152</v>
      </c>
      <c r="J141" s="572"/>
      <c r="K141" s="1501"/>
      <c r="L141" s="215"/>
      <c r="M141" s="342"/>
      <c r="N141" s="335"/>
      <c r="O141" s="1625"/>
      <c r="P141" s="1625"/>
      <c r="AH141" s="1632">
        <v>0</v>
      </c>
    </row>
    <row s="1636" customFormat="1" customHeight="1" ht="0.75" hidden="1">
      <c r="A142" s="1781"/>
      <c r="B142" s="1781"/>
      <c r="C142" s="370" t="s">
        <v>1162</v>
      </c>
      <c r="D142" s="2463"/>
      <c r="E142" s="2205"/>
      <c r="F142" s="2384"/>
      <c r="G142" s="401"/>
      <c r="H142" s="1501"/>
      <c r="I142" s="652"/>
      <c r="J142" s="572"/>
      <c r="K142" s="1501"/>
      <c r="L142" s="215"/>
      <c r="M142" s="342"/>
      <c r="N142" s="335"/>
      <c r="O142" s="1625"/>
      <c r="P142" s="1625"/>
      <c r="AH142" s="1632">
        <v>0</v>
      </c>
    </row>
    <row s="1636" customFormat="1" customHeight="1" ht="18.75" hidden="1">
      <c r="A143" s="1781" t="s">
        <v>268</v>
      </c>
      <c r="B143" s="1781" t="s">
        <v>269</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314</v>
      </c>
      <c r="M143" s="342"/>
      <c r="N143" s="335"/>
      <c r="O143" s="1625"/>
      <c r="P143" s="1625"/>
      <c r="AH143" s="1632">
        <v>0</v>
      </c>
    </row>
    <row s="1636" customFormat="1" customHeight="1" ht="18.75" hidden="1">
      <c r="A144" s="1781"/>
      <c r="B144" s="1781"/>
      <c r="C144" s="370" t="s">
        <v>1153</v>
      </c>
      <c r="D144" s="2463"/>
      <c r="E144" s="2205"/>
      <c r="F144" s="2384"/>
      <c r="G144" s="2428"/>
      <c r="H144" s="1501"/>
      <c r="I144" s="652" t="s">
        <v>1152</v>
      </c>
      <c r="J144" s="572"/>
      <c r="K144" s="1501"/>
      <c r="L144" s="215"/>
      <c r="M144" s="342"/>
      <c r="N144" s="335"/>
      <c r="O144" s="1625"/>
      <c r="P144" s="1625"/>
      <c r="AH144" s="1632">
        <v>0</v>
      </c>
    </row>
    <row s="1636" customFormat="1" customHeight="1" ht="0.75" hidden="1">
      <c r="A145" s="1781"/>
      <c r="B145" s="1781"/>
      <c r="C145" s="370" t="s">
        <v>1162</v>
      </c>
      <c r="D145" s="2463"/>
      <c r="E145" s="2205"/>
      <c r="F145" s="2384"/>
      <c r="G145" s="401"/>
      <c r="H145" s="1501"/>
      <c r="I145" s="652"/>
      <c r="J145" s="572"/>
      <c r="K145" s="1501"/>
      <c r="L145" s="215"/>
      <c r="M145" s="342"/>
      <c r="N145" s="335"/>
      <c r="O145" s="1625"/>
      <c r="P145" s="1625"/>
      <c r="AH145" s="1632">
        <v>0</v>
      </c>
    </row>
    <row s="1636" customFormat="1" customHeight="1" ht="18.75" hidden="1">
      <c r="A146" s="1781" t="s">
        <v>273</v>
      </c>
      <c r="B146" s="1781" t="s">
        <v>274</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314</v>
      </c>
      <c r="M146" s="342"/>
      <c r="N146" s="335"/>
      <c r="O146" s="1625"/>
      <c r="P146" s="1625"/>
      <c r="AH146" s="1632">
        <v>0</v>
      </c>
    </row>
    <row s="1636" customFormat="1" customHeight="1" ht="18.75" hidden="1">
      <c r="A147" s="1781"/>
      <c r="B147" s="1781"/>
      <c r="C147" s="370" t="s">
        <v>1153</v>
      </c>
      <c r="D147" s="2463"/>
      <c r="E147" s="2205"/>
      <c r="F147" s="2384"/>
      <c r="G147" s="2428"/>
      <c r="H147" s="1501"/>
      <c r="I147" s="652" t="s">
        <v>1152</v>
      </c>
      <c r="J147" s="572"/>
      <c r="K147" s="1501"/>
      <c r="L147" s="215"/>
      <c r="M147" s="342"/>
      <c r="N147" s="335"/>
      <c r="O147" s="1625"/>
      <c r="P147" s="1625"/>
      <c r="AH147" s="1632">
        <v>0</v>
      </c>
    </row>
    <row s="1636" customFormat="1" customHeight="1" ht="0.75" hidden="1">
      <c r="A148" s="1781"/>
      <c r="B148" s="1781"/>
      <c r="C148" s="370" t="s">
        <v>1162</v>
      </c>
      <c r="D148" s="2463"/>
      <c r="E148" s="2205"/>
      <c r="F148" s="2384"/>
      <c r="G148" s="401"/>
      <c r="H148" s="1501"/>
      <c r="I148" s="652"/>
      <c r="J148" s="572"/>
      <c r="K148" s="1501"/>
      <c r="L148" s="215"/>
      <c r="M148" s="342"/>
      <c r="N148" s="335"/>
      <c r="O148" s="1625"/>
      <c r="P148" s="1625"/>
      <c r="AH148" s="1632">
        <v>0</v>
      </c>
    </row>
    <row s="1636" customFormat="1" customHeight="1" ht="18.75" hidden="1">
      <c r="A149" s="1781" t="s">
        <v>278</v>
      </c>
      <c r="B149" s="1781" t="s">
        <v>279</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314</v>
      </c>
      <c r="M149" s="342"/>
      <c r="N149" s="335"/>
      <c r="O149" s="1625"/>
      <c r="P149" s="1625"/>
      <c r="AH149" s="1632">
        <v>0</v>
      </c>
    </row>
    <row s="1636" customFormat="1" customHeight="1" ht="18.75" hidden="1">
      <c r="A150" s="1781"/>
      <c r="B150" s="1781"/>
      <c r="C150" s="370" t="s">
        <v>1153</v>
      </c>
      <c r="D150" s="2463"/>
      <c r="E150" s="2205"/>
      <c r="F150" s="2384"/>
      <c r="G150" s="2428"/>
      <c r="H150" s="1501"/>
      <c r="I150" s="652" t="s">
        <v>1152</v>
      </c>
      <c r="J150" s="572"/>
      <c r="K150" s="1501"/>
      <c r="L150" s="215"/>
      <c r="M150" s="342"/>
      <c r="N150" s="335"/>
      <c r="O150" s="1625"/>
      <c r="P150" s="1625"/>
      <c r="AH150" s="1632">
        <v>0</v>
      </c>
    </row>
    <row s="1636" customFormat="1" customHeight="1" ht="0.75" hidden="1">
      <c r="A151" s="1781"/>
      <c r="B151" s="1781"/>
      <c r="C151" s="370" t="s">
        <v>1162</v>
      </c>
      <c r="D151" s="2463"/>
      <c r="E151" s="2205"/>
      <c r="F151" s="2384"/>
      <c r="G151" s="401"/>
      <c r="H151" s="1501"/>
      <c r="I151" s="652"/>
      <c r="J151" s="572"/>
      <c r="K151" s="1501"/>
      <c r="L151" s="215"/>
      <c r="M151" s="342"/>
      <c r="N151" s="335"/>
      <c r="O151" s="1625"/>
      <c r="P151" s="1625"/>
      <c r="AH151" s="1632">
        <v>0</v>
      </c>
    </row>
    <row s="1636" customFormat="1" customHeight="1" ht="18.75" hidden="1">
      <c r="A152" s="1781" t="s">
        <v>283</v>
      </c>
      <c r="B152" s="1781" t="s">
        <v>284</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314</v>
      </c>
      <c r="M152" s="342"/>
      <c r="N152" s="335"/>
      <c r="O152" s="1625"/>
      <c r="P152" s="1625"/>
      <c r="AH152" s="1632">
        <v>0</v>
      </c>
    </row>
    <row s="1636" customFormat="1" customHeight="1" ht="18.75" hidden="1">
      <c r="A153" s="1781"/>
      <c r="B153" s="1781"/>
      <c r="C153" s="370" t="s">
        <v>1153</v>
      </c>
      <c r="D153" s="2463"/>
      <c r="E153" s="2205"/>
      <c r="F153" s="2384"/>
      <c r="G153" s="2428"/>
      <c r="H153" s="1501"/>
      <c r="I153" s="652" t="s">
        <v>1152</v>
      </c>
      <c r="J153" s="572"/>
      <c r="K153" s="1501"/>
      <c r="L153" s="215"/>
      <c r="M153" s="342"/>
      <c r="N153" s="335"/>
      <c r="O153" s="1625"/>
      <c r="P153" s="1625"/>
      <c r="AH153" s="1632">
        <v>0</v>
      </c>
    </row>
    <row s="1636" customFormat="1" customHeight="1" ht="1.05">
      <c r="A154" s="1781"/>
      <c r="B154" s="1781"/>
      <c r="C154" s="370" t="s">
        <v>1162</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92</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13.5">
      <c r="A156" s="1781" t="s">
        <v>159</v>
      </c>
      <c r="B156" s="1781" t="s">
        <v>160</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Тарифы на тепловую энергию (мощность) на коллекторах источника тепловой энергии </v>
      </c>
      <c r="H156" s="1863"/>
      <c r="I156" s="1740">
        <v>45292.59989583334</v>
      </c>
      <c r="J156" s="1774">
        <v>45657.599965277775</v>
      </c>
      <c r="K156" s="1779">
        <v>201.722</v>
      </c>
      <c r="L156" s="1863" t="s">
        <v>314</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3.5">
      <c r="A157" s="1824"/>
      <c r="B157" s="1824"/>
      <c r="C157" s="1688"/>
      <c r="D157" s="345"/>
      <c r="E157" s="1032"/>
      <c r="F157" s="1032"/>
      <c r="G157" s="1032"/>
      <c r="H157" s="2578" t="s">
        <v>433</v>
      </c>
      <c r="I157" s="1740">
        <v>45658.60005787037</v>
      </c>
      <c r="J157" s="1774">
        <v>46022.60011574074</v>
      </c>
      <c r="K157" s="1779">
        <v>210.844</v>
      </c>
      <c r="L157" s="2272" t="s">
        <v>314</v>
      </c>
      <c r="M157" s="2319"/>
      <c r="N157" s="619"/>
      <c r="O157" s="1625"/>
      <c r="P157" s="1625"/>
      <c r="Q157" s="1636"/>
      <c r="R157" s="1636"/>
      <c r="S157" s="1636"/>
      <c r="T157" s="1636"/>
      <c r="U157" s="1636"/>
      <c r="V157" s="1636"/>
      <c r="W157" s="1636"/>
      <c r="X157" s="1636"/>
      <c r="Y157" s="1636"/>
      <c r="Z157" s="1636"/>
      <c r="AA157" s="1636"/>
      <c r="AB157" s="1636"/>
      <c r="AC157" s="1636"/>
      <c r="AD157" s="1636"/>
      <c r="AE157" s="1636"/>
      <c r="AF157" s="1636"/>
      <c r="AG157" s="1636"/>
      <c r="AH157" s="1636">
        <v>0</v>
      </c>
    </row>
    <row s="1636" customFormat="1" customHeight="1" ht="13.5">
      <c r="A158" s="1824"/>
      <c r="B158" s="1824"/>
      <c r="C158" s="1688"/>
      <c r="D158" s="345"/>
      <c r="E158" s="1032"/>
      <c r="F158" s="1032"/>
      <c r="G158" s="1032"/>
      <c r="H158" s="2578" t="s">
        <v>433</v>
      </c>
      <c r="I158" s="1740">
        <v>46023.600173611114</v>
      </c>
      <c r="J158" s="1774">
        <v>46387.60030092593</v>
      </c>
      <c r="K158" s="1779">
        <v>201.722</v>
      </c>
      <c r="L158" s="2272" t="s">
        <v>314</v>
      </c>
      <c r="M158" s="2319"/>
      <c r="N158" s="619"/>
      <c r="O158" s="1625"/>
      <c r="P158" s="1625"/>
      <c r="Q158" s="1636"/>
      <c r="R158" s="1636"/>
      <c r="S158" s="1636"/>
      <c r="T158" s="1636"/>
      <c r="U158" s="1636"/>
      <c r="V158" s="1636"/>
      <c r="W158" s="1636"/>
      <c r="X158" s="1636"/>
      <c r="Y158" s="1636"/>
      <c r="Z158" s="1636"/>
      <c r="AA158" s="1636"/>
      <c r="AB158" s="1636"/>
      <c r="AC158" s="1636"/>
      <c r="AD158" s="1636"/>
      <c r="AE158" s="1636"/>
      <c r="AF158" s="1636"/>
      <c r="AG158" s="1636"/>
      <c r="AH158" s="1636">
        <v>0</v>
      </c>
    </row>
    <row s="1636" customFormat="1" customHeight="1" ht="13.5">
      <c r="A159" s="1824"/>
      <c r="B159" s="1824"/>
      <c r="C159" s="1688"/>
      <c r="D159" s="345"/>
      <c r="E159" s="1032"/>
      <c r="F159" s="1032"/>
      <c r="G159" s="1032"/>
      <c r="H159" s="2578" t="s">
        <v>433</v>
      </c>
      <c r="I159" s="1740">
        <v>46388.6003587963</v>
      </c>
      <c r="J159" s="1774">
        <v>46752.60041666667</v>
      </c>
      <c r="K159" s="1779">
        <v>201.722</v>
      </c>
      <c r="L159" s="2272" t="s">
        <v>314</v>
      </c>
      <c r="M159" s="2319"/>
      <c r="N159" s="619"/>
      <c r="O159" s="1625"/>
      <c r="P159" s="1625"/>
      <c r="Q159" s="1636"/>
      <c r="R159" s="1636"/>
      <c r="S159" s="1636"/>
      <c r="T159" s="1636"/>
      <c r="U159" s="1636"/>
      <c r="V159" s="1636"/>
      <c r="W159" s="1636"/>
      <c r="X159" s="1636"/>
      <c r="Y159" s="1636"/>
      <c r="Z159" s="1636"/>
      <c r="AA159" s="1636"/>
      <c r="AB159" s="1636"/>
      <c r="AC159" s="1636"/>
      <c r="AD159" s="1636"/>
      <c r="AE159" s="1636"/>
      <c r="AF159" s="1636"/>
      <c r="AG159" s="1636"/>
      <c r="AH159" s="1636">
        <v>0</v>
      </c>
    </row>
    <row s="1636" customFormat="1" customHeight="1" ht="13.5">
      <c r="A160" s="1824"/>
      <c r="B160" s="1824"/>
      <c r="C160" s="1688"/>
      <c r="D160" s="345"/>
      <c r="E160" s="1032"/>
      <c r="F160" s="1032"/>
      <c r="G160" s="1032"/>
      <c r="H160" s="2578" t="s">
        <v>433</v>
      </c>
      <c r="I160" s="1740">
        <v>46753.60047453704</v>
      </c>
      <c r="J160" s="1774">
        <v>47118.60056712963</v>
      </c>
      <c r="K160" s="1779">
        <v>201.722</v>
      </c>
      <c r="L160" s="2272" t="s">
        <v>314</v>
      </c>
      <c r="M160" s="2319"/>
      <c r="N160" s="619"/>
      <c r="O160" s="1625"/>
      <c r="P160" s="1625"/>
      <c r="Q160" s="1636"/>
      <c r="R160" s="1636"/>
      <c r="S160" s="1636"/>
      <c r="T160" s="1636"/>
      <c r="U160" s="1636"/>
      <c r="V160" s="1636"/>
      <c r="W160" s="1636"/>
      <c r="X160" s="1636"/>
      <c r="Y160" s="1636"/>
      <c r="Z160" s="1636"/>
      <c r="AA160" s="1636"/>
      <c r="AB160" s="1636"/>
      <c r="AC160" s="1636"/>
      <c r="AD160" s="1636"/>
      <c r="AE160" s="1636"/>
      <c r="AF160" s="1636"/>
      <c r="AG160" s="1636"/>
      <c r="AH160" s="1636">
        <v>0</v>
      </c>
    </row>
    <row s="1636" customFormat="1" customHeight="1" ht="18.75">
      <c r="A161" s="1781"/>
      <c r="B161" s="1781"/>
      <c r="C161" s="370" t="s">
        <v>1153</v>
      </c>
      <c r="D161" s="2463"/>
      <c r="E161" s="2205"/>
      <c r="F161" s="2384"/>
      <c r="G161" s="2428"/>
      <c r="H161" s="1501"/>
      <c r="I161" s="652" t="s">
        <v>1152</v>
      </c>
      <c r="J161" s="572"/>
      <c r="K161" s="1501"/>
      <c r="L161" s="215"/>
      <c r="M161" s="2171"/>
      <c r="N161" s="335"/>
      <c r="O161" s="1625"/>
      <c r="P161" s="1625"/>
      <c r="AH161" s="1632">
        <v>0</v>
      </c>
    </row>
    <row s="1636" customFormat="1" customHeight="1" ht="0.75">
      <c r="A162" s="1781"/>
      <c r="B162" s="1781"/>
      <c r="C162" s="370" t="s">
        <v>1162</v>
      </c>
      <c r="D162" s="2463"/>
      <c r="E162" s="2205"/>
      <c r="F162" s="2384"/>
      <c r="G162" s="401"/>
      <c r="H162" s="1501"/>
      <c r="I162" s="652"/>
      <c r="J162" s="572"/>
      <c r="K162" s="1501"/>
      <c r="L162" s="215"/>
      <c r="M162" s="2171"/>
      <c r="N162" s="335"/>
      <c r="O162" s="1625"/>
      <c r="P162" s="1625"/>
      <c r="AH162" s="1632">
        <v>0</v>
      </c>
    </row>
    <row s="1636" customFormat="1" customHeight="1" ht="13.5">
      <c r="A163" s="1781" t="s">
        <v>171</v>
      </c>
      <c r="B163" s="1781" t="s">
        <v>172</v>
      </c>
      <c r="C163" s="370"/>
      <c r="D163" s="2463"/>
      <c r="E163" s="2205"/>
      <c r="F163" s="2384"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428" t="str">
        <f>INDEX(PT_DIFFERENTIATION_NTAR,MATCH(B163,PT_DIFFERENTIATION_NTAR_ID,0))</f>
        <v>Тарифы на тепловую энергию (мощность), поставляемую потребителям</v>
      </c>
      <c r="H163" s="1863"/>
      <c r="I163" s="1740">
        <v>45292.60065972222</v>
      </c>
      <c r="J163" s="1774">
        <v>45657.60072916667</v>
      </c>
      <c r="K163" s="1779">
        <v>143.082</v>
      </c>
      <c r="L163" s="1863" t="s">
        <v>314</v>
      </c>
      <c r="M163" s="2172"/>
      <c r="N163" s="335"/>
      <c r="O163" s="1625"/>
      <c r="P163" s="1625"/>
      <c r="AH163" s="1632">
        <v>0</v>
      </c>
    </row>
    <row s="1636" customFormat="1" customHeight="1" ht="13.5">
      <c r="A164" s="1824"/>
      <c r="B164" s="1824"/>
      <c r="C164" s="1688"/>
      <c r="D164" s="345"/>
      <c r="E164" s="1032"/>
      <c r="F164" s="1032"/>
      <c r="G164" s="1032"/>
      <c r="H164" s="2578" t="s">
        <v>433</v>
      </c>
      <c r="I164" s="1740">
        <v>45658.60078703704</v>
      </c>
      <c r="J164" s="1774">
        <v>46022.60083333333</v>
      </c>
      <c r="K164" s="1779">
        <v>151.638</v>
      </c>
      <c r="L164" s="2272" t="s">
        <v>314</v>
      </c>
      <c r="M164" s="2319"/>
      <c r="N164" s="619"/>
      <c r="O164" s="1625"/>
      <c r="P164" s="1625"/>
      <c r="Q164" s="1636"/>
      <c r="R164" s="1636"/>
      <c r="S164" s="1636"/>
      <c r="T164" s="1636"/>
      <c r="U164" s="1636"/>
      <c r="V164" s="1636"/>
      <c r="W164" s="1636"/>
      <c r="X164" s="1636"/>
      <c r="Y164" s="1636"/>
      <c r="Z164" s="1636"/>
      <c r="AA164" s="1636"/>
      <c r="AB164" s="1636"/>
      <c r="AC164" s="1636"/>
      <c r="AD164" s="1636"/>
      <c r="AE164" s="1636"/>
      <c r="AF164" s="1636"/>
      <c r="AG164" s="1636"/>
      <c r="AH164" s="1636">
        <v>0</v>
      </c>
    </row>
    <row s="1636" customFormat="1" customHeight="1" ht="13.5">
      <c r="A165" s="1824"/>
      <c r="B165" s="1824"/>
      <c r="C165" s="1688"/>
      <c r="D165" s="345"/>
      <c r="E165" s="1032"/>
      <c r="F165" s="1032"/>
      <c r="G165" s="1032"/>
      <c r="H165" s="2578" t="s">
        <v>433</v>
      </c>
      <c r="I165" s="1740">
        <v>46023.600902777776</v>
      </c>
      <c r="J165" s="1774">
        <v>46387.6009837963</v>
      </c>
      <c r="K165" s="1779">
        <v>143.082</v>
      </c>
      <c r="L165" s="2272" t="s">
        <v>314</v>
      </c>
      <c r="M165" s="2319"/>
      <c r="N165" s="619"/>
      <c r="O165" s="1625"/>
      <c r="P165" s="1625"/>
      <c r="Q165" s="1636"/>
      <c r="R165" s="1636"/>
      <c r="S165" s="1636"/>
      <c r="T165" s="1636"/>
      <c r="U165" s="1636"/>
      <c r="V165" s="1636"/>
      <c r="W165" s="1636"/>
      <c r="X165" s="1636"/>
      <c r="Y165" s="1636"/>
      <c r="Z165" s="1636"/>
      <c r="AA165" s="1636"/>
      <c r="AB165" s="1636"/>
      <c r="AC165" s="1636"/>
      <c r="AD165" s="1636"/>
      <c r="AE165" s="1636"/>
      <c r="AF165" s="1636"/>
      <c r="AG165" s="1636"/>
      <c r="AH165" s="1636">
        <v>0</v>
      </c>
    </row>
    <row s="1636" customFormat="1" customHeight="1" ht="13.5">
      <c r="A166" s="1824"/>
      <c r="B166" s="1824"/>
      <c r="C166" s="1688"/>
      <c r="D166" s="345"/>
      <c r="E166" s="1032"/>
      <c r="F166" s="1032"/>
      <c r="G166" s="1032"/>
      <c r="H166" s="2578" t="s">
        <v>433</v>
      </c>
      <c r="I166" s="1740">
        <v>46388.60104166667</v>
      </c>
      <c r="J166" s="1774">
        <v>46752.60109953704</v>
      </c>
      <c r="K166" s="1779">
        <v>143.082</v>
      </c>
      <c r="L166" s="2272" t="s">
        <v>314</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13.5">
      <c r="A167" s="1824"/>
      <c r="B167" s="1824"/>
      <c r="C167" s="1688"/>
      <c r="D167" s="345"/>
      <c r="E167" s="1032"/>
      <c r="F167" s="1032"/>
      <c r="G167" s="1032"/>
      <c r="H167" s="2578" t="s">
        <v>433</v>
      </c>
      <c r="I167" s="1740">
        <v>46753.60115740741</v>
      </c>
      <c r="J167" s="1774">
        <v>47118.60122685185</v>
      </c>
      <c r="K167" s="1779">
        <v>143.082</v>
      </c>
      <c r="L167" s="2272" t="s">
        <v>314</v>
      </c>
      <c r="M167" s="2319"/>
      <c r="N167" s="619"/>
      <c r="O167" s="1625"/>
      <c r="P167" s="1625"/>
      <c r="Q167" s="1636"/>
      <c r="R167" s="1636"/>
      <c r="S167" s="1636"/>
      <c r="T167" s="1636"/>
      <c r="U167" s="1636"/>
      <c r="V167" s="1636"/>
      <c r="W167" s="1636"/>
      <c r="X167" s="1636"/>
      <c r="Y167" s="1636"/>
      <c r="Z167" s="1636"/>
      <c r="AA167" s="1636"/>
      <c r="AB167" s="1636"/>
      <c r="AC167" s="1636"/>
      <c r="AD167" s="1636"/>
      <c r="AE167" s="1636"/>
      <c r="AF167" s="1636"/>
      <c r="AG167" s="1636"/>
      <c r="AH167" s="1636">
        <v>0</v>
      </c>
    </row>
    <row s="1636" customFormat="1" customHeight="1" ht="18.75">
      <c r="A168" s="1781"/>
      <c r="B168" s="1781"/>
      <c r="C168" s="370" t="s">
        <v>1153</v>
      </c>
      <c r="D168" s="2463"/>
      <c r="E168" s="2205"/>
      <c r="F168" s="2384"/>
      <c r="G168" s="2428"/>
      <c r="H168" s="1501"/>
      <c r="I168" s="652" t="s">
        <v>1152</v>
      </c>
      <c r="J168" s="572"/>
      <c r="K168" s="1501"/>
      <c r="L168" s="215"/>
      <c r="M168" s="1862"/>
      <c r="N168" s="335"/>
      <c r="O168" s="1625"/>
      <c r="P168" s="1625"/>
      <c r="AH168" s="1632">
        <v>0</v>
      </c>
    </row>
    <row s="1636" customFormat="1" customHeight="1" ht="0.75">
      <c r="A169" s="1781"/>
      <c r="B169" s="1781"/>
      <c r="C169" s="370" t="s">
        <v>1162</v>
      </c>
      <c r="D169" s="2463"/>
      <c r="E169" s="2205"/>
      <c r="F169" s="2384"/>
      <c r="G169" s="401"/>
      <c r="H169" s="1501"/>
      <c r="I169" s="652"/>
      <c r="J169" s="572"/>
      <c r="K169" s="1501"/>
      <c r="L169" s="215"/>
      <c r="M169" s="342"/>
      <c r="N169" s="335"/>
      <c r="O169" s="1625"/>
      <c r="P169" s="1625"/>
      <c r="AH169" s="1632">
        <v>0</v>
      </c>
    </row>
    <row s="1636" customFormat="1" customHeight="1" ht="45" hidden="1">
      <c r="A170" s="1781" t="s">
        <v>177</v>
      </c>
      <c r="B170" s="1781" t="s">
        <v>178</v>
      </c>
      <c r="C170" s="370"/>
      <c r="D170" s="2463"/>
      <c r="E170" s="2205"/>
      <c r="F170" s="2384"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428" t="str">
        <f>INDEX(PT_DIFFERENTIATION_NTAR,MATCH(B170,PT_DIFFERENTIATION_NTAR_ID,0))</f>
        <v/>
      </c>
      <c r="H170" s="1863"/>
      <c r="I170" s="1740"/>
      <c r="J170" s="1774"/>
      <c r="K170" s="1779"/>
      <c r="L170" s="1863" t="s">
        <v>314</v>
      </c>
      <c r="M170" s="342"/>
      <c r="N170" s="335"/>
      <c r="O170" s="1625"/>
      <c r="P170" s="1625"/>
      <c r="AH170" s="1632">
        <v>0</v>
      </c>
    </row>
    <row s="1636" customFormat="1" customHeight="1" ht="18.75" hidden="1">
      <c r="A171" s="1781"/>
      <c r="B171" s="1781"/>
      <c r="C171" s="370" t="s">
        <v>1153</v>
      </c>
      <c r="D171" s="2463"/>
      <c r="E171" s="2205"/>
      <c r="F171" s="2384"/>
      <c r="G171" s="2428"/>
      <c r="H171" s="1501"/>
      <c r="I171" s="652" t="s">
        <v>1152</v>
      </c>
      <c r="J171" s="572"/>
      <c r="K171" s="1501"/>
      <c r="L171" s="215"/>
      <c r="M171" s="342"/>
      <c r="N171" s="335"/>
      <c r="O171" s="1625"/>
      <c r="P171" s="1625"/>
      <c r="AH171" s="1632">
        <v>0</v>
      </c>
    </row>
    <row s="1636" customFormat="1" customHeight="1" ht="0.75" hidden="1">
      <c r="A172" s="1781"/>
      <c r="B172" s="1781"/>
      <c r="C172" s="370" t="s">
        <v>1162</v>
      </c>
      <c r="D172" s="2463"/>
      <c r="E172" s="2205"/>
      <c r="F172" s="2384"/>
      <c r="G172" s="401"/>
      <c r="H172" s="1501"/>
      <c r="I172" s="652"/>
      <c r="J172" s="572"/>
      <c r="K172" s="1501"/>
      <c r="L172" s="215"/>
      <c r="M172" s="342"/>
      <c r="N172" s="335"/>
      <c r="O172" s="1625"/>
      <c r="P172" s="1625"/>
      <c r="AH172" s="1632">
        <v>0</v>
      </c>
    </row>
    <row s="1636" customFormat="1" customHeight="1" ht="45" hidden="1">
      <c r="A173" s="1781" t="s">
        <v>183</v>
      </c>
      <c r="B173" s="1781" t="s">
        <v>184</v>
      </c>
      <c r="C173" s="370"/>
      <c r="D173" s="2463"/>
      <c r="E173" s="2205"/>
      <c r="F173" s="2384"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428" t="str">
        <f>INDEX(PT_DIFFERENTIATION_NTAR,MATCH(B173,PT_DIFFERENTIATION_NTAR_ID,0))</f>
        <v/>
      </c>
      <c r="H173" s="1863"/>
      <c r="I173" s="1740"/>
      <c r="J173" s="1774"/>
      <c r="K173" s="1779"/>
      <c r="L173" s="1863" t="s">
        <v>314</v>
      </c>
      <c r="M173" s="342"/>
      <c r="N173" s="335"/>
      <c r="O173" s="1625"/>
      <c r="P173" s="1625"/>
      <c r="AH173" s="1632">
        <v>0</v>
      </c>
    </row>
    <row s="1636" customFormat="1" customHeight="1" ht="18.75" hidden="1">
      <c r="A174" s="1781"/>
      <c r="B174" s="1781"/>
      <c r="C174" s="370" t="s">
        <v>1153</v>
      </c>
      <c r="D174" s="2463"/>
      <c r="E174" s="2205"/>
      <c r="F174" s="2384"/>
      <c r="G174" s="2428"/>
      <c r="H174" s="1501"/>
      <c r="I174" s="652" t="s">
        <v>1152</v>
      </c>
      <c r="J174" s="572"/>
      <c r="K174" s="1501"/>
      <c r="L174" s="215"/>
      <c r="M174" s="342"/>
      <c r="N174" s="335"/>
      <c r="O174" s="1625"/>
      <c r="P174" s="1625"/>
      <c r="AH174" s="1632">
        <v>0</v>
      </c>
    </row>
    <row s="1636" customFormat="1" customHeight="1" ht="0.75" hidden="1">
      <c r="A175" s="1781"/>
      <c r="B175" s="1781"/>
      <c r="C175" s="370" t="s">
        <v>1162</v>
      </c>
      <c r="D175" s="2463"/>
      <c r="E175" s="2205"/>
      <c r="F175" s="2384"/>
      <c r="G175" s="401"/>
      <c r="H175" s="1501"/>
      <c r="I175" s="652"/>
      <c r="J175" s="572"/>
      <c r="K175" s="1501"/>
      <c r="L175" s="215"/>
      <c r="M175" s="342"/>
      <c r="N175" s="335"/>
      <c r="O175" s="1625"/>
      <c r="P175" s="1625"/>
      <c r="AH175" s="1632">
        <v>0</v>
      </c>
    </row>
    <row s="1636" customFormat="1" customHeight="1" ht="18.75" hidden="1">
      <c r="A176" s="1781" t="s">
        <v>189</v>
      </c>
      <c r="B176" s="1781" t="s">
        <v>190</v>
      </c>
      <c r="C176" s="370"/>
      <c r="D176" s="2463"/>
      <c r="E176" s="2205"/>
      <c r="F176" s="2384" t="str">
        <f>INDEX(PT_DIFFERENTIATION_VTAR,MATCH(A176,PT_DIFFERENTIATION_VTAR_ID,0))</f>
        <v>Тарифы на услуги по передаче тепловой энергии</v>
      </c>
      <c r="G176" s="2428" t="str">
        <f>INDEX(PT_DIFFERENTIATION_NTAR,MATCH(B176,PT_DIFFERENTIATION_NTAR_ID,0))</f>
        <v/>
      </c>
      <c r="H176" s="1863"/>
      <c r="I176" s="1740"/>
      <c r="J176" s="1774"/>
      <c r="K176" s="1779"/>
      <c r="L176" s="1863" t="s">
        <v>314</v>
      </c>
      <c r="M176" s="342"/>
      <c r="N176" s="335"/>
      <c r="O176" s="1625"/>
      <c r="P176" s="1625"/>
      <c r="AH176" s="1632">
        <v>0</v>
      </c>
    </row>
    <row s="1636" customFormat="1" customHeight="1" ht="18.75" hidden="1">
      <c r="A177" s="1781"/>
      <c r="B177" s="1781"/>
      <c r="C177" s="370" t="s">
        <v>1153</v>
      </c>
      <c r="D177" s="2463"/>
      <c r="E177" s="2205"/>
      <c r="F177" s="2384"/>
      <c r="G177" s="2428"/>
      <c r="H177" s="1501"/>
      <c r="I177" s="652" t="s">
        <v>1152</v>
      </c>
      <c r="J177" s="572"/>
      <c r="K177" s="1501"/>
      <c r="L177" s="215"/>
      <c r="M177" s="342"/>
      <c r="N177" s="335"/>
      <c r="O177" s="1625"/>
      <c r="P177" s="1625"/>
      <c r="AH177" s="1632">
        <v>0</v>
      </c>
    </row>
    <row s="1636" customFormat="1" customHeight="1" ht="0.75" hidden="1">
      <c r="A178" s="1781"/>
      <c r="B178" s="1781"/>
      <c r="C178" s="370" t="s">
        <v>1162</v>
      </c>
      <c r="D178" s="2463"/>
      <c r="E178" s="2205"/>
      <c r="F178" s="2384"/>
      <c r="G178" s="401"/>
      <c r="H178" s="1501"/>
      <c r="I178" s="652"/>
      <c r="J178" s="572"/>
      <c r="K178" s="1501"/>
      <c r="L178" s="215"/>
      <c r="M178" s="342"/>
      <c r="N178" s="335"/>
      <c r="O178" s="1625"/>
      <c r="P178" s="1625"/>
      <c r="AH178" s="1632">
        <v>0</v>
      </c>
    </row>
    <row s="1636" customFormat="1" customHeight="1" ht="18.75" hidden="1">
      <c r="A179" s="1781" t="s">
        <v>195</v>
      </c>
      <c r="B179" s="1781" t="s">
        <v>196</v>
      </c>
      <c r="C179" s="370"/>
      <c r="D179" s="2463"/>
      <c r="E179" s="2205"/>
      <c r="F179" s="2384" t="str">
        <f>INDEX(PT_DIFFERENTIATION_VTAR,MATCH(A179,PT_DIFFERENTIATION_VTAR_ID,0))</f>
        <v>Тарифы на услуги по передаче теплоносителя</v>
      </c>
      <c r="G179" s="2428" t="str">
        <f>INDEX(PT_DIFFERENTIATION_NTAR,MATCH(B179,PT_DIFFERENTIATION_NTAR_ID,0))</f>
        <v/>
      </c>
      <c r="H179" s="1863"/>
      <c r="I179" s="1740"/>
      <c r="J179" s="1774"/>
      <c r="K179" s="1779"/>
      <c r="L179" s="1863" t="s">
        <v>314</v>
      </c>
      <c r="M179" s="342"/>
      <c r="N179" s="335"/>
      <c r="O179" s="1625"/>
      <c r="P179" s="1625"/>
      <c r="AH179" s="1632">
        <v>0</v>
      </c>
    </row>
    <row s="1636" customFormat="1" customHeight="1" ht="18.75" hidden="1">
      <c r="A180" s="1781"/>
      <c r="B180" s="1781"/>
      <c r="C180" s="370" t="s">
        <v>1153</v>
      </c>
      <c r="D180" s="2463"/>
      <c r="E180" s="2205"/>
      <c r="F180" s="2384"/>
      <c r="G180" s="2428"/>
      <c r="H180" s="1501"/>
      <c r="I180" s="652" t="s">
        <v>1152</v>
      </c>
      <c r="J180" s="572"/>
      <c r="K180" s="1501"/>
      <c r="L180" s="215"/>
      <c r="M180" s="342"/>
      <c r="N180" s="335"/>
      <c r="O180" s="1625"/>
      <c r="P180" s="1625"/>
      <c r="AH180" s="1632">
        <v>0</v>
      </c>
    </row>
    <row s="1636" customFormat="1" customHeight="1" ht="0.75" hidden="1">
      <c r="A181" s="1781"/>
      <c r="B181" s="1781"/>
      <c r="C181" s="370" t="s">
        <v>1162</v>
      </c>
      <c r="D181" s="2463"/>
      <c r="E181" s="2205"/>
      <c r="F181" s="2384"/>
      <c r="G181" s="401"/>
      <c r="H181" s="1501"/>
      <c r="I181" s="652"/>
      <c r="J181" s="572"/>
      <c r="K181" s="1501"/>
      <c r="L181" s="215"/>
      <c r="M181" s="342"/>
      <c r="N181" s="335"/>
      <c r="O181" s="1625"/>
      <c r="P181" s="1625"/>
      <c r="AH181" s="1632">
        <v>0</v>
      </c>
    </row>
    <row s="1636" customFormat="1" customHeight="1" ht="18.75" hidden="1">
      <c r="A182" s="1781" t="s">
        <v>201</v>
      </c>
      <c r="B182" s="1781" t="s">
        <v>202</v>
      </c>
      <c r="C182" s="370"/>
      <c r="D182" s="2463"/>
      <c r="E182" s="2205"/>
      <c r="F182" s="2384"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428" t="str">
        <f>INDEX(PT_DIFFERENTIATION_NTAR,MATCH(B182,PT_DIFFERENTIATION_NTAR_ID,0))</f>
        <v/>
      </c>
      <c r="H182" s="1863"/>
      <c r="I182" s="1740"/>
      <c r="J182" s="1774"/>
      <c r="K182" s="1779"/>
      <c r="L182" s="1863" t="s">
        <v>314</v>
      </c>
      <c r="M182" s="342"/>
      <c r="N182" s="335"/>
      <c r="O182" s="1625"/>
      <c r="P182" s="1625"/>
      <c r="AH182" s="1632">
        <v>0</v>
      </c>
    </row>
    <row s="1636" customFormat="1" customHeight="1" ht="18.75" hidden="1">
      <c r="A183" s="1781"/>
      <c r="B183" s="1781"/>
      <c r="C183" s="370" t="s">
        <v>1153</v>
      </c>
      <c r="D183" s="2463"/>
      <c r="E183" s="2205"/>
      <c r="F183" s="2384"/>
      <c r="G183" s="2428"/>
      <c r="H183" s="1501"/>
      <c r="I183" s="652" t="s">
        <v>1152</v>
      </c>
      <c r="J183" s="572"/>
      <c r="K183" s="1501"/>
      <c r="L183" s="215"/>
      <c r="M183" s="342"/>
      <c r="N183" s="335"/>
      <c r="O183" s="1625"/>
      <c r="P183" s="1625"/>
      <c r="AH183" s="1632">
        <v>0</v>
      </c>
    </row>
    <row s="1636" customFormat="1" customHeight="1" ht="0.75" hidden="1">
      <c r="A184" s="1781"/>
      <c r="B184" s="1781"/>
      <c r="C184" s="370" t="s">
        <v>1162</v>
      </c>
      <c r="D184" s="2463"/>
      <c r="E184" s="2205"/>
      <c r="F184" s="2384"/>
      <c r="G184" s="401"/>
      <c r="H184" s="1501"/>
      <c r="I184" s="652"/>
      <c r="J184" s="572"/>
      <c r="K184" s="1501"/>
      <c r="L184" s="215"/>
      <c r="M184" s="342"/>
      <c r="N184" s="335"/>
      <c r="O184" s="1625"/>
      <c r="P184" s="1625"/>
      <c r="AH184" s="1632">
        <v>0</v>
      </c>
    </row>
    <row s="1636" customFormat="1" customHeight="1" ht="18.75" hidden="1">
      <c r="A185" s="1781" t="s">
        <v>207</v>
      </c>
      <c r="B185" s="1781" t="s">
        <v>208</v>
      </c>
      <c r="C185" s="370"/>
      <c r="D185" s="2463"/>
      <c r="E185" s="2205"/>
      <c r="F185" s="2384" t="str">
        <f>INDEX(PT_DIFFERENTIATION_VTAR,MATCH(A185,PT_DIFFERENTIATION_VTAR_ID,0))</f>
        <v>Плата за подключение (технологическое присоединение) к системе теплоснабжения</v>
      </c>
      <c r="G185" s="2428" t="str">
        <f>INDEX(PT_DIFFERENTIATION_NTAR,MATCH(B185,PT_DIFFERENTIATION_NTAR_ID,0))</f>
        <v/>
      </c>
      <c r="H185" s="1863"/>
      <c r="I185" s="1740"/>
      <c r="J185" s="1774"/>
      <c r="K185" s="1779"/>
      <c r="L185" s="1863" t="s">
        <v>314</v>
      </c>
      <c r="M185" s="342"/>
      <c r="N185" s="335"/>
      <c r="O185" s="1625"/>
      <c r="P185" s="1625"/>
      <c r="AH185" s="1632">
        <v>0</v>
      </c>
    </row>
    <row s="1636" customFormat="1" customHeight="1" ht="18.75" hidden="1">
      <c r="A186" s="1781"/>
      <c r="B186" s="1781"/>
      <c r="C186" s="370" t="s">
        <v>1153</v>
      </c>
      <c r="D186" s="2463"/>
      <c r="E186" s="2205"/>
      <c r="F186" s="2384"/>
      <c r="G186" s="2428"/>
      <c r="H186" s="1501"/>
      <c r="I186" s="652" t="s">
        <v>1152</v>
      </c>
      <c r="J186" s="572"/>
      <c r="K186" s="1501"/>
      <c r="L186" s="215"/>
      <c r="M186" s="342"/>
      <c r="N186" s="335"/>
      <c r="O186" s="1625"/>
      <c r="P186" s="1625"/>
      <c r="AH186" s="1632">
        <v>0</v>
      </c>
    </row>
    <row s="1636" customFormat="1" customHeight="1" ht="0.75" hidden="1">
      <c r="A187" s="1781"/>
      <c r="B187" s="1781"/>
      <c r="C187" s="370" t="s">
        <v>1162</v>
      </c>
      <c r="D187" s="2463"/>
      <c r="E187" s="2205"/>
      <c r="F187" s="2384"/>
      <c r="G187" s="401"/>
      <c r="H187" s="1501"/>
      <c r="I187" s="652"/>
      <c r="J187" s="572"/>
      <c r="K187" s="1501"/>
      <c r="L187" s="215"/>
      <c r="M187" s="342"/>
      <c r="N187" s="335"/>
      <c r="O187" s="1625"/>
      <c r="P187" s="1625"/>
      <c r="AH187" s="1632">
        <v>0</v>
      </c>
    </row>
    <row s="1636" customFormat="1" customHeight="1" ht="18.75" hidden="1">
      <c r="A188" s="1781" t="s">
        <v>213</v>
      </c>
      <c r="B188" s="1781" t="s">
        <v>214</v>
      </c>
      <c r="C188" s="370"/>
      <c r="D188" s="2463"/>
      <c r="E188" s="2205"/>
      <c r="F188" s="2384" t="str">
        <f>INDEX(PT_DIFFERENTIATION_VTAR,MATCH(A188,PT_DIFFERENTIATION_VTAR_ID,0))</f>
        <v>Плата за подключение (технологическое присоединение) к системе теплоснабжения (индивидуальная)</v>
      </c>
      <c r="G188" s="2428" t="str">
        <f>INDEX(PT_DIFFERENTIATION_NTAR,MATCH(B188,PT_DIFFERENTIATION_NTAR_ID,0))</f>
        <v/>
      </c>
      <c r="H188" s="1990"/>
      <c r="I188" s="1740"/>
      <c r="J188" s="1774"/>
      <c r="K188" s="1779"/>
      <c r="L188" s="1990" t="s">
        <v>314</v>
      </c>
      <c r="M188" s="342"/>
      <c r="N188" s="335"/>
      <c r="O188" s="1625"/>
      <c r="P188" s="1625"/>
      <c r="AH188" s="1632">
        <v>0</v>
      </c>
    </row>
    <row s="1636" customFormat="1" customHeight="1" ht="18.75" hidden="1">
      <c r="A189" s="1781"/>
      <c r="B189" s="1781"/>
      <c r="C189" s="370" t="s">
        <v>1153</v>
      </c>
      <c r="D189" s="2463"/>
      <c r="E189" s="2205"/>
      <c r="F189" s="2384"/>
      <c r="G189" s="2428"/>
      <c r="H189" s="1501"/>
      <c r="I189" s="652" t="s">
        <v>1152</v>
      </c>
      <c r="J189" s="572"/>
      <c r="K189" s="1501"/>
      <c r="L189" s="215"/>
      <c r="M189" s="342"/>
      <c r="N189" s="335"/>
      <c r="O189" s="1625"/>
      <c r="P189" s="1625"/>
      <c r="AH189" s="1632">
        <v>0</v>
      </c>
    </row>
    <row s="1636" customFormat="1" customHeight="1" ht="0.75" hidden="1">
      <c r="A190" s="1781"/>
      <c r="B190" s="1781"/>
      <c r="C190" s="370" t="s">
        <v>1162</v>
      </c>
      <c r="D190" s="2463"/>
      <c r="E190" s="2205"/>
      <c r="F190" s="2384"/>
      <c r="G190" s="401"/>
      <c r="H190" s="1501"/>
      <c r="I190" s="652"/>
      <c r="J190" s="572"/>
      <c r="K190" s="1501"/>
      <c r="L190" s="215"/>
      <c r="M190" s="342"/>
      <c r="N190" s="335"/>
      <c r="O190" s="1625"/>
      <c r="P190" s="1625"/>
      <c r="AH190" s="1632">
        <v>0</v>
      </c>
    </row>
    <row s="1636" customFormat="1" customHeight="1" ht="18.75" hidden="1">
      <c r="A191" s="1781" t="s">
        <v>233</v>
      </c>
      <c r="B191" s="1781" t="s">
        <v>234</v>
      </c>
      <c r="C191" s="370"/>
      <c r="D191" s="2463"/>
      <c r="E191" s="2205"/>
      <c r="F191" s="2384" t="str">
        <f>INDEX(PT_DIFFERENTIATION_VTAR,MATCH(A191,PT_DIFFERENTIATION_VTAR_ID,0))</f>
        <v>Тариф на питьевую воду (питьевое водоснабжение)</v>
      </c>
      <c r="G191" s="2428" t="str">
        <f>INDEX(PT_DIFFERENTIATION_NTAR,MATCH(B191,PT_DIFFERENTIATION_NTAR_ID,0))</f>
        <v/>
      </c>
      <c r="H191" s="1863"/>
      <c r="I191" s="1740"/>
      <c r="J191" s="1774"/>
      <c r="K191" s="1779"/>
      <c r="L191" s="1863" t="s">
        <v>314</v>
      </c>
      <c r="M191" s="342"/>
      <c r="N191" s="335"/>
      <c r="O191" s="1625"/>
      <c r="P191" s="1625"/>
      <c r="AH191" s="1632">
        <v>0</v>
      </c>
    </row>
    <row s="1636" customFormat="1" customHeight="1" ht="18.75" hidden="1">
      <c r="A192" s="1781"/>
      <c r="B192" s="1781"/>
      <c r="C192" s="370" t="s">
        <v>1153</v>
      </c>
      <c r="D192" s="2463"/>
      <c r="E192" s="2205"/>
      <c r="F192" s="2384"/>
      <c r="G192" s="2428"/>
      <c r="H192" s="1501"/>
      <c r="I192" s="652" t="s">
        <v>1152</v>
      </c>
      <c r="J192" s="572"/>
      <c r="K192" s="1501"/>
      <c r="L192" s="215"/>
      <c r="M192" s="342"/>
      <c r="N192" s="335"/>
      <c r="O192" s="1625"/>
      <c r="P192" s="1625"/>
      <c r="AH192" s="1632">
        <v>0</v>
      </c>
    </row>
    <row s="1636" customFormat="1" customHeight="1" ht="0.75" hidden="1">
      <c r="A193" s="1781"/>
      <c r="B193" s="1781"/>
      <c r="C193" s="370" t="s">
        <v>1162</v>
      </c>
      <c r="D193" s="2463"/>
      <c r="E193" s="2205"/>
      <c r="F193" s="2384"/>
      <c r="G193" s="401"/>
      <c r="H193" s="1501"/>
      <c r="I193" s="652"/>
      <c r="J193" s="572"/>
      <c r="K193" s="1501"/>
      <c r="L193" s="215"/>
      <c r="M193" s="342"/>
      <c r="N193" s="335"/>
      <c r="O193" s="1625"/>
      <c r="P193" s="1625"/>
      <c r="AH193" s="1632">
        <v>0</v>
      </c>
    </row>
    <row s="1636" customFormat="1" customHeight="1" ht="18.75" hidden="1">
      <c r="A194" s="1781" t="s">
        <v>238</v>
      </c>
      <c r="B194" s="1781" t="s">
        <v>239</v>
      </c>
      <c r="C194" s="370"/>
      <c r="D194" s="2463"/>
      <c r="E194" s="2205"/>
      <c r="F194" s="2384" t="str">
        <f>INDEX(PT_DIFFERENTIATION_VTAR,MATCH(A194,PT_DIFFERENTIATION_VTAR_ID,0))</f>
        <v>Тариф на техническую воду</v>
      </c>
      <c r="G194" s="2428" t="str">
        <f>INDEX(PT_DIFFERENTIATION_NTAR,MATCH(B194,PT_DIFFERENTIATION_NTAR_ID,0))</f>
        <v/>
      </c>
      <c r="H194" s="1863"/>
      <c r="I194" s="1740"/>
      <c r="J194" s="1774"/>
      <c r="K194" s="1779"/>
      <c r="L194" s="1863" t="s">
        <v>314</v>
      </c>
      <c r="M194" s="342"/>
      <c r="N194" s="335"/>
      <c r="O194" s="1625"/>
      <c r="P194" s="1625"/>
      <c r="AH194" s="1632">
        <v>0</v>
      </c>
    </row>
    <row s="1636" customFormat="1" customHeight="1" ht="18.75" hidden="1">
      <c r="A195" s="1781"/>
      <c r="B195" s="1781"/>
      <c r="C195" s="370" t="s">
        <v>1153</v>
      </c>
      <c r="D195" s="2463"/>
      <c r="E195" s="2205"/>
      <c r="F195" s="2384"/>
      <c r="G195" s="2428"/>
      <c r="H195" s="1501"/>
      <c r="I195" s="652" t="s">
        <v>1152</v>
      </c>
      <c r="J195" s="572"/>
      <c r="K195" s="1501"/>
      <c r="L195" s="215"/>
      <c r="M195" s="342"/>
      <c r="N195" s="335"/>
      <c r="O195" s="1625"/>
      <c r="P195" s="1625"/>
      <c r="AH195" s="1632">
        <v>0</v>
      </c>
    </row>
    <row s="1636" customFormat="1" customHeight="1" ht="0.75" hidden="1">
      <c r="A196" s="1781"/>
      <c r="B196" s="1781"/>
      <c r="C196" s="370" t="s">
        <v>1162</v>
      </c>
      <c r="D196" s="2463"/>
      <c r="E196" s="2205"/>
      <c r="F196" s="2384"/>
      <c r="G196" s="401"/>
      <c r="H196" s="1501"/>
      <c r="I196" s="652"/>
      <c r="J196" s="572"/>
      <c r="K196" s="1501"/>
      <c r="L196" s="215"/>
      <c r="M196" s="342"/>
      <c r="N196" s="335"/>
      <c r="O196" s="1625"/>
      <c r="P196" s="1625"/>
      <c r="AH196" s="1632">
        <v>0</v>
      </c>
    </row>
    <row s="1636" customFormat="1" customHeight="1" ht="18.75" hidden="1">
      <c r="A197" s="1781" t="s">
        <v>243</v>
      </c>
      <c r="B197" s="1781" t="s">
        <v>244</v>
      </c>
      <c r="C197" s="370"/>
      <c r="D197" s="2463"/>
      <c r="E197" s="2205"/>
      <c r="F197" s="2384" t="str">
        <f>INDEX(PT_DIFFERENTIATION_VTAR,MATCH(A197,PT_DIFFERENTIATION_VTAR_ID,0))</f>
        <v>Тариф на транспортировку воды</v>
      </c>
      <c r="G197" s="2428" t="str">
        <f>INDEX(PT_DIFFERENTIATION_NTAR,MATCH(B197,PT_DIFFERENTIATION_NTAR_ID,0))</f>
        <v/>
      </c>
      <c r="H197" s="1863"/>
      <c r="I197" s="1740"/>
      <c r="J197" s="1774"/>
      <c r="K197" s="1779"/>
      <c r="L197" s="1863" t="s">
        <v>314</v>
      </c>
      <c r="M197" s="342"/>
      <c r="N197" s="335"/>
      <c r="O197" s="1625"/>
      <c r="P197" s="1625"/>
      <c r="AH197" s="1632">
        <v>0</v>
      </c>
    </row>
    <row s="1636" customFormat="1" customHeight="1" ht="18.75" hidden="1">
      <c r="A198" s="1781"/>
      <c r="B198" s="1781"/>
      <c r="C198" s="370" t="s">
        <v>1153</v>
      </c>
      <c r="D198" s="2463"/>
      <c r="E198" s="2205"/>
      <c r="F198" s="2384"/>
      <c r="G198" s="2428"/>
      <c r="H198" s="1501"/>
      <c r="I198" s="652" t="s">
        <v>1152</v>
      </c>
      <c r="J198" s="572"/>
      <c r="K198" s="1501"/>
      <c r="L198" s="215"/>
      <c r="M198" s="342"/>
      <c r="N198" s="335"/>
      <c r="O198" s="1625"/>
      <c r="P198" s="1625"/>
      <c r="AH198" s="1632">
        <v>0</v>
      </c>
    </row>
    <row s="1636" customFormat="1" customHeight="1" ht="0.75" hidden="1">
      <c r="A199" s="1781"/>
      <c r="B199" s="1781"/>
      <c r="C199" s="370" t="s">
        <v>1162</v>
      </c>
      <c r="D199" s="2463"/>
      <c r="E199" s="2205"/>
      <c r="F199" s="2384"/>
      <c r="G199" s="401"/>
      <c r="H199" s="1501"/>
      <c r="I199" s="652"/>
      <c r="J199" s="572"/>
      <c r="K199" s="1501"/>
      <c r="L199" s="215"/>
      <c r="M199" s="342"/>
      <c r="N199" s="335"/>
      <c r="O199" s="1625"/>
      <c r="P199" s="1625"/>
      <c r="AH199" s="1632">
        <v>0</v>
      </c>
    </row>
    <row s="1636" customFormat="1" customHeight="1" ht="18.75" hidden="1">
      <c r="A200" s="1781" t="s">
        <v>248</v>
      </c>
      <c r="B200" s="1781" t="s">
        <v>249</v>
      </c>
      <c r="C200" s="370"/>
      <c r="D200" s="2463"/>
      <c r="E200" s="2205"/>
      <c r="F200" s="2384" t="str">
        <f>INDEX(PT_DIFFERENTIATION_VTAR,MATCH(A200,PT_DIFFERENTIATION_VTAR_ID,0))</f>
        <v>Тариф на подвоз воды</v>
      </c>
      <c r="G200" s="2428" t="str">
        <f>INDEX(PT_DIFFERENTIATION_NTAR,MATCH(B200,PT_DIFFERENTIATION_NTAR_ID,0))</f>
        <v/>
      </c>
      <c r="H200" s="1863"/>
      <c r="I200" s="1740"/>
      <c r="J200" s="1774"/>
      <c r="K200" s="1779"/>
      <c r="L200" s="1863" t="s">
        <v>314</v>
      </c>
      <c r="M200" s="342"/>
      <c r="N200" s="335"/>
      <c r="O200" s="1625"/>
      <c r="P200" s="1625"/>
      <c r="AH200" s="1632">
        <v>0</v>
      </c>
    </row>
    <row s="1636" customFormat="1" customHeight="1" ht="18.75" hidden="1">
      <c r="A201" s="1781"/>
      <c r="B201" s="1781"/>
      <c r="C201" s="370" t="s">
        <v>1153</v>
      </c>
      <c r="D201" s="2463"/>
      <c r="E201" s="2205"/>
      <c r="F201" s="2384"/>
      <c r="G201" s="2428"/>
      <c r="H201" s="1501"/>
      <c r="I201" s="652" t="s">
        <v>1152</v>
      </c>
      <c r="J201" s="572"/>
      <c r="K201" s="1501"/>
      <c r="L201" s="215"/>
      <c r="M201" s="342"/>
      <c r="N201" s="335"/>
      <c r="O201" s="1625"/>
      <c r="P201" s="1625"/>
      <c r="AH201" s="1632">
        <v>0</v>
      </c>
    </row>
    <row s="1636" customFormat="1" customHeight="1" ht="0.75" hidden="1">
      <c r="A202" s="1781"/>
      <c r="B202" s="1781"/>
      <c r="C202" s="370" t="s">
        <v>1162</v>
      </c>
      <c r="D202" s="2463"/>
      <c r="E202" s="2205"/>
      <c r="F202" s="2384"/>
      <c r="G202" s="401"/>
      <c r="H202" s="1501"/>
      <c r="I202" s="652"/>
      <c r="J202" s="572"/>
      <c r="K202" s="1501"/>
      <c r="L202" s="215"/>
      <c r="M202" s="342"/>
      <c r="N202" s="335"/>
      <c r="O202" s="1625"/>
      <c r="P202" s="1625"/>
      <c r="AH202" s="1632">
        <v>0</v>
      </c>
    </row>
    <row s="1636" customFormat="1" customHeight="1" ht="18.75" hidden="1">
      <c r="A203" s="1781" t="s">
        <v>253</v>
      </c>
      <c r="B203" s="1781" t="s">
        <v>254</v>
      </c>
      <c r="C203" s="370"/>
      <c r="D203" s="2463"/>
      <c r="E203" s="2205"/>
      <c r="F203" s="2384"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428" t="str">
        <f>INDEX(PT_DIFFERENTIATION_NTAR,MATCH(B203,PT_DIFFERENTIATION_NTAR_ID,0))</f>
        <v/>
      </c>
      <c r="H203" s="1863"/>
      <c r="I203" s="1740"/>
      <c r="J203" s="1774"/>
      <c r="K203" s="1779"/>
      <c r="L203" s="1863" t="s">
        <v>314</v>
      </c>
      <c r="M203" s="342"/>
      <c r="N203" s="335"/>
      <c r="O203" s="1625"/>
      <c r="P203" s="1625"/>
      <c r="AH203" s="1632">
        <v>0</v>
      </c>
    </row>
    <row s="1636" customFormat="1" customHeight="1" ht="18.75" hidden="1">
      <c r="A204" s="1781"/>
      <c r="B204" s="1781"/>
      <c r="C204" s="370" t="s">
        <v>1153</v>
      </c>
      <c r="D204" s="2463"/>
      <c r="E204" s="2205"/>
      <c r="F204" s="2384"/>
      <c r="G204" s="2428"/>
      <c r="H204" s="1501"/>
      <c r="I204" s="652" t="s">
        <v>1152</v>
      </c>
      <c r="J204" s="572"/>
      <c r="K204" s="1501"/>
      <c r="L204" s="215"/>
      <c r="M204" s="342"/>
      <c r="N204" s="335"/>
      <c r="O204" s="1625"/>
      <c r="P204" s="1625"/>
      <c r="AH204" s="1632">
        <v>0</v>
      </c>
    </row>
    <row s="1636" customFormat="1" customHeight="1" ht="0.75" hidden="1">
      <c r="A205" s="1781"/>
      <c r="B205" s="1781"/>
      <c r="C205" s="370" t="s">
        <v>1162</v>
      </c>
      <c r="D205" s="2463"/>
      <c r="E205" s="2205"/>
      <c r="F205" s="2384"/>
      <c r="G205" s="401"/>
      <c r="H205" s="1501"/>
      <c r="I205" s="652"/>
      <c r="J205" s="572"/>
      <c r="K205" s="1501"/>
      <c r="L205" s="215"/>
      <c r="M205" s="342"/>
      <c r="N205" s="335"/>
      <c r="O205" s="1625"/>
      <c r="P205" s="1625"/>
      <c r="AH205" s="1632">
        <v>0</v>
      </c>
    </row>
    <row s="1636" customFormat="1" customHeight="1" ht="18.75" hidden="1">
      <c r="A206" s="1781" t="s">
        <v>258</v>
      </c>
      <c r="B206" s="1781" t="s">
        <v>259</v>
      </c>
      <c r="C206" s="370"/>
      <c r="D206" s="2463"/>
      <c r="E206" s="2205"/>
      <c r="F206" s="2384" t="str">
        <f>INDEX(PT_DIFFERENTIATION_VTAR,MATCH(A206,PT_DIFFERENTIATION_VTAR_ID,0))</f>
        <v>Тариф на горячую воду (горячее водоснабжение)</v>
      </c>
      <c r="G206" s="2428" t="str">
        <f>INDEX(PT_DIFFERENTIATION_NTAR,MATCH(B206,PT_DIFFERENTIATION_NTAR_ID,0))</f>
        <v/>
      </c>
      <c r="H206" s="1863"/>
      <c r="I206" s="1740"/>
      <c r="J206" s="1774"/>
      <c r="K206" s="1779"/>
      <c r="L206" s="1863" t="s">
        <v>314</v>
      </c>
      <c r="M206" s="342"/>
      <c r="N206" s="335"/>
      <c r="O206" s="1625"/>
      <c r="P206" s="1625"/>
      <c r="AH206" s="1632">
        <v>0</v>
      </c>
    </row>
    <row s="1636" customFormat="1" customHeight="1" ht="18.75" hidden="1">
      <c r="A207" s="1781"/>
      <c r="B207" s="1781"/>
      <c r="C207" s="370" t="s">
        <v>1153</v>
      </c>
      <c r="D207" s="2463"/>
      <c r="E207" s="2205"/>
      <c r="F207" s="2384"/>
      <c r="G207" s="2428"/>
      <c r="H207" s="1501"/>
      <c r="I207" s="652" t="s">
        <v>1152</v>
      </c>
      <c r="J207" s="572"/>
      <c r="K207" s="1501"/>
      <c r="L207" s="215"/>
      <c r="M207" s="342"/>
      <c r="N207" s="335"/>
      <c r="O207" s="1625"/>
      <c r="P207" s="1625"/>
      <c r="AH207" s="1632">
        <v>0</v>
      </c>
    </row>
    <row s="1636" customFormat="1" customHeight="1" ht="0.75" hidden="1">
      <c r="A208" s="1781"/>
      <c r="B208" s="1781"/>
      <c r="C208" s="370" t="s">
        <v>1162</v>
      </c>
      <c r="D208" s="2463"/>
      <c r="E208" s="2205"/>
      <c r="F208" s="2384"/>
      <c r="G208" s="401"/>
      <c r="H208" s="1501"/>
      <c r="I208" s="652"/>
      <c r="J208" s="572"/>
      <c r="K208" s="1501"/>
      <c r="L208" s="215"/>
      <c r="M208" s="342"/>
      <c r="N208" s="335"/>
      <c r="O208" s="1625"/>
      <c r="P208" s="1625"/>
      <c r="AH208" s="1632">
        <v>0</v>
      </c>
    </row>
    <row s="1636" customFormat="1" customHeight="1" ht="18.75" hidden="1">
      <c r="A209" s="1781" t="s">
        <v>263</v>
      </c>
      <c r="B209" s="1781" t="s">
        <v>264</v>
      </c>
      <c r="C209" s="370"/>
      <c r="D209" s="2463"/>
      <c r="E209" s="2205"/>
      <c r="F209" s="2384" t="str">
        <f>INDEX(PT_DIFFERENTIATION_VTAR,MATCH(A209,PT_DIFFERENTIATION_VTAR_ID,0))</f>
        <v>Тариф на транспортировку горячей воды</v>
      </c>
      <c r="G209" s="2428" t="str">
        <f>INDEX(PT_DIFFERENTIATION_NTAR,MATCH(B209,PT_DIFFERENTIATION_NTAR_ID,0))</f>
        <v/>
      </c>
      <c r="H209" s="1863"/>
      <c r="I209" s="1740"/>
      <c r="J209" s="1774"/>
      <c r="K209" s="1779"/>
      <c r="L209" s="1863" t="s">
        <v>314</v>
      </c>
      <c r="M209" s="342"/>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342"/>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342"/>
      <c r="N211" s="335"/>
      <c r="O211" s="1625"/>
      <c r="P211" s="1625"/>
      <c r="AH211" s="1632">
        <v>0</v>
      </c>
    </row>
    <row s="1636" customFormat="1" customHeight="1" ht="18.75" hidden="1">
      <c r="A212" s="1781" t="s">
        <v>268</v>
      </c>
      <c r="B212" s="1781" t="s">
        <v>269</v>
      </c>
      <c r="C212" s="370"/>
      <c r="D212" s="2463"/>
      <c r="E212" s="2205"/>
      <c r="F212" s="2384" t="str">
        <f>INDEX(PT_DIFFERENTIATION_VTAR,MATCH(A212,PT_DIFFERENTIATION_VTAR_ID,0))</f>
        <v>Тариф на подключение (технологическое присоединение) к централизованной системе горячего водоснабжения</v>
      </c>
      <c r="G212" s="2428" t="str">
        <f>INDEX(PT_DIFFERENTIATION_NTAR,MATCH(B212,PT_DIFFERENTIATION_NTAR_ID,0))</f>
        <v/>
      </c>
      <c r="H212" s="1863"/>
      <c r="I212" s="1740"/>
      <c r="J212" s="1774"/>
      <c r="K212" s="1779"/>
      <c r="L212" s="1863" t="s">
        <v>314</v>
      </c>
      <c r="M212" s="34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34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18.75" hidden="1">
      <c r="A215" s="1781" t="s">
        <v>273</v>
      </c>
      <c r="B215" s="1781" t="s">
        <v>274</v>
      </c>
      <c r="C215" s="370"/>
      <c r="D215" s="2463"/>
      <c r="E215" s="2205"/>
      <c r="F215" s="2384" t="str">
        <f>INDEX(PT_DIFFERENTIATION_VTAR,MATCH(A215,PT_DIFFERENTIATION_VTAR_ID,0))</f>
        <v>Тариф на водоотведение</v>
      </c>
      <c r="G215" s="2428" t="str">
        <f>INDEX(PT_DIFFERENTIATION_NTAR,MATCH(B215,PT_DIFFERENTIATION_NTAR_ID,0))</f>
        <v/>
      </c>
      <c r="H215" s="1863"/>
      <c r="I215" s="1740"/>
      <c r="J215" s="1774"/>
      <c r="K215" s="1779"/>
      <c r="L215" s="1863" t="s">
        <v>314</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18.75" hidden="1">
      <c r="A218" s="1781" t="s">
        <v>278</v>
      </c>
      <c r="B218" s="1781" t="s">
        <v>279</v>
      </c>
      <c r="C218" s="370"/>
      <c r="D218" s="2463"/>
      <c r="E218" s="2205"/>
      <c r="F218" s="2384" t="str">
        <f>INDEX(PT_DIFFERENTIATION_VTAR,MATCH(A218,PT_DIFFERENTIATION_VTAR_ID,0))</f>
        <v>Тариф на транспортировку сточных вод</v>
      </c>
      <c r="G218" s="2428" t="str">
        <f>INDEX(PT_DIFFERENTIATION_NTAR,MATCH(B218,PT_DIFFERENTIATION_NTAR_ID,0))</f>
        <v/>
      </c>
      <c r="H218" s="1863"/>
      <c r="I218" s="1740"/>
      <c r="J218" s="1774"/>
      <c r="K218" s="1779"/>
      <c r="L218" s="1863" t="s">
        <v>314</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283</v>
      </c>
      <c r="B221" s="1781" t="s">
        <v>284</v>
      </c>
      <c r="C221" s="370"/>
      <c r="D221" s="2463"/>
      <c r="E221" s="2205"/>
      <c r="F221" s="2384" t="str">
        <f>INDEX(PT_DIFFERENTIATION_VTAR,MATCH(A221,PT_DIFFERENTIATION_VTAR_ID,0))</f>
        <v>Тариф на подключение (технологическое присоединение) к централизованной системе водоотведения</v>
      </c>
      <c r="G221" s="2428" t="str">
        <f>INDEX(PT_DIFFERENTIATION_NTAR,MATCH(B221,PT_DIFFERENTIATION_NTAR_ID,0))</f>
        <v/>
      </c>
      <c r="H221" s="1863"/>
      <c r="I221" s="1740"/>
      <c r="J221" s="1774"/>
      <c r="K221" s="1779"/>
      <c r="L221" s="1863" t="s">
        <v>314</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1.05">
      <c r="A223" s="1781"/>
      <c r="B223" s="1781"/>
      <c r="C223" s="370" t="s">
        <v>1162</v>
      </c>
      <c r="D223" s="2463"/>
      <c r="E223" s="2205"/>
      <c r="F223" s="2384"/>
      <c r="G223" s="401"/>
      <c r="H223" s="1501"/>
      <c r="I223" s="652"/>
      <c r="J223" s="572"/>
      <c r="K223" s="1501"/>
      <c r="L223" s="215"/>
      <c r="M223" s="342"/>
      <c r="N223" s="335"/>
      <c r="O223" s="1625"/>
      <c r="P223" s="1625"/>
      <c r="AH223" s="1632">
        <v>1</v>
      </c>
    </row>
    <row customHeight="1" ht="27.299999999999997">
      <c r="A224" s="1781"/>
      <c r="B224" s="1781"/>
      <c r="D224" s="377"/>
      <c r="E224" s="148" t="s">
        <v>113</v>
      </c>
      <c r="F22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461"/>
      <c r="H224" s="2461"/>
      <c r="I224" s="2461"/>
      <c r="J224" s="2461"/>
      <c r="K224" s="2461"/>
      <c r="L224" s="2461"/>
      <c r="M224" s="298"/>
      <c r="N224" s="335"/>
      <c r="AH224" s="375">
        <v>26</v>
      </c>
    </row>
    <row s="1636" customFormat="1" customHeight="1" ht="13.5">
      <c r="A225" s="1781" t="s">
        <v>159</v>
      </c>
      <c r="B225" s="1781" t="s">
        <v>160</v>
      </c>
      <c r="C225" s="370"/>
      <c r="D225" s="2463"/>
      <c r="E225" s="2205"/>
      <c r="F225" s="2384"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428" t="str">
        <f>INDEX(PT_DIFFERENTIATION_NTAR,MATCH(B225,PT_DIFFERENTIATION_NTAR_ID,0))</f>
        <v>Тарифы на тепловую энергию (мощность) на коллекторах источника тепловой энергии </v>
      </c>
      <c r="H225" s="1863"/>
      <c r="I225" s="1740">
        <v>45292.60219907408</v>
      </c>
      <c r="J225" s="1774">
        <v>47118.60224537037</v>
      </c>
      <c r="K225" s="1779">
        <v>0</v>
      </c>
      <c r="L225" s="1863" t="s">
        <v>314</v>
      </c>
      <c r="M22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335"/>
      <c r="O225" s="1625"/>
      <c r="P225" s="1625"/>
      <c r="AH225" s="1632">
        <v>0</v>
      </c>
    </row>
    <row s="1636" customFormat="1" customHeight="1" ht="50">
      <c r="A226" s="1781"/>
      <c r="B226" s="1781"/>
      <c r="C226" s="370" t="s">
        <v>1153</v>
      </c>
      <c r="D226" s="2463"/>
      <c r="E226" s="2205"/>
      <c r="F226" s="2384"/>
      <c r="G226" s="2428"/>
      <c r="H226" s="1501"/>
      <c r="I226" s="652" t="s">
        <v>1152</v>
      </c>
      <c r="J226" s="572"/>
      <c r="K226" s="1501"/>
      <c r="L226" s="215"/>
      <c r="M226" s="2171"/>
      <c r="N226" s="335"/>
      <c r="O226" s="1625"/>
      <c r="P226" s="1625"/>
      <c r="AH226" s="1632">
        <v>0</v>
      </c>
    </row>
    <row s="1636" customFormat="1" customHeight="1" ht="0">
      <c r="A227" s="1781"/>
      <c r="B227" s="1781"/>
      <c r="C227" s="370" t="s">
        <v>1162</v>
      </c>
      <c r="D227" s="2463"/>
      <c r="E227" s="2205"/>
      <c r="F227" s="2384"/>
      <c r="G227" s="401"/>
      <c r="H227" s="1501"/>
      <c r="I227" s="652"/>
      <c r="J227" s="572"/>
      <c r="K227" s="1501"/>
      <c r="L227" s="215"/>
      <c r="M227" s="2171"/>
      <c r="N227" s="335"/>
      <c r="O227" s="1625"/>
      <c r="P227" s="1625"/>
      <c r="AH227" s="1632">
        <v>0</v>
      </c>
    </row>
    <row s="1636" customFormat="1" customHeight="1" ht="13.5">
      <c r="A228" s="1781" t="s">
        <v>171</v>
      </c>
      <c r="B228" s="1781" t="s">
        <v>172</v>
      </c>
      <c r="C228" s="370"/>
      <c r="D228" s="2463"/>
      <c r="E228" s="2205"/>
      <c r="F228" s="2384"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428" t="str">
        <f>INDEX(PT_DIFFERENTIATION_NTAR,MATCH(B228,PT_DIFFERENTIATION_NTAR_ID,0))</f>
        <v>Тарифы на тепловую энергию (мощность), поставляемую потребителям</v>
      </c>
      <c r="H228" s="1863"/>
      <c r="I228" s="1740">
        <v>45292.602430555555</v>
      </c>
      <c r="J228" s="1774">
        <v>47118.60254629629</v>
      </c>
      <c r="K228" s="1779">
        <v>0</v>
      </c>
      <c r="L228" s="1863" t="s">
        <v>314</v>
      </c>
      <c r="M228" s="2172"/>
      <c r="N228" s="335"/>
      <c r="O228" s="1625"/>
      <c r="P228" s="1625"/>
      <c r="AH228" s="1632">
        <v>0</v>
      </c>
    </row>
    <row s="1636" customFormat="1" customHeight="1" ht="40.833333333333336">
      <c r="A229" s="1781"/>
      <c r="B229" s="1781"/>
      <c r="C229" s="370" t="s">
        <v>1153</v>
      </c>
      <c r="D229" s="2463"/>
      <c r="E229" s="2205"/>
      <c r="F229" s="2384"/>
      <c r="G229" s="2428"/>
      <c r="H229" s="1501"/>
      <c r="I229" s="652" t="s">
        <v>1152</v>
      </c>
      <c r="J229" s="572"/>
      <c r="K229" s="1501"/>
      <c r="L229" s="215"/>
      <c r="M229" s="1862"/>
      <c r="N229" s="335"/>
      <c r="O229" s="1625"/>
      <c r="P229" s="1625"/>
      <c r="AH229" s="1632">
        <v>0</v>
      </c>
    </row>
    <row s="1636" customFormat="1" customHeight="1" ht="0.75">
      <c r="A230" s="1781"/>
      <c r="B230" s="1781"/>
      <c r="C230" s="370" t="s">
        <v>1162</v>
      </c>
      <c r="D230" s="2463"/>
      <c r="E230" s="2205"/>
      <c r="F230" s="2384"/>
      <c r="G230" s="401"/>
      <c r="H230" s="1501"/>
      <c r="I230" s="652"/>
      <c r="J230" s="572"/>
      <c r="K230" s="1501"/>
      <c r="L230" s="215"/>
      <c r="M230" s="342"/>
      <c r="N230" s="335"/>
      <c r="O230" s="1625"/>
      <c r="P230" s="1625"/>
      <c r="AH230" s="1632">
        <v>0</v>
      </c>
    </row>
    <row s="1636" customFormat="1" customHeight="1" ht="45" hidden="1">
      <c r="A231" s="1781" t="s">
        <v>177</v>
      </c>
      <c r="B231" s="1781" t="s">
        <v>178</v>
      </c>
      <c r="C231" s="370"/>
      <c r="D231" s="2463"/>
      <c r="E231" s="2205"/>
      <c r="F231" s="2384"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428" t="str">
        <f>INDEX(PT_DIFFERENTIATION_NTAR,MATCH(B231,PT_DIFFERENTIATION_NTAR_ID,0))</f>
        <v/>
      </c>
      <c r="H231" s="1863"/>
      <c r="I231" s="1740"/>
      <c r="J231" s="1774"/>
      <c r="K231" s="1779"/>
      <c r="L231" s="1863" t="s">
        <v>314</v>
      </c>
      <c r="M231" s="342"/>
      <c r="N231" s="335"/>
      <c r="O231" s="1625"/>
      <c r="P231" s="1625"/>
      <c r="AH231" s="1632">
        <v>0</v>
      </c>
    </row>
    <row s="1636" customFormat="1" customHeight="1" ht="18.75" hidden="1">
      <c r="A232" s="1781"/>
      <c r="B232" s="1781"/>
      <c r="C232" s="370" t="s">
        <v>1153</v>
      </c>
      <c r="D232" s="2463"/>
      <c r="E232" s="2205"/>
      <c r="F232" s="2384"/>
      <c r="G232" s="2428"/>
      <c r="H232" s="1501"/>
      <c r="I232" s="652" t="s">
        <v>1152</v>
      </c>
      <c r="J232" s="572"/>
      <c r="K232" s="1501"/>
      <c r="L232" s="215"/>
      <c r="M232" s="342"/>
      <c r="N232" s="335"/>
      <c r="O232" s="1625"/>
      <c r="P232" s="1625"/>
      <c r="AH232" s="1632">
        <v>0</v>
      </c>
    </row>
    <row s="1636" customFormat="1" customHeight="1" ht="0.75" hidden="1">
      <c r="A233" s="1781"/>
      <c r="B233" s="1781"/>
      <c r="C233" s="370" t="s">
        <v>1162</v>
      </c>
      <c r="D233" s="2463"/>
      <c r="E233" s="2205"/>
      <c r="F233" s="2384"/>
      <c r="G233" s="401"/>
      <c r="H233" s="1501"/>
      <c r="I233" s="652"/>
      <c r="J233" s="572"/>
      <c r="K233" s="1501"/>
      <c r="L233" s="215"/>
      <c r="M233" s="342"/>
      <c r="N233" s="335"/>
      <c r="O233" s="1625"/>
      <c r="P233" s="1625"/>
      <c r="AH233" s="1632">
        <v>0</v>
      </c>
    </row>
    <row s="1636" customFormat="1" customHeight="1" ht="45" hidden="1">
      <c r="A234" s="1781" t="s">
        <v>183</v>
      </c>
      <c r="B234" s="1781" t="s">
        <v>184</v>
      </c>
      <c r="C234" s="370"/>
      <c r="D234" s="2463"/>
      <c r="E234" s="2205"/>
      <c r="F234" s="2384"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8" t="str">
        <f>INDEX(PT_DIFFERENTIATION_NTAR,MATCH(B234,PT_DIFFERENTIATION_NTAR_ID,0))</f>
        <v/>
      </c>
      <c r="H234" s="1863"/>
      <c r="I234" s="1740"/>
      <c r="J234" s="1774"/>
      <c r="K234" s="1779"/>
      <c r="L234" s="1863" t="s">
        <v>314</v>
      </c>
      <c r="M234" s="342"/>
      <c r="N234" s="335"/>
      <c r="O234" s="1625"/>
      <c r="P234" s="1625"/>
      <c r="AH234" s="1632">
        <v>0</v>
      </c>
    </row>
    <row s="1636" customFormat="1" customHeight="1" ht="18.75" hidden="1">
      <c r="A235" s="1781"/>
      <c r="B235" s="1781"/>
      <c r="C235" s="370" t="s">
        <v>1153</v>
      </c>
      <c r="D235" s="2463"/>
      <c r="E235" s="2205"/>
      <c r="F235" s="2384"/>
      <c r="G235" s="2428"/>
      <c r="H235" s="1501"/>
      <c r="I235" s="652" t="s">
        <v>1152</v>
      </c>
      <c r="J235" s="572"/>
      <c r="K235" s="1501"/>
      <c r="L235" s="215"/>
      <c r="M235" s="342"/>
      <c r="N235" s="335"/>
      <c r="O235" s="1625"/>
      <c r="P235" s="1625"/>
      <c r="AH235" s="1632">
        <v>0</v>
      </c>
    </row>
    <row s="1636" customFormat="1" customHeight="1" ht="0.75" hidden="1">
      <c r="A236" s="1781"/>
      <c r="B236" s="1781"/>
      <c r="C236" s="370" t="s">
        <v>1162</v>
      </c>
      <c r="D236" s="2463"/>
      <c r="E236" s="2205"/>
      <c r="F236" s="2384"/>
      <c r="G236" s="401"/>
      <c r="H236" s="1501"/>
      <c r="I236" s="652"/>
      <c r="J236" s="572"/>
      <c r="K236" s="1501"/>
      <c r="L236" s="215"/>
      <c r="M236" s="342"/>
      <c r="N236" s="335"/>
      <c r="O236" s="1625"/>
      <c r="P236" s="1625"/>
      <c r="AH236" s="1632">
        <v>0</v>
      </c>
    </row>
    <row s="1636" customFormat="1" customHeight="1" ht="18.75" hidden="1">
      <c r="A237" s="1781" t="s">
        <v>189</v>
      </c>
      <c r="B237" s="1781" t="s">
        <v>190</v>
      </c>
      <c r="C237" s="370"/>
      <c r="D237" s="2463"/>
      <c r="E237" s="2205"/>
      <c r="F237" s="2384" t="str">
        <f>INDEX(PT_DIFFERENTIATION_VTAR,MATCH(A237,PT_DIFFERENTIATION_VTAR_ID,0))</f>
        <v>Тарифы на услуги по передаче тепловой энергии</v>
      </c>
      <c r="G237" s="2428" t="str">
        <f>INDEX(PT_DIFFERENTIATION_NTAR,MATCH(B237,PT_DIFFERENTIATION_NTAR_ID,0))</f>
        <v/>
      </c>
      <c r="H237" s="1863"/>
      <c r="I237" s="1740"/>
      <c r="J237" s="1774"/>
      <c r="K237" s="1779"/>
      <c r="L237" s="1863" t="s">
        <v>314</v>
      </c>
      <c r="M237" s="342"/>
      <c r="N237" s="335"/>
      <c r="O237" s="1625"/>
      <c r="P237" s="1625"/>
      <c r="AH237" s="1632">
        <v>0</v>
      </c>
    </row>
    <row s="1636" customFormat="1" customHeight="1" ht="18.75" hidden="1">
      <c r="A238" s="1781"/>
      <c r="B238" s="1781"/>
      <c r="C238" s="370" t="s">
        <v>1153</v>
      </c>
      <c r="D238" s="2463"/>
      <c r="E238" s="2205"/>
      <c r="F238" s="2384"/>
      <c r="G238" s="2428"/>
      <c r="H238" s="1501"/>
      <c r="I238" s="652" t="s">
        <v>1152</v>
      </c>
      <c r="J238" s="572"/>
      <c r="K238" s="1501"/>
      <c r="L238" s="215"/>
      <c r="M238" s="342"/>
      <c r="N238" s="335"/>
      <c r="O238" s="1625"/>
      <c r="P238" s="1625"/>
      <c r="AH238" s="1632">
        <v>0</v>
      </c>
    </row>
    <row s="1636" customFormat="1" customHeight="1" ht="0.75" hidden="1">
      <c r="A239" s="1781"/>
      <c r="B239" s="1781"/>
      <c r="C239" s="370" t="s">
        <v>1162</v>
      </c>
      <c r="D239" s="2463"/>
      <c r="E239" s="2205"/>
      <c r="F239" s="2384"/>
      <c r="G239" s="401"/>
      <c r="H239" s="1501"/>
      <c r="I239" s="652"/>
      <c r="J239" s="572"/>
      <c r="K239" s="1501"/>
      <c r="L239" s="215"/>
      <c r="M239" s="342"/>
      <c r="N239" s="335"/>
      <c r="O239" s="1625"/>
      <c r="P239" s="1625"/>
      <c r="AH239" s="1632">
        <v>0</v>
      </c>
    </row>
    <row s="1636" customFormat="1" customHeight="1" ht="18.75" hidden="1">
      <c r="A240" s="1781" t="s">
        <v>195</v>
      </c>
      <c r="B240" s="1781" t="s">
        <v>196</v>
      </c>
      <c r="C240" s="370"/>
      <c r="D240" s="2463"/>
      <c r="E240" s="2205"/>
      <c r="F240" s="2384" t="str">
        <f>INDEX(PT_DIFFERENTIATION_VTAR,MATCH(A240,PT_DIFFERENTIATION_VTAR_ID,0))</f>
        <v>Тарифы на услуги по передаче теплоносителя</v>
      </c>
      <c r="G240" s="2428" t="str">
        <f>INDEX(PT_DIFFERENTIATION_NTAR,MATCH(B240,PT_DIFFERENTIATION_NTAR_ID,0))</f>
        <v/>
      </c>
      <c r="H240" s="1863"/>
      <c r="I240" s="1740"/>
      <c r="J240" s="1774"/>
      <c r="K240" s="1779"/>
      <c r="L240" s="1863" t="s">
        <v>314</v>
      </c>
      <c r="M240" s="342"/>
      <c r="N240" s="335"/>
      <c r="O240" s="1625"/>
      <c r="P240" s="1625"/>
      <c r="AH240" s="1632">
        <v>0</v>
      </c>
    </row>
    <row s="1636" customFormat="1" customHeight="1" ht="18.75" hidden="1">
      <c r="A241" s="1781"/>
      <c r="B241" s="1781"/>
      <c r="C241" s="370" t="s">
        <v>1153</v>
      </c>
      <c r="D241" s="2463"/>
      <c r="E241" s="2205"/>
      <c r="F241" s="2384"/>
      <c r="G241" s="2428"/>
      <c r="H241" s="1501"/>
      <c r="I241" s="652" t="s">
        <v>1152</v>
      </c>
      <c r="J241" s="572"/>
      <c r="K241" s="1501"/>
      <c r="L241" s="215"/>
      <c r="M241" s="342"/>
      <c r="N241" s="335"/>
      <c r="O241" s="1625"/>
      <c r="P241" s="1625"/>
      <c r="AH241" s="1632">
        <v>0</v>
      </c>
    </row>
    <row s="1636" customFormat="1" customHeight="1" ht="0.75" hidden="1">
      <c r="A242" s="1781"/>
      <c r="B242" s="1781"/>
      <c r="C242" s="370" t="s">
        <v>1162</v>
      </c>
      <c r="D242" s="2463"/>
      <c r="E242" s="2205"/>
      <c r="F242" s="2384"/>
      <c r="G242" s="401"/>
      <c r="H242" s="1501"/>
      <c r="I242" s="652"/>
      <c r="J242" s="572"/>
      <c r="K242" s="1501"/>
      <c r="L242" s="215"/>
      <c r="M242" s="342"/>
      <c r="N242" s="335"/>
      <c r="O242" s="1625"/>
      <c r="P242" s="1625"/>
      <c r="AH242" s="1632">
        <v>0</v>
      </c>
    </row>
    <row s="1636" customFormat="1" customHeight="1" ht="18.75" hidden="1">
      <c r="A243" s="1781" t="s">
        <v>201</v>
      </c>
      <c r="B243" s="1781" t="s">
        <v>202</v>
      </c>
      <c r="C243" s="370"/>
      <c r="D243" s="2463"/>
      <c r="E243" s="2205"/>
      <c r="F243" s="238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8" t="str">
        <f>INDEX(PT_DIFFERENTIATION_NTAR,MATCH(B243,PT_DIFFERENTIATION_NTAR_ID,0))</f>
        <v/>
      </c>
      <c r="H243" s="1863"/>
      <c r="I243" s="1740"/>
      <c r="J243" s="1774"/>
      <c r="K243" s="1779"/>
      <c r="L243" s="1863" t="s">
        <v>314</v>
      </c>
      <c r="M243" s="342"/>
      <c r="N243" s="335"/>
      <c r="O243" s="1625"/>
      <c r="P243" s="1625"/>
      <c r="AH243" s="1632">
        <v>0</v>
      </c>
    </row>
    <row s="1636" customFormat="1" customHeight="1" ht="18.75" hidden="1">
      <c r="A244" s="1781"/>
      <c r="B244" s="1781"/>
      <c r="C244" s="370" t="s">
        <v>1153</v>
      </c>
      <c r="D244" s="2463"/>
      <c r="E244" s="2205"/>
      <c r="F244" s="2384"/>
      <c r="G244" s="2428"/>
      <c r="H244" s="1501"/>
      <c r="I244" s="652" t="s">
        <v>1152</v>
      </c>
      <c r="J244" s="572"/>
      <c r="K244" s="1501"/>
      <c r="L244" s="215"/>
      <c r="M244" s="342"/>
      <c r="N244" s="335"/>
      <c r="O244" s="1625"/>
      <c r="P244" s="1625"/>
      <c r="AH244" s="1632">
        <v>0</v>
      </c>
    </row>
    <row s="1636" customFormat="1" customHeight="1" ht="0.75" hidden="1">
      <c r="A245" s="1781"/>
      <c r="B245" s="1781"/>
      <c r="C245" s="370" t="s">
        <v>1162</v>
      </c>
      <c r="D245" s="2463"/>
      <c r="E245" s="2205"/>
      <c r="F245" s="2384"/>
      <c r="G245" s="401"/>
      <c r="H245" s="1501"/>
      <c r="I245" s="652"/>
      <c r="J245" s="572"/>
      <c r="K245" s="1501"/>
      <c r="L245" s="215"/>
      <c r="M245" s="342"/>
      <c r="N245" s="335"/>
      <c r="O245" s="1625"/>
      <c r="P245" s="1625"/>
      <c r="AH245" s="1632">
        <v>0</v>
      </c>
    </row>
    <row s="1636" customFormat="1" customHeight="1" ht="18.75" hidden="1">
      <c r="A246" s="1781" t="s">
        <v>207</v>
      </c>
      <c r="B246" s="1781" t="s">
        <v>208</v>
      </c>
      <c r="C246" s="370"/>
      <c r="D246" s="2463"/>
      <c r="E246" s="2205"/>
      <c r="F246" s="2384" t="str">
        <f>INDEX(PT_DIFFERENTIATION_VTAR,MATCH(A246,PT_DIFFERENTIATION_VTAR_ID,0))</f>
        <v>Плата за подключение (технологическое присоединение) к системе теплоснабжения</v>
      </c>
      <c r="G246" s="2428" t="str">
        <f>INDEX(PT_DIFFERENTIATION_NTAR,MATCH(B246,PT_DIFFERENTIATION_NTAR_ID,0))</f>
        <v/>
      </c>
      <c r="H246" s="1863"/>
      <c r="I246" s="1740"/>
      <c r="J246" s="1774"/>
      <c r="K246" s="1779"/>
      <c r="L246" s="1863" t="s">
        <v>314</v>
      </c>
      <c r="M246" s="342"/>
      <c r="N246" s="335"/>
      <c r="O246" s="1625"/>
      <c r="P246" s="1625"/>
      <c r="AH246" s="1632">
        <v>0</v>
      </c>
    </row>
    <row s="1636" customFormat="1" customHeight="1" ht="18.75" hidden="1">
      <c r="A247" s="1781"/>
      <c r="B247" s="1781"/>
      <c r="C247" s="370" t="s">
        <v>1153</v>
      </c>
      <c r="D247" s="2463"/>
      <c r="E247" s="2205"/>
      <c r="F247" s="2384"/>
      <c r="G247" s="2428"/>
      <c r="H247" s="1501"/>
      <c r="I247" s="652" t="s">
        <v>1152</v>
      </c>
      <c r="J247" s="572"/>
      <c r="K247" s="1501"/>
      <c r="L247" s="215"/>
      <c r="M247" s="342"/>
      <c r="N247" s="335"/>
      <c r="O247" s="1625"/>
      <c r="P247" s="1625"/>
      <c r="AH247" s="1632">
        <v>0</v>
      </c>
    </row>
    <row s="1636" customFormat="1" customHeight="1" ht="0.75" hidden="1">
      <c r="A248" s="1781"/>
      <c r="B248" s="1781"/>
      <c r="C248" s="370" t="s">
        <v>1162</v>
      </c>
      <c r="D248" s="2463"/>
      <c r="E248" s="2205"/>
      <c r="F248" s="2384"/>
      <c r="G248" s="401"/>
      <c r="H248" s="1501"/>
      <c r="I248" s="652"/>
      <c r="J248" s="572"/>
      <c r="K248" s="1501"/>
      <c r="L248" s="215"/>
      <c r="M248" s="342"/>
      <c r="N248" s="335"/>
      <c r="O248" s="1625"/>
      <c r="P248" s="1625"/>
      <c r="AH248" s="1632">
        <v>0</v>
      </c>
    </row>
    <row s="1636" customFormat="1" customHeight="1" ht="18.75" hidden="1">
      <c r="A249" s="1781" t="s">
        <v>213</v>
      </c>
      <c r="B249" s="1781" t="s">
        <v>214</v>
      </c>
      <c r="C249" s="370"/>
      <c r="D249" s="2463"/>
      <c r="E249" s="2205"/>
      <c r="F249" s="2384" t="str">
        <f>INDEX(PT_DIFFERENTIATION_VTAR,MATCH(A249,PT_DIFFERENTIATION_VTAR_ID,0))</f>
        <v>Плата за подключение (технологическое присоединение) к системе теплоснабжения (индивидуальная)</v>
      </c>
      <c r="G249" s="2428" t="str">
        <f>INDEX(PT_DIFFERENTIATION_NTAR,MATCH(B249,PT_DIFFERENTIATION_NTAR_ID,0))</f>
        <v/>
      </c>
      <c r="H249" s="1990"/>
      <c r="I249" s="1740"/>
      <c r="J249" s="1774"/>
      <c r="K249" s="1779"/>
      <c r="L249" s="1990" t="s">
        <v>314</v>
      </c>
      <c r="M249" s="342"/>
      <c r="N249" s="335"/>
      <c r="O249" s="1625"/>
      <c r="P249" s="1625"/>
      <c r="AH249" s="1632">
        <v>0</v>
      </c>
    </row>
    <row s="1636" customFormat="1" customHeight="1" ht="18.75" hidden="1">
      <c r="A250" s="1781"/>
      <c r="B250" s="1781"/>
      <c r="C250" s="370" t="s">
        <v>1153</v>
      </c>
      <c r="D250" s="2463"/>
      <c r="E250" s="2205"/>
      <c r="F250" s="2384"/>
      <c r="G250" s="2428"/>
      <c r="H250" s="1501"/>
      <c r="I250" s="652" t="s">
        <v>1152</v>
      </c>
      <c r="J250" s="572"/>
      <c r="K250" s="1501"/>
      <c r="L250" s="215"/>
      <c r="M250" s="342"/>
      <c r="N250" s="335"/>
      <c r="O250" s="1625"/>
      <c r="P250" s="1625"/>
      <c r="AH250" s="1632">
        <v>0</v>
      </c>
    </row>
    <row s="1636" customFormat="1" customHeight="1" ht="0.75" hidden="1">
      <c r="A251" s="1781"/>
      <c r="B251" s="1781"/>
      <c r="C251" s="370" t="s">
        <v>1162</v>
      </c>
      <c r="D251" s="2463"/>
      <c r="E251" s="2205"/>
      <c r="F251" s="2384"/>
      <c r="G251" s="401"/>
      <c r="H251" s="1501"/>
      <c r="I251" s="652"/>
      <c r="J251" s="572"/>
      <c r="K251" s="1501"/>
      <c r="L251" s="215"/>
      <c r="M251" s="342"/>
      <c r="N251" s="335"/>
      <c r="O251" s="1625"/>
      <c r="P251" s="1625"/>
      <c r="AH251" s="1632">
        <v>0</v>
      </c>
    </row>
    <row s="1636" customFormat="1" customHeight="1" ht="18.75" hidden="1">
      <c r="A252" s="1781" t="s">
        <v>233</v>
      </c>
      <c r="B252" s="1781" t="s">
        <v>234</v>
      </c>
      <c r="C252" s="370"/>
      <c r="D252" s="2463"/>
      <c r="E252" s="2205"/>
      <c r="F252" s="2384" t="str">
        <f>INDEX(PT_DIFFERENTIATION_VTAR,MATCH(A252,PT_DIFFERENTIATION_VTAR_ID,0))</f>
        <v>Тариф на питьевую воду (питьевое водоснабжение)</v>
      </c>
      <c r="G252" s="2428" t="str">
        <f>INDEX(PT_DIFFERENTIATION_NTAR,MATCH(B252,PT_DIFFERENTIATION_NTAR_ID,0))</f>
        <v/>
      </c>
      <c r="H252" s="1863"/>
      <c r="I252" s="1740"/>
      <c r="J252" s="1774"/>
      <c r="K252" s="1779"/>
      <c r="L252" s="1863" t="s">
        <v>314</v>
      </c>
      <c r="M252" s="342"/>
      <c r="N252" s="335"/>
      <c r="O252" s="1625"/>
      <c r="P252" s="1625"/>
      <c r="AH252" s="1632">
        <v>0</v>
      </c>
    </row>
    <row s="1636" customFormat="1" customHeight="1" ht="18.75" hidden="1">
      <c r="A253" s="1781"/>
      <c r="B253" s="1781"/>
      <c r="C253" s="370" t="s">
        <v>1153</v>
      </c>
      <c r="D253" s="2463"/>
      <c r="E253" s="2205"/>
      <c r="F253" s="2384"/>
      <c r="G253" s="2428"/>
      <c r="H253" s="1501"/>
      <c r="I253" s="652" t="s">
        <v>1152</v>
      </c>
      <c r="J253" s="572"/>
      <c r="K253" s="1501"/>
      <c r="L253" s="215"/>
      <c r="M253" s="342"/>
      <c r="N253" s="335"/>
      <c r="O253" s="1625"/>
      <c r="P253" s="1625"/>
      <c r="AH253" s="1632">
        <v>0</v>
      </c>
    </row>
    <row s="1636" customFormat="1" customHeight="1" ht="0.75" hidden="1">
      <c r="A254" s="1781"/>
      <c r="B254" s="1781"/>
      <c r="C254" s="370" t="s">
        <v>1162</v>
      </c>
      <c r="D254" s="2463"/>
      <c r="E254" s="2205"/>
      <c r="F254" s="2384"/>
      <c r="G254" s="401"/>
      <c r="H254" s="1501"/>
      <c r="I254" s="652"/>
      <c r="J254" s="572"/>
      <c r="K254" s="1501"/>
      <c r="L254" s="215"/>
      <c r="M254" s="342"/>
      <c r="N254" s="335"/>
      <c r="O254" s="1625"/>
      <c r="P254" s="1625"/>
      <c r="AH254" s="1632">
        <v>0</v>
      </c>
    </row>
    <row s="1636" customFormat="1" customHeight="1" ht="18.75" hidden="1">
      <c r="A255" s="1781" t="s">
        <v>238</v>
      </c>
      <c r="B255" s="1781" t="s">
        <v>239</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314</v>
      </c>
      <c r="M255" s="342"/>
      <c r="N255" s="335"/>
      <c r="O255" s="1625"/>
      <c r="P255" s="1625"/>
      <c r="AH255" s="1632">
        <v>0</v>
      </c>
    </row>
    <row s="1636" customFormat="1" customHeight="1" ht="18.75" hidden="1">
      <c r="A256" s="1781"/>
      <c r="B256" s="1781"/>
      <c r="C256" s="370" t="s">
        <v>1153</v>
      </c>
      <c r="D256" s="2463"/>
      <c r="E256" s="2205"/>
      <c r="F256" s="2384"/>
      <c r="G256" s="2428"/>
      <c r="H256" s="1501"/>
      <c r="I256" s="652" t="s">
        <v>1152</v>
      </c>
      <c r="J256" s="572"/>
      <c r="K256" s="1501"/>
      <c r="L256" s="215"/>
      <c r="M256" s="342"/>
      <c r="N256" s="335"/>
      <c r="O256" s="1625"/>
      <c r="P256" s="1625"/>
      <c r="AH256" s="1632">
        <v>0</v>
      </c>
    </row>
    <row s="1636" customFormat="1" customHeight="1" ht="0.75" hidden="1">
      <c r="A257" s="1781"/>
      <c r="B257" s="1781"/>
      <c r="C257" s="370" t="s">
        <v>1162</v>
      </c>
      <c r="D257" s="2463"/>
      <c r="E257" s="2205"/>
      <c r="F257" s="2384"/>
      <c r="G257" s="401"/>
      <c r="H257" s="1501"/>
      <c r="I257" s="652"/>
      <c r="J257" s="572"/>
      <c r="K257" s="1501"/>
      <c r="L257" s="215"/>
      <c r="M257" s="342"/>
      <c r="N257" s="335"/>
      <c r="O257" s="1625"/>
      <c r="P257" s="1625"/>
      <c r="AH257" s="1632">
        <v>0</v>
      </c>
    </row>
    <row s="1636" customFormat="1" customHeight="1" ht="18.75" hidden="1">
      <c r="A258" s="1781" t="s">
        <v>243</v>
      </c>
      <c r="B258" s="1781" t="s">
        <v>244</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314</v>
      </c>
      <c r="M258" s="342"/>
      <c r="N258" s="335"/>
      <c r="O258" s="1625"/>
      <c r="P258" s="1625"/>
      <c r="AH258" s="1632">
        <v>0</v>
      </c>
    </row>
    <row s="1636" customFormat="1" customHeight="1" ht="18.75" hidden="1">
      <c r="A259" s="1781"/>
      <c r="B259" s="1781"/>
      <c r="C259" s="370" t="s">
        <v>1153</v>
      </c>
      <c r="D259" s="2463"/>
      <c r="E259" s="2205"/>
      <c r="F259" s="2384"/>
      <c r="G259" s="2428"/>
      <c r="H259" s="1501"/>
      <c r="I259" s="652" t="s">
        <v>1152</v>
      </c>
      <c r="J259" s="572"/>
      <c r="K259" s="1501"/>
      <c r="L259" s="215"/>
      <c r="M259" s="342"/>
      <c r="N259" s="335"/>
      <c r="O259" s="1625"/>
      <c r="P259" s="1625"/>
      <c r="AH259" s="1632">
        <v>0</v>
      </c>
    </row>
    <row s="1636" customFormat="1" customHeight="1" ht="0.75" hidden="1">
      <c r="A260" s="1781"/>
      <c r="B260" s="1781"/>
      <c r="C260" s="370" t="s">
        <v>1162</v>
      </c>
      <c r="D260" s="2463"/>
      <c r="E260" s="2205"/>
      <c r="F260" s="2384"/>
      <c r="G260" s="401"/>
      <c r="H260" s="1501"/>
      <c r="I260" s="652"/>
      <c r="J260" s="572"/>
      <c r="K260" s="1501"/>
      <c r="L260" s="215"/>
      <c r="M260" s="342"/>
      <c r="N260" s="335"/>
      <c r="O260" s="1625"/>
      <c r="P260" s="1625"/>
      <c r="AH260" s="1632">
        <v>0</v>
      </c>
    </row>
    <row s="1636" customFormat="1" customHeight="1" ht="18.75" hidden="1">
      <c r="A261" s="1781" t="s">
        <v>248</v>
      </c>
      <c r="B261" s="1781" t="s">
        <v>249</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314</v>
      </c>
      <c r="M261" s="342"/>
      <c r="N261" s="335"/>
      <c r="O261" s="1625"/>
      <c r="P261" s="1625"/>
      <c r="AH261" s="1632">
        <v>0</v>
      </c>
    </row>
    <row s="1636" customFormat="1" customHeight="1" ht="18.75" hidden="1">
      <c r="A262" s="1781"/>
      <c r="B262" s="1781"/>
      <c r="C262" s="370" t="s">
        <v>1153</v>
      </c>
      <c r="D262" s="2463"/>
      <c r="E262" s="2205"/>
      <c r="F262" s="2384"/>
      <c r="G262" s="2428"/>
      <c r="H262" s="1501"/>
      <c r="I262" s="652" t="s">
        <v>1152</v>
      </c>
      <c r="J262" s="572"/>
      <c r="K262" s="1501"/>
      <c r="L262" s="215"/>
      <c r="M262" s="342"/>
      <c r="N262" s="335"/>
      <c r="O262" s="1625"/>
      <c r="P262" s="1625"/>
      <c r="AH262" s="1632">
        <v>0</v>
      </c>
    </row>
    <row s="1636" customFormat="1" customHeight="1" ht="0.75" hidden="1">
      <c r="A263" s="1781"/>
      <c r="B263" s="1781"/>
      <c r="C263" s="370" t="s">
        <v>1162</v>
      </c>
      <c r="D263" s="2463"/>
      <c r="E263" s="2205"/>
      <c r="F263" s="2384"/>
      <c r="G263" s="401"/>
      <c r="H263" s="1501"/>
      <c r="I263" s="652"/>
      <c r="J263" s="572"/>
      <c r="K263" s="1501"/>
      <c r="L263" s="215"/>
      <c r="M263" s="342"/>
      <c r="N263" s="335"/>
      <c r="O263" s="1625"/>
      <c r="P263" s="1625"/>
      <c r="AH263" s="1632">
        <v>0</v>
      </c>
    </row>
    <row s="1636" customFormat="1" customHeight="1" ht="18.75" hidden="1">
      <c r="A264" s="1781" t="s">
        <v>253</v>
      </c>
      <c r="B264" s="1781" t="s">
        <v>254</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314</v>
      </c>
      <c r="M264" s="342"/>
      <c r="N264" s="335"/>
      <c r="O264" s="1625"/>
      <c r="P264" s="1625"/>
      <c r="AH264" s="1632">
        <v>0</v>
      </c>
    </row>
    <row s="1636" customFormat="1" customHeight="1" ht="18.75" hidden="1">
      <c r="A265" s="1781"/>
      <c r="B265" s="1781"/>
      <c r="C265" s="370" t="s">
        <v>1153</v>
      </c>
      <c r="D265" s="2463"/>
      <c r="E265" s="2205"/>
      <c r="F265" s="2384"/>
      <c r="G265" s="2428"/>
      <c r="H265" s="1501"/>
      <c r="I265" s="652" t="s">
        <v>1152</v>
      </c>
      <c r="J265" s="572"/>
      <c r="K265" s="1501"/>
      <c r="L265" s="215"/>
      <c r="M265" s="342"/>
      <c r="N265" s="335"/>
      <c r="O265" s="1625"/>
      <c r="P265" s="1625"/>
      <c r="AH265" s="1632">
        <v>0</v>
      </c>
    </row>
    <row s="1636" customFormat="1" customHeight="1" ht="0.75" hidden="1">
      <c r="A266" s="1781"/>
      <c r="B266" s="1781"/>
      <c r="C266" s="370" t="s">
        <v>1162</v>
      </c>
      <c r="D266" s="2463"/>
      <c r="E266" s="2205"/>
      <c r="F266" s="2384"/>
      <c r="G266" s="401"/>
      <c r="H266" s="1501"/>
      <c r="I266" s="652"/>
      <c r="J266" s="572"/>
      <c r="K266" s="1501"/>
      <c r="L266" s="215"/>
      <c r="M266" s="342"/>
      <c r="N266" s="335"/>
      <c r="O266" s="1625"/>
      <c r="P266" s="1625"/>
      <c r="AH266" s="1632">
        <v>0</v>
      </c>
    </row>
    <row s="1636" customFormat="1" customHeight="1" ht="18.75" hidden="1">
      <c r="A267" s="1781" t="s">
        <v>258</v>
      </c>
      <c r="B267" s="1781" t="s">
        <v>259</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314</v>
      </c>
      <c r="M267" s="342"/>
      <c r="N267" s="335"/>
      <c r="O267" s="1625"/>
      <c r="P267" s="1625"/>
      <c r="AH267" s="1632">
        <v>0</v>
      </c>
    </row>
    <row s="1636" customFormat="1" customHeight="1" ht="18.75" hidden="1">
      <c r="A268" s="1781"/>
      <c r="B268" s="1781"/>
      <c r="C268" s="370" t="s">
        <v>1153</v>
      </c>
      <c r="D268" s="2463"/>
      <c r="E268" s="2205"/>
      <c r="F268" s="2384"/>
      <c r="G268" s="2428"/>
      <c r="H268" s="1501"/>
      <c r="I268" s="652" t="s">
        <v>1152</v>
      </c>
      <c r="J268" s="572"/>
      <c r="K268" s="1501"/>
      <c r="L268" s="215"/>
      <c r="M268" s="342"/>
      <c r="N268" s="335"/>
      <c r="O268" s="1625"/>
      <c r="P268" s="1625"/>
      <c r="AH268" s="1632">
        <v>0</v>
      </c>
    </row>
    <row s="1636" customFormat="1" customHeight="1" ht="0.75" hidden="1">
      <c r="A269" s="1781"/>
      <c r="B269" s="1781"/>
      <c r="C269" s="370" t="s">
        <v>1162</v>
      </c>
      <c r="D269" s="2463"/>
      <c r="E269" s="2205"/>
      <c r="F269" s="2384"/>
      <c r="G269" s="401"/>
      <c r="H269" s="1501"/>
      <c r="I269" s="652"/>
      <c r="J269" s="572"/>
      <c r="K269" s="1501"/>
      <c r="L269" s="215"/>
      <c r="M269" s="342"/>
      <c r="N269" s="335"/>
      <c r="O269" s="1625"/>
      <c r="P269" s="1625"/>
      <c r="AH269" s="1632">
        <v>0</v>
      </c>
    </row>
    <row s="1636" customFormat="1" customHeight="1" ht="18.75" hidden="1">
      <c r="A270" s="1781" t="s">
        <v>263</v>
      </c>
      <c r="B270" s="1781" t="s">
        <v>264</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314</v>
      </c>
      <c r="M270" s="342"/>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342"/>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342"/>
      <c r="N272" s="335"/>
      <c r="O272" s="1625"/>
      <c r="P272" s="1625"/>
      <c r="AH272" s="1632">
        <v>0</v>
      </c>
    </row>
    <row s="1636" customFormat="1" customHeight="1" ht="18.75" hidden="1">
      <c r="A273" s="1781" t="s">
        <v>268</v>
      </c>
      <c r="B273" s="1781" t="s">
        <v>269</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314</v>
      </c>
      <c r="M273" s="34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34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18.75" hidden="1">
      <c r="A276" s="1781" t="s">
        <v>273</v>
      </c>
      <c r="B276" s="1781" t="s">
        <v>274</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18.75" hidden="1">
      <c r="A279" s="1781" t="s">
        <v>278</v>
      </c>
      <c r="B279" s="1781" t="s">
        <v>279</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283</v>
      </c>
      <c r="B282" s="1781" t="s">
        <v>284</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1.05">
      <c r="A284" s="1781"/>
      <c r="B284" s="1781"/>
      <c r="C284" s="370" t="s">
        <v>1162</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93</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1"/>
      <c r="H285" s="2461"/>
      <c r="I285" s="2461"/>
      <c r="J285" s="2461"/>
      <c r="K285" s="2461"/>
      <c r="L285" s="2461"/>
      <c r="M285" s="298"/>
      <c r="N285" s="335"/>
      <c r="AH285" s="375">
        <v>26</v>
      </c>
    </row>
    <row s="1636" customFormat="1" customHeight="1" ht="13.5">
      <c r="A286" s="1781" t="s">
        <v>159</v>
      </c>
      <c r="B286" s="1781" t="s">
        <v>160</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Тарифы на тепловую энергию (мощность) на коллекторах источника тепловой энергии </v>
      </c>
      <c r="H286" s="1863"/>
      <c r="I286" s="1740">
        <v>45292.624768518515</v>
      </c>
      <c r="J286" s="1774">
        <v>45657.624872685185</v>
      </c>
      <c r="K286" s="1779">
        <v>0</v>
      </c>
      <c r="L286" s="1863" t="s">
        <v>314</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3.5">
      <c r="A287" s="1824"/>
      <c r="B287" s="1824"/>
      <c r="C287" s="1688"/>
      <c r="D287" s="345"/>
      <c r="E287" s="1032"/>
      <c r="F287" s="1032"/>
      <c r="G287" s="1032"/>
      <c r="H287" s="2578" t="s">
        <v>433</v>
      </c>
      <c r="I287" s="1740">
        <v>45658.624930555554</v>
      </c>
      <c r="J287" s="1774">
        <v>46022.62498842592</v>
      </c>
      <c r="K287" s="1779">
        <v>-5132.0476772112</v>
      </c>
      <c r="L287" s="2272" t="s">
        <v>314</v>
      </c>
      <c r="M287" s="2319"/>
      <c r="N287" s="619"/>
      <c r="O287" s="1625"/>
      <c r="P287" s="1625"/>
      <c r="Q287" s="1636"/>
      <c r="R287" s="1636"/>
      <c r="S287" s="1636"/>
      <c r="T287" s="1636"/>
      <c r="U287" s="1636"/>
      <c r="V287" s="1636"/>
      <c r="W287" s="1636"/>
      <c r="X287" s="1636"/>
      <c r="Y287" s="1636"/>
      <c r="Z287" s="1636"/>
      <c r="AA287" s="1636"/>
      <c r="AB287" s="1636"/>
      <c r="AC287" s="1636"/>
      <c r="AD287" s="1636"/>
      <c r="AE287" s="1636"/>
      <c r="AF287" s="1636"/>
      <c r="AG287" s="1636"/>
      <c r="AH287" s="1636">
        <v>0</v>
      </c>
    </row>
    <row s="1636" customFormat="1" customHeight="1" ht="13.5">
      <c r="A288" s="1824"/>
      <c r="B288" s="1824"/>
      <c r="C288" s="1688"/>
      <c r="D288" s="345"/>
      <c r="E288" s="1032"/>
      <c r="F288" s="1032"/>
      <c r="G288" s="1032"/>
      <c r="H288" s="2578" t="s">
        <v>433</v>
      </c>
      <c r="I288" s="1740">
        <v>46023.62505787037</v>
      </c>
      <c r="J288" s="1774">
        <v>46387.62511574074</v>
      </c>
      <c r="K288" s="1779">
        <v>0</v>
      </c>
      <c r="L288" s="2272" t="s">
        <v>314</v>
      </c>
      <c r="M288" s="2319"/>
      <c r="N288" s="619"/>
      <c r="O288" s="1625"/>
      <c r="P288" s="1625"/>
      <c r="Q288" s="1636"/>
      <c r="R288" s="1636"/>
      <c r="S288" s="1636"/>
      <c r="T288" s="1636"/>
      <c r="U288" s="1636"/>
      <c r="V288" s="1636"/>
      <c r="W288" s="1636"/>
      <c r="X288" s="1636"/>
      <c r="Y288" s="1636"/>
      <c r="Z288" s="1636"/>
      <c r="AA288" s="1636"/>
      <c r="AB288" s="1636"/>
      <c r="AC288" s="1636"/>
      <c r="AD288" s="1636"/>
      <c r="AE288" s="1636"/>
      <c r="AF288" s="1636"/>
      <c r="AG288" s="1636"/>
      <c r="AH288" s="1636">
        <v>0</v>
      </c>
    </row>
    <row s="1636" customFormat="1" customHeight="1" ht="13.5">
      <c r="A289" s="1824"/>
      <c r="B289" s="1824"/>
      <c r="C289" s="1688"/>
      <c r="D289" s="345"/>
      <c r="E289" s="1032"/>
      <c r="F289" s="1032"/>
      <c r="G289" s="1032"/>
      <c r="H289" s="2578" t="s">
        <v>433</v>
      </c>
      <c r="I289" s="1740">
        <v>46388.62517361111</v>
      </c>
      <c r="J289" s="1774">
        <v>46752.625231481485</v>
      </c>
      <c r="K289" s="1779">
        <v>0</v>
      </c>
      <c r="L289" s="2272" t="s">
        <v>314</v>
      </c>
      <c r="M289" s="2319"/>
      <c r="N289" s="619"/>
      <c r="O289" s="1625"/>
      <c r="P289" s="1625"/>
      <c r="Q289" s="1636"/>
      <c r="R289" s="1636"/>
      <c r="S289" s="1636"/>
      <c r="T289" s="1636"/>
      <c r="U289" s="1636"/>
      <c r="V289" s="1636"/>
      <c r="W289" s="1636"/>
      <c r="X289" s="1636"/>
      <c r="Y289" s="1636"/>
      <c r="Z289" s="1636"/>
      <c r="AA289" s="1636"/>
      <c r="AB289" s="1636"/>
      <c r="AC289" s="1636"/>
      <c r="AD289" s="1636"/>
      <c r="AE289" s="1636"/>
      <c r="AF289" s="1636"/>
      <c r="AG289" s="1636"/>
      <c r="AH289" s="1636">
        <v>0</v>
      </c>
    </row>
    <row s="1636" customFormat="1" customHeight="1" ht="13.5">
      <c r="A290" s="1824"/>
      <c r="B290" s="1824"/>
      <c r="C290" s="1688"/>
      <c r="D290" s="345"/>
      <c r="E290" s="1032"/>
      <c r="F290" s="1032"/>
      <c r="G290" s="1032"/>
      <c r="H290" s="2578" t="s">
        <v>433</v>
      </c>
      <c r="I290" s="1740">
        <v>46753.6253125</v>
      </c>
      <c r="J290" s="1774">
        <v>47118.625439814816</v>
      </c>
      <c r="K290" s="1779">
        <v>0</v>
      </c>
      <c r="L290" s="2272" t="s">
        <v>314</v>
      </c>
      <c r="M290" s="2319"/>
      <c r="N290" s="619"/>
      <c r="O290" s="1625"/>
      <c r="P290" s="1625"/>
      <c r="Q290" s="1636"/>
      <c r="R290" s="1636"/>
      <c r="S290" s="1636"/>
      <c r="T290" s="1636"/>
      <c r="U290" s="1636"/>
      <c r="V290" s="1636"/>
      <c r="W290" s="1636"/>
      <c r="X290" s="1636"/>
      <c r="Y290" s="1636"/>
      <c r="Z290" s="1636"/>
      <c r="AA290" s="1636"/>
      <c r="AB290" s="1636"/>
      <c r="AC290" s="1636"/>
      <c r="AD290" s="1636"/>
      <c r="AE290" s="1636"/>
      <c r="AF290" s="1636"/>
      <c r="AG290" s="1636"/>
      <c r="AH290" s="1636">
        <v>0</v>
      </c>
    </row>
    <row s="1636" customFormat="1" customHeight="1" ht="18.75">
      <c r="A291" s="1781"/>
      <c r="B291" s="1781"/>
      <c r="C291" s="370" t="s">
        <v>1153</v>
      </c>
      <c r="D291" s="2463"/>
      <c r="E291" s="2205"/>
      <c r="F291" s="2384"/>
      <c r="G291" s="2428"/>
      <c r="H291" s="1501"/>
      <c r="I291" s="652" t="s">
        <v>1152</v>
      </c>
      <c r="J291" s="572"/>
      <c r="K291" s="1501"/>
      <c r="L291" s="215"/>
      <c r="M291" s="2171"/>
      <c r="N291" s="335"/>
      <c r="O291" s="1625"/>
      <c r="P291" s="1625"/>
      <c r="AH291" s="1632">
        <v>0</v>
      </c>
    </row>
    <row s="1636" customFormat="1" customHeight="1" ht="0.75">
      <c r="A292" s="1781"/>
      <c r="B292" s="1781"/>
      <c r="C292" s="370" t="s">
        <v>1162</v>
      </c>
      <c r="D292" s="2463"/>
      <c r="E292" s="2205"/>
      <c r="F292" s="2384"/>
      <c r="G292" s="401"/>
      <c r="H292" s="1501"/>
      <c r="I292" s="652"/>
      <c r="J292" s="572"/>
      <c r="K292" s="1501"/>
      <c r="L292" s="215"/>
      <c r="M292" s="2171"/>
      <c r="N292" s="335"/>
      <c r="O292" s="1625"/>
      <c r="P292" s="1625"/>
      <c r="AH292" s="1632">
        <v>0</v>
      </c>
    </row>
    <row s="1636" customFormat="1" customHeight="1" ht="21.666666666666668">
      <c r="A293" s="1781" t="s">
        <v>171</v>
      </c>
      <c r="B293" s="1781" t="s">
        <v>172</v>
      </c>
      <c r="C293" s="370"/>
      <c r="D293" s="2463"/>
      <c r="E293" s="2205"/>
      <c r="F293" s="2384"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428" t="str">
        <f>INDEX(PT_DIFFERENTIATION_NTAR,MATCH(B293,PT_DIFFERENTIATION_NTAR_ID,0))</f>
        <v>Тарифы на тепловую энергию (мощность), поставляемую потребителям</v>
      </c>
      <c r="H293" s="1863"/>
      <c r="I293" s="1740">
        <v>45292.62594907408</v>
      </c>
      <c r="J293" s="1774">
        <v>45657.62599537037</v>
      </c>
      <c r="K293" s="1779">
        <v>0</v>
      </c>
      <c r="L293" s="1863" t="s">
        <v>314</v>
      </c>
      <c r="M293" s="2172"/>
      <c r="N293" s="335"/>
      <c r="O293" s="1625"/>
      <c r="P293" s="1625"/>
      <c r="AH293" s="1632">
        <v>0</v>
      </c>
    </row>
    <row s="1636" customFormat="1" customHeight="1" ht="22.5">
      <c r="A294" s="1824"/>
      <c r="B294" s="1824"/>
      <c r="C294" s="1688"/>
      <c r="D294" s="345"/>
      <c r="E294" s="1032"/>
      <c r="F294" s="1032"/>
      <c r="G294" s="1032"/>
      <c r="H294" s="2578" t="s">
        <v>433</v>
      </c>
      <c r="I294" s="1740">
        <v>45658.62604166667</v>
      </c>
      <c r="J294" s="1774">
        <v>46022.62611111111</v>
      </c>
      <c r="K294" s="1779">
        <v>-6748.90978761781</v>
      </c>
      <c r="L294" s="2272" t="s">
        <v>314</v>
      </c>
      <c r="M294" s="2319"/>
      <c r="N294" s="619"/>
      <c r="O294" s="1625"/>
      <c r="P294" s="1625"/>
      <c r="Q294" s="1636"/>
      <c r="R294" s="1636"/>
      <c r="S294" s="1636"/>
      <c r="T294" s="1636"/>
      <c r="U294" s="1636"/>
      <c r="V294" s="1636"/>
      <c r="W294" s="1636"/>
      <c r="X294" s="1636"/>
      <c r="Y294" s="1636"/>
      <c r="Z294" s="1636"/>
      <c r="AA294" s="1636"/>
      <c r="AB294" s="1636"/>
      <c r="AC294" s="1636"/>
      <c r="AD294" s="1636"/>
      <c r="AE294" s="1636"/>
      <c r="AF294" s="1636"/>
      <c r="AG294" s="1636"/>
      <c r="AH294" s="1636">
        <v>0</v>
      </c>
    </row>
    <row s="1636" customFormat="1" customHeight="1" ht="19.999999999999996">
      <c r="A295" s="1824"/>
      <c r="B295" s="1824"/>
      <c r="C295" s="1688"/>
      <c r="D295" s="345"/>
      <c r="E295" s="1032"/>
      <c r="F295" s="1032"/>
      <c r="G295" s="1032"/>
      <c r="H295" s="2578" t="s">
        <v>433</v>
      </c>
      <c r="I295" s="1740">
        <v>46023.62616898148</v>
      </c>
      <c r="J295" s="1774">
        <v>46387.62621527778</v>
      </c>
      <c r="K295" s="1779">
        <v>0</v>
      </c>
      <c r="L295" s="2272" t="s">
        <v>314</v>
      </c>
      <c r="M295" s="2319"/>
      <c r="N295" s="619"/>
      <c r="O295" s="1625"/>
      <c r="P295" s="1625"/>
      <c r="Q295" s="1636"/>
      <c r="R295" s="1636"/>
      <c r="S295" s="1636"/>
      <c r="T295" s="1636"/>
      <c r="U295" s="1636"/>
      <c r="V295" s="1636"/>
      <c r="W295" s="1636"/>
      <c r="X295" s="1636"/>
      <c r="Y295" s="1636"/>
      <c r="Z295" s="1636"/>
      <c r="AA295" s="1636"/>
      <c r="AB295" s="1636"/>
      <c r="AC295" s="1636"/>
      <c r="AD295" s="1636"/>
      <c r="AE295" s="1636"/>
      <c r="AF295" s="1636"/>
      <c r="AG295" s="1636"/>
      <c r="AH295" s="1636">
        <v>0</v>
      </c>
    </row>
    <row s="1636" customFormat="1" customHeight="1" ht="20.833333333333332">
      <c r="A296" s="1824"/>
      <c r="B296" s="1824"/>
      <c r="C296" s="1688"/>
      <c r="D296" s="345"/>
      <c r="E296" s="1032"/>
      <c r="F296" s="1032"/>
      <c r="G296" s="1032"/>
      <c r="H296" s="2578" t="s">
        <v>433</v>
      </c>
      <c r="I296" s="1740">
        <v>46388.626296296294</v>
      </c>
      <c r="J296" s="1774">
        <v>46752.62636574074</v>
      </c>
      <c r="K296" s="1779">
        <v>0</v>
      </c>
      <c r="L296" s="2272" t="s">
        <v>314</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21.666666666666668">
      <c r="A297" s="1824"/>
      <c r="B297" s="1824"/>
      <c r="C297" s="1688"/>
      <c r="D297" s="345"/>
      <c r="E297" s="1032"/>
      <c r="F297" s="1032"/>
      <c r="G297" s="1032"/>
      <c r="H297" s="2578" t="s">
        <v>433</v>
      </c>
      <c r="I297" s="1740">
        <v>46753.62644675926</v>
      </c>
      <c r="J297" s="1774">
        <v>47118.6265162037</v>
      </c>
      <c r="K297" s="1779">
        <v>0</v>
      </c>
      <c r="L297" s="2272" t="s">
        <v>314</v>
      </c>
      <c r="M297" s="2319"/>
      <c r="N297" s="619"/>
      <c r="O297" s="1625"/>
      <c r="P297" s="1625"/>
      <c r="Q297" s="1636"/>
      <c r="R297" s="1636"/>
      <c r="S297" s="1636"/>
      <c r="T297" s="1636"/>
      <c r="U297" s="1636"/>
      <c r="V297" s="1636"/>
      <c r="W297" s="1636"/>
      <c r="X297" s="1636"/>
      <c r="Y297" s="1636"/>
      <c r="Z297" s="1636"/>
      <c r="AA297" s="1636"/>
      <c r="AB297" s="1636"/>
      <c r="AC297" s="1636"/>
      <c r="AD297" s="1636"/>
      <c r="AE297" s="1636"/>
      <c r="AF297" s="1636"/>
      <c r="AG297" s="1636"/>
      <c r="AH297" s="1636">
        <v>0</v>
      </c>
    </row>
    <row s="1636" customFormat="1" customHeight="1" ht="18.75">
      <c r="A298" s="1781"/>
      <c r="B298" s="1781"/>
      <c r="C298" s="370" t="s">
        <v>1153</v>
      </c>
      <c r="D298" s="2463"/>
      <c r="E298" s="2205"/>
      <c r="F298" s="2384"/>
      <c r="G298" s="2428"/>
      <c r="H298" s="1501"/>
      <c r="I298" s="652" t="s">
        <v>1152</v>
      </c>
      <c r="J298" s="572"/>
      <c r="K298" s="1501"/>
      <c r="L298" s="215"/>
      <c r="M298" s="1862"/>
      <c r="N298" s="335"/>
      <c r="O298" s="1625"/>
      <c r="P298" s="1625"/>
      <c r="AH298" s="1632">
        <v>0</v>
      </c>
    </row>
    <row s="1636" customFormat="1" customHeight="1" ht="0.75">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45" hidden="1">
      <c r="A300" s="1781" t="s">
        <v>177</v>
      </c>
      <c r="B300" s="1781" t="s">
        <v>178</v>
      </c>
      <c r="C300" s="370"/>
      <c r="D300" s="2463"/>
      <c r="E300" s="2205"/>
      <c r="F300" s="2384"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428" t="str">
        <f>INDEX(PT_DIFFERENTIATION_NTAR,MATCH(B300,PT_DIFFERENTIATION_NTAR_ID,0))</f>
        <v/>
      </c>
      <c r="H300" s="1863"/>
      <c r="I300" s="1740"/>
      <c r="J300" s="1774"/>
      <c r="K300" s="1779"/>
      <c r="L300" s="1863" t="s">
        <v>314</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45" hidden="1">
      <c r="A303" s="1781" t="s">
        <v>183</v>
      </c>
      <c r="B303" s="1781" t="s">
        <v>184</v>
      </c>
      <c r="C303" s="370"/>
      <c r="D303" s="2463"/>
      <c r="E303" s="2205"/>
      <c r="F303" s="2384"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428" t="str">
        <f>INDEX(PT_DIFFERENTIATION_NTAR,MATCH(B303,PT_DIFFERENTIATION_NTAR_ID,0))</f>
        <v/>
      </c>
      <c r="H303" s="1863"/>
      <c r="I303" s="1740"/>
      <c r="J303" s="1774"/>
      <c r="K303" s="1779"/>
      <c r="L303" s="1863" t="s">
        <v>314</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189</v>
      </c>
      <c r="B306" s="1781" t="s">
        <v>190</v>
      </c>
      <c r="C306" s="370"/>
      <c r="D306" s="2463"/>
      <c r="E306" s="2205"/>
      <c r="F306" s="2384" t="str">
        <f>INDEX(PT_DIFFERENTIATION_VTAR,MATCH(A306,PT_DIFFERENTIATION_VTAR_ID,0))</f>
        <v>Тарифы на услуги по передаче тепловой энергии</v>
      </c>
      <c r="G306" s="2428" t="str">
        <f>INDEX(PT_DIFFERENTIATION_NTAR,MATCH(B306,PT_DIFFERENTIATION_NTAR_ID,0))</f>
        <v/>
      </c>
      <c r="H306" s="1863"/>
      <c r="I306" s="1740"/>
      <c r="J306" s="1774"/>
      <c r="K306" s="1779"/>
      <c r="L306" s="1863" t="s">
        <v>314</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195</v>
      </c>
      <c r="B309" s="1781" t="s">
        <v>196</v>
      </c>
      <c r="C309" s="370"/>
      <c r="D309" s="2463"/>
      <c r="E309" s="2205"/>
      <c r="F309" s="2384" t="str">
        <f>INDEX(PT_DIFFERENTIATION_VTAR,MATCH(A309,PT_DIFFERENTIATION_VTAR_ID,0))</f>
        <v>Тарифы на услуги по передаче теплоносителя</v>
      </c>
      <c r="G309" s="2428" t="str">
        <f>INDEX(PT_DIFFERENTIATION_NTAR,MATCH(B309,PT_DIFFERENTIATION_NTAR_ID,0))</f>
        <v/>
      </c>
      <c r="H309" s="1863"/>
      <c r="I309" s="1740"/>
      <c r="J309" s="1774"/>
      <c r="K309" s="1779"/>
      <c r="L309" s="1863" t="s">
        <v>314</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201</v>
      </c>
      <c r="B312" s="1781" t="s">
        <v>202</v>
      </c>
      <c r="C312" s="370"/>
      <c r="D312" s="2463"/>
      <c r="E312" s="2205"/>
      <c r="F312" s="2384"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207</v>
      </c>
      <c r="B315" s="1781" t="s">
        <v>208</v>
      </c>
      <c r="C315" s="370"/>
      <c r="D315" s="2463"/>
      <c r="E315" s="2205"/>
      <c r="F315" s="2384" t="str">
        <f>INDEX(PT_DIFFERENTIATION_VTAR,MATCH(A315,PT_DIFFERENTIATION_VTAR_ID,0))</f>
        <v>Плата за подключение (технологическое присоединение) к системе теплоснабжения</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213</v>
      </c>
      <c r="B318" s="1781" t="s">
        <v>214</v>
      </c>
      <c r="C318" s="370"/>
      <c r="D318" s="2463"/>
      <c r="E318" s="2205"/>
      <c r="F318" s="2384" t="str">
        <f>INDEX(PT_DIFFERENTIATION_VTAR,MATCH(A318,PT_DIFFERENTIATION_VTAR_ID,0))</f>
        <v>Плата за подключение (технологическое присоединение) к системе теплоснабжения (индивидуальная)</v>
      </c>
      <c r="G318" s="2428" t="str">
        <f>INDEX(PT_DIFFERENTIATION_NTAR,MATCH(B318,PT_DIFFERENTIATION_NTAR_ID,0))</f>
        <v/>
      </c>
      <c r="H318" s="1990"/>
      <c r="I318" s="1740"/>
      <c r="J318" s="1774"/>
      <c r="K318" s="1779"/>
      <c r="L318" s="1990" t="s">
        <v>314</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233</v>
      </c>
      <c r="B321" s="1781" t="s">
        <v>234</v>
      </c>
      <c r="C321" s="370"/>
      <c r="D321" s="2463"/>
      <c r="E321" s="2205"/>
      <c r="F321" s="2384" t="str">
        <f>INDEX(PT_DIFFERENTIATION_VTAR,MATCH(A321,PT_DIFFERENTIATION_VTAR_ID,0))</f>
        <v>Тариф на питьевую воду (питьевое водоснабжение)</v>
      </c>
      <c r="G321" s="2428" t="str">
        <f>INDEX(PT_DIFFERENTIATION_NTAR,MATCH(B321,PT_DIFFERENTIATION_NTAR_ID,0))</f>
        <v/>
      </c>
      <c r="H321" s="1863"/>
      <c r="I321" s="1740"/>
      <c r="J321" s="1774"/>
      <c r="K321" s="1779"/>
      <c r="L321" s="1863" t="s">
        <v>314</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238</v>
      </c>
      <c r="B324" s="1781" t="s">
        <v>239</v>
      </c>
      <c r="C324" s="370"/>
      <c r="D324" s="2463"/>
      <c r="E324" s="2205"/>
      <c r="F324" s="2384" t="str">
        <f>INDEX(PT_DIFFERENTIATION_VTAR,MATCH(A324,PT_DIFFERENTIATION_VTAR_ID,0))</f>
        <v>Тариф на техническую воду</v>
      </c>
      <c r="G324" s="2428" t="str">
        <f>INDEX(PT_DIFFERENTIATION_NTAR,MATCH(B324,PT_DIFFERENTIATION_NTAR_ID,0))</f>
        <v/>
      </c>
      <c r="H324" s="1863"/>
      <c r="I324" s="1740"/>
      <c r="J324" s="1774"/>
      <c r="K324" s="1779"/>
      <c r="L324" s="1863" t="s">
        <v>314</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243</v>
      </c>
      <c r="B327" s="1781" t="s">
        <v>244</v>
      </c>
      <c r="C327" s="370"/>
      <c r="D327" s="2463"/>
      <c r="E327" s="2205"/>
      <c r="F327" s="2384" t="str">
        <f>INDEX(PT_DIFFERENTIATION_VTAR,MATCH(A327,PT_DIFFERENTIATION_VTAR_ID,0))</f>
        <v>Тариф на транспортировку воды</v>
      </c>
      <c r="G327" s="2428" t="str">
        <f>INDEX(PT_DIFFERENTIATION_NTAR,MATCH(B327,PT_DIFFERENTIATION_NTAR_ID,0))</f>
        <v/>
      </c>
      <c r="H327" s="1863"/>
      <c r="I327" s="1740"/>
      <c r="J327" s="1774"/>
      <c r="K327" s="1779"/>
      <c r="L327" s="1863" t="s">
        <v>314</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0.75" hidden="1">
      <c r="A329" s="1781"/>
      <c r="B329" s="1781"/>
      <c r="C329" s="370" t="s">
        <v>1162</v>
      </c>
      <c r="D329" s="2463"/>
      <c r="E329" s="2205"/>
      <c r="F329" s="2384"/>
      <c r="G329" s="401"/>
      <c r="H329" s="1501"/>
      <c r="I329" s="652"/>
      <c r="J329" s="572"/>
      <c r="K329" s="1501"/>
      <c r="L329" s="215"/>
      <c r="M329" s="342"/>
      <c r="N329" s="335"/>
      <c r="O329" s="1625"/>
      <c r="P329" s="1625"/>
      <c r="AH329" s="1632">
        <v>0</v>
      </c>
    </row>
    <row s="1636" customFormat="1" customHeight="1" ht="18.75" hidden="1">
      <c r="A330" s="1781" t="s">
        <v>248</v>
      </c>
      <c r="B330" s="1781" t="s">
        <v>249</v>
      </c>
      <c r="C330" s="370"/>
      <c r="D330" s="2463"/>
      <c r="E330" s="2205"/>
      <c r="F330" s="2384" t="str">
        <f>INDEX(PT_DIFFERENTIATION_VTAR,MATCH(A330,PT_DIFFERENTIATION_VTAR_ID,0))</f>
        <v>Тариф на подвоз воды</v>
      </c>
      <c r="G330" s="2428" t="str">
        <f>INDEX(PT_DIFFERENTIATION_NTAR,MATCH(B330,PT_DIFFERENTIATION_NTAR_ID,0))</f>
        <v/>
      </c>
      <c r="H330" s="1863"/>
      <c r="I330" s="1740"/>
      <c r="J330" s="1774"/>
      <c r="K330" s="1779"/>
      <c r="L330" s="1863" t="s">
        <v>314</v>
      </c>
      <c r="M330" s="342"/>
      <c r="N330" s="335"/>
      <c r="O330" s="1625"/>
      <c r="P330" s="1625"/>
      <c r="AH330" s="1632">
        <v>0</v>
      </c>
    </row>
    <row s="1636" customFormat="1" customHeight="1" ht="18.75" hidden="1">
      <c r="A331" s="1781"/>
      <c r="B331" s="1781"/>
      <c r="C331" s="370" t="s">
        <v>1153</v>
      </c>
      <c r="D331" s="2463"/>
      <c r="E331" s="2205"/>
      <c r="F331" s="2384"/>
      <c r="G331" s="2428"/>
      <c r="H331" s="1501"/>
      <c r="I331" s="652" t="s">
        <v>1152</v>
      </c>
      <c r="J331" s="572"/>
      <c r="K331" s="1501"/>
      <c r="L331" s="215"/>
      <c r="M331" s="342"/>
      <c r="N331" s="335"/>
      <c r="O331" s="1625"/>
      <c r="P331" s="1625"/>
      <c r="AH331" s="1632">
        <v>0</v>
      </c>
    </row>
    <row s="1636" customFormat="1" customHeight="1" ht="0.75" hidden="1">
      <c r="A332" s="1781"/>
      <c r="B332" s="1781"/>
      <c r="C332" s="370" t="s">
        <v>1162</v>
      </c>
      <c r="D332" s="2463"/>
      <c r="E332" s="2205"/>
      <c r="F332" s="2384"/>
      <c r="G332" s="401"/>
      <c r="H332" s="1501"/>
      <c r="I332" s="652"/>
      <c r="J332" s="572"/>
      <c r="K332" s="1501"/>
      <c r="L332" s="215"/>
      <c r="M332" s="342"/>
      <c r="N332" s="335"/>
      <c r="O332" s="1625"/>
      <c r="P332" s="1625"/>
      <c r="AH332" s="1632">
        <v>0</v>
      </c>
    </row>
    <row s="1636" customFormat="1" customHeight="1" ht="18.75" hidden="1">
      <c r="A333" s="1781" t="s">
        <v>253</v>
      </c>
      <c r="B333" s="1781" t="s">
        <v>254</v>
      </c>
      <c r="C333" s="370"/>
      <c r="D333" s="2463"/>
      <c r="E333" s="2205"/>
      <c r="F333" s="2384"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428" t="str">
        <f>INDEX(PT_DIFFERENTIATION_NTAR,MATCH(B333,PT_DIFFERENTIATION_NTAR_ID,0))</f>
        <v/>
      </c>
      <c r="H333" s="1863"/>
      <c r="I333" s="1740"/>
      <c r="J333" s="1774"/>
      <c r="K333" s="1779"/>
      <c r="L333" s="1863" t="s">
        <v>314</v>
      </c>
      <c r="M333" s="342"/>
      <c r="N333" s="335"/>
      <c r="O333" s="1625"/>
      <c r="P333" s="1625"/>
      <c r="AH333" s="1632">
        <v>0</v>
      </c>
    </row>
    <row s="1636" customFormat="1" customHeight="1" ht="18.75" hidden="1">
      <c r="A334" s="1781"/>
      <c r="B334" s="1781"/>
      <c r="C334" s="370" t="s">
        <v>1153</v>
      </c>
      <c r="D334" s="2463"/>
      <c r="E334" s="2205"/>
      <c r="F334" s="2384"/>
      <c r="G334" s="2428"/>
      <c r="H334" s="1501"/>
      <c r="I334" s="652" t="s">
        <v>1152</v>
      </c>
      <c r="J334" s="572"/>
      <c r="K334" s="1501"/>
      <c r="L334" s="215"/>
      <c r="M334" s="342"/>
      <c r="N334" s="335"/>
      <c r="O334" s="1625"/>
      <c r="P334" s="1625"/>
      <c r="AH334" s="1632">
        <v>0</v>
      </c>
    </row>
    <row s="1636" customFormat="1" customHeight="1" ht="0.75" hidden="1">
      <c r="A335" s="1781"/>
      <c r="B335" s="1781"/>
      <c r="C335" s="370" t="s">
        <v>1162</v>
      </c>
      <c r="D335" s="2463"/>
      <c r="E335" s="2205"/>
      <c r="F335" s="2384"/>
      <c r="G335" s="401"/>
      <c r="H335" s="1501"/>
      <c r="I335" s="652"/>
      <c r="J335" s="572"/>
      <c r="K335" s="1501"/>
      <c r="L335" s="215"/>
      <c r="M335" s="342"/>
      <c r="N335" s="335"/>
      <c r="O335" s="1625"/>
      <c r="P335" s="1625"/>
      <c r="AH335" s="1632">
        <v>0</v>
      </c>
    </row>
    <row s="1636" customFormat="1" customHeight="1" ht="18.75" hidden="1">
      <c r="A336" s="1781" t="s">
        <v>258</v>
      </c>
      <c r="B336" s="1781" t="s">
        <v>259</v>
      </c>
      <c r="C336" s="370"/>
      <c r="D336" s="2463"/>
      <c r="E336" s="2205"/>
      <c r="F336" s="2384" t="str">
        <f>INDEX(PT_DIFFERENTIATION_VTAR,MATCH(A336,PT_DIFFERENTIATION_VTAR_ID,0))</f>
        <v>Тариф на горячую воду (горячее водоснабжение)</v>
      </c>
      <c r="G336" s="2428" t="str">
        <f>INDEX(PT_DIFFERENTIATION_NTAR,MATCH(B336,PT_DIFFERENTIATION_NTAR_ID,0))</f>
        <v/>
      </c>
      <c r="H336" s="1863"/>
      <c r="I336" s="1740"/>
      <c r="J336" s="1774"/>
      <c r="K336" s="1779"/>
      <c r="L336" s="1863" t="s">
        <v>314</v>
      </c>
      <c r="M336" s="342"/>
      <c r="N336" s="335"/>
      <c r="O336" s="1625"/>
      <c r="P336" s="1625"/>
      <c r="AH336" s="1632">
        <v>0</v>
      </c>
    </row>
    <row s="1636" customFormat="1" customHeight="1" ht="18.75" hidden="1">
      <c r="A337" s="1781"/>
      <c r="B337" s="1781"/>
      <c r="C337" s="370" t="s">
        <v>1153</v>
      </c>
      <c r="D337" s="2463"/>
      <c r="E337" s="2205"/>
      <c r="F337" s="2384"/>
      <c r="G337" s="2428"/>
      <c r="H337" s="1501"/>
      <c r="I337" s="652" t="s">
        <v>1152</v>
      </c>
      <c r="J337" s="572"/>
      <c r="K337" s="1501"/>
      <c r="L337" s="215"/>
      <c r="M337" s="342"/>
      <c r="N337" s="335"/>
      <c r="O337" s="1625"/>
      <c r="P337" s="1625"/>
      <c r="AH337" s="1632">
        <v>0</v>
      </c>
    </row>
    <row s="1636" customFormat="1" customHeight="1" ht="0.75" hidden="1">
      <c r="A338" s="1781"/>
      <c r="B338" s="1781"/>
      <c r="C338" s="370" t="s">
        <v>1162</v>
      </c>
      <c r="D338" s="2463"/>
      <c r="E338" s="2205"/>
      <c r="F338" s="2384"/>
      <c r="G338" s="401"/>
      <c r="H338" s="1501"/>
      <c r="I338" s="652"/>
      <c r="J338" s="572"/>
      <c r="K338" s="1501"/>
      <c r="L338" s="215"/>
      <c r="M338" s="342"/>
      <c r="N338" s="335"/>
      <c r="O338" s="1625"/>
      <c r="P338" s="1625"/>
      <c r="AH338" s="1632">
        <v>0</v>
      </c>
    </row>
    <row s="1636" customFormat="1" customHeight="1" ht="18.75" hidden="1">
      <c r="A339" s="1781" t="s">
        <v>263</v>
      </c>
      <c r="B339" s="1781" t="s">
        <v>264</v>
      </c>
      <c r="C339" s="370"/>
      <c r="D339" s="2463"/>
      <c r="E339" s="2205"/>
      <c r="F339" s="2384" t="str">
        <f>INDEX(PT_DIFFERENTIATION_VTAR,MATCH(A339,PT_DIFFERENTIATION_VTAR_ID,0))</f>
        <v>Тариф на транспортировку горячей воды</v>
      </c>
      <c r="G339" s="2428" t="str">
        <f>INDEX(PT_DIFFERENTIATION_NTAR,MATCH(B339,PT_DIFFERENTIATION_NTAR_ID,0))</f>
        <v/>
      </c>
      <c r="H339" s="1863"/>
      <c r="I339" s="1740"/>
      <c r="J339" s="1774"/>
      <c r="K339" s="1779"/>
      <c r="L339" s="1863" t="s">
        <v>314</v>
      </c>
      <c r="M339" s="342"/>
      <c r="N339" s="335"/>
      <c r="O339" s="1625"/>
      <c r="P339" s="1625"/>
      <c r="AH339" s="1632">
        <v>0</v>
      </c>
    </row>
    <row s="1636" customFormat="1" customHeight="1" ht="18.75" hidden="1">
      <c r="A340" s="1781"/>
      <c r="B340" s="1781"/>
      <c r="C340" s="370" t="s">
        <v>1153</v>
      </c>
      <c r="D340" s="2463"/>
      <c r="E340" s="2205"/>
      <c r="F340" s="2384"/>
      <c r="G340" s="2428"/>
      <c r="H340" s="1501"/>
      <c r="I340" s="652" t="s">
        <v>1152</v>
      </c>
      <c r="J340" s="572"/>
      <c r="K340" s="1501"/>
      <c r="L340" s="215"/>
      <c r="M340" s="342"/>
      <c r="N340" s="335"/>
      <c r="O340" s="1625"/>
      <c r="P340" s="1625"/>
      <c r="AH340" s="1632">
        <v>0</v>
      </c>
    </row>
    <row s="1636" customFormat="1" customHeight="1" ht="0.75" hidden="1">
      <c r="A341" s="1781"/>
      <c r="B341" s="1781"/>
      <c r="C341" s="370" t="s">
        <v>1162</v>
      </c>
      <c r="D341" s="2463"/>
      <c r="E341" s="2205"/>
      <c r="F341" s="2384"/>
      <c r="G341" s="401"/>
      <c r="H341" s="1501"/>
      <c r="I341" s="652"/>
      <c r="J341" s="572"/>
      <c r="K341" s="1501"/>
      <c r="L341" s="215"/>
      <c r="M341" s="342"/>
      <c r="N341" s="335"/>
      <c r="O341" s="1625"/>
      <c r="P341" s="1625"/>
      <c r="AH341" s="1632">
        <v>0</v>
      </c>
    </row>
    <row s="1636" customFormat="1" customHeight="1" ht="18.75" hidden="1">
      <c r="A342" s="1781" t="s">
        <v>268</v>
      </c>
      <c r="B342" s="1781" t="s">
        <v>269</v>
      </c>
      <c r="C342" s="370"/>
      <c r="D342" s="2463"/>
      <c r="E342" s="2205"/>
      <c r="F342" s="2384" t="str">
        <f>INDEX(PT_DIFFERENTIATION_VTAR,MATCH(A342,PT_DIFFERENTIATION_VTAR_ID,0))</f>
        <v>Тариф на подключение (технологическое присоединение) к централизованной системе горячего водоснабжения</v>
      </c>
      <c r="G342" s="2428" t="str">
        <f>INDEX(PT_DIFFERENTIATION_NTAR,MATCH(B342,PT_DIFFERENTIATION_NTAR_ID,0))</f>
        <v/>
      </c>
      <c r="H342" s="1863"/>
      <c r="I342" s="1740"/>
      <c r="J342" s="1774"/>
      <c r="K342" s="1779"/>
      <c r="L342" s="1863" t="s">
        <v>314</v>
      </c>
      <c r="M342" s="342"/>
      <c r="N342" s="335"/>
      <c r="O342" s="1625"/>
      <c r="P342" s="1625"/>
      <c r="AH342" s="1632">
        <v>0</v>
      </c>
    </row>
    <row s="1636" customFormat="1" customHeight="1" ht="18.75" hidden="1">
      <c r="A343" s="1781"/>
      <c r="B343" s="1781"/>
      <c r="C343" s="370" t="s">
        <v>1153</v>
      </c>
      <c r="D343" s="2463"/>
      <c r="E343" s="2205"/>
      <c r="F343" s="2384"/>
      <c r="G343" s="2428"/>
      <c r="H343" s="1501"/>
      <c r="I343" s="652" t="s">
        <v>1152</v>
      </c>
      <c r="J343" s="572"/>
      <c r="K343" s="1501"/>
      <c r="L343" s="215"/>
      <c r="M343" s="342"/>
      <c r="N343" s="335"/>
      <c r="O343" s="1625"/>
      <c r="P343" s="1625"/>
      <c r="AH343" s="1632">
        <v>0</v>
      </c>
    </row>
    <row s="1636" customFormat="1" customHeight="1" ht="0.75" hidden="1">
      <c r="A344" s="1781"/>
      <c r="B344" s="1781"/>
      <c r="C344" s="370" t="s">
        <v>1162</v>
      </c>
      <c r="D344" s="2463"/>
      <c r="E344" s="2205"/>
      <c r="F344" s="2384"/>
      <c r="G344" s="401"/>
      <c r="H344" s="1501"/>
      <c r="I344" s="652"/>
      <c r="J344" s="572"/>
      <c r="K344" s="1501"/>
      <c r="L344" s="215"/>
      <c r="M344" s="342"/>
      <c r="N344" s="335"/>
      <c r="O344" s="1625"/>
      <c r="P344" s="1625"/>
      <c r="AH344" s="1632">
        <v>0</v>
      </c>
    </row>
    <row s="1636" customFormat="1" customHeight="1" ht="18.75" hidden="1">
      <c r="A345" s="1781" t="s">
        <v>273</v>
      </c>
      <c r="B345" s="1781" t="s">
        <v>274</v>
      </c>
      <c r="C345" s="370"/>
      <c r="D345" s="2463"/>
      <c r="E345" s="2205"/>
      <c r="F345" s="2384" t="str">
        <f>INDEX(PT_DIFFERENTIATION_VTAR,MATCH(A345,PT_DIFFERENTIATION_VTAR_ID,0))</f>
        <v>Тариф на водоотведение</v>
      </c>
      <c r="G345" s="2428" t="str">
        <f>INDEX(PT_DIFFERENTIATION_NTAR,MATCH(B345,PT_DIFFERENTIATION_NTAR_ID,0))</f>
        <v/>
      </c>
      <c r="H345" s="1863"/>
      <c r="I345" s="1740"/>
      <c r="J345" s="1774"/>
      <c r="K345" s="1779"/>
      <c r="L345" s="1863" t="s">
        <v>314</v>
      </c>
      <c r="M345" s="342"/>
      <c r="N345" s="335"/>
      <c r="O345" s="1625"/>
      <c r="P345" s="1625"/>
      <c r="AH345" s="1632">
        <v>0</v>
      </c>
    </row>
    <row s="1636" customFormat="1" customHeight="1" ht="18.75" hidden="1">
      <c r="A346" s="1781"/>
      <c r="B346" s="1781"/>
      <c r="C346" s="370" t="s">
        <v>1153</v>
      </c>
      <c r="D346" s="2463"/>
      <c r="E346" s="2205"/>
      <c r="F346" s="2384"/>
      <c r="G346" s="2428"/>
      <c r="H346" s="1501"/>
      <c r="I346" s="652" t="s">
        <v>1152</v>
      </c>
      <c r="J346" s="572"/>
      <c r="K346" s="1501"/>
      <c r="L346" s="215"/>
      <c r="M346" s="342"/>
      <c r="N346" s="335"/>
      <c r="O346" s="1625"/>
      <c r="P346" s="1625"/>
      <c r="AH346" s="1632">
        <v>0</v>
      </c>
    </row>
    <row s="1636" customFormat="1" customHeight="1" ht="0.75" hidden="1">
      <c r="A347" s="1781"/>
      <c r="B347" s="1781"/>
      <c r="C347" s="370" t="s">
        <v>1162</v>
      </c>
      <c r="D347" s="2463"/>
      <c r="E347" s="2205"/>
      <c r="F347" s="2384"/>
      <c r="G347" s="401"/>
      <c r="H347" s="1501"/>
      <c r="I347" s="652"/>
      <c r="J347" s="572"/>
      <c r="K347" s="1501"/>
      <c r="L347" s="215"/>
      <c r="M347" s="342"/>
      <c r="N347" s="335"/>
      <c r="O347" s="1625"/>
      <c r="P347" s="1625"/>
      <c r="AH347" s="1632">
        <v>0</v>
      </c>
    </row>
    <row s="1636" customFormat="1" customHeight="1" ht="18.75" hidden="1">
      <c r="A348" s="1781" t="s">
        <v>278</v>
      </c>
      <c r="B348" s="1781" t="s">
        <v>279</v>
      </c>
      <c r="C348" s="370"/>
      <c r="D348" s="2463"/>
      <c r="E348" s="2205"/>
      <c r="F348" s="2384" t="str">
        <f>INDEX(PT_DIFFERENTIATION_VTAR,MATCH(A348,PT_DIFFERENTIATION_VTAR_ID,0))</f>
        <v>Тариф на транспортировку сточных вод</v>
      </c>
      <c r="G348" s="2428" t="str">
        <f>INDEX(PT_DIFFERENTIATION_NTAR,MATCH(B348,PT_DIFFERENTIATION_NTAR_ID,0))</f>
        <v/>
      </c>
      <c r="H348" s="1863"/>
      <c r="I348" s="1740"/>
      <c r="J348" s="1774"/>
      <c r="K348" s="1779"/>
      <c r="L348" s="1863" t="s">
        <v>314</v>
      </c>
      <c r="M348" s="342"/>
      <c r="N348" s="335"/>
      <c r="O348" s="1625"/>
      <c r="P348" s="1625"/>
      <c r="AH348" s="1632">
        <v>0</v>
      </c>
    </row>
    <row s="1636" customFormat="1" customHeight="1" ht="18.75" hidden="1">
      <c r="A349" s="1781"/>
      <c r="B349" s="1781"/>
      <c r="C349" s="370" t="s">
        <v>1153</v>
      </c>
      <c r="D349" s="2463"/>
      <c r="E349" s="2205"/>
      <c r="F349" s="2384"/>
      <c r="G349" s="2428"/>
      <c r="H349" s="1501"/>
      <c r="I349" s="652" t="s">
        <v>1152</v>
      </c>
      <c r="J349" s="572"/>
      <c r="K349" s="1501"/>
      <c r="L349" s="215"/>
      <c r="M349" s="342"/>
      <c r="N349" s="335"/>
      <c r="O349" s="1625"/>
      <c r="P349" s="1625"/>
      <c r="AH349" s="1632">
        <v>0</v>
      </c>
    </row>
    <row s="1636" customFormat="1" customHeight="1" ht="0.75" hidden="1">
      <c r="A350" s="1781"/>
      <c r="B350" s="1781"/>
      <c r="C350" s="370" t="s">
        <v>1162</v>
      </c>
      <c r="D350" s="2463"/>
      <c r="E350" s="2205"/>
      <c r="F350" s="2384"/>
      <c r="G350" s="401"/>
      <c r="H350" s="1501"/>
      <c r="I350" s="652"/>
      <c r="J350" s="572"/>
      <c r="K350" s="1501"/>
      <c r="L350" s="215"/>
      <c r="M350" s="342"/>
      <c r="N350" s="335"/>
      <c r="O350" s="1625"/>
      <c r="P350" s="1625"/>
      <c r="AH350" s="1632">
        <v>0</v>
      </c>
    </row>
    <row s="1636" customFormat="1" customHeight="1" ht="18.75" hidden="1">
      <c r="A351" s="1781" t="s">
        <v>283</v>
      </c>
      <c r="B351" s="1781" t="s">
        <v>284</v>
      </c>
      <c r="C351" s="370"/>
      <c r="D351" s="2463"/>
      <c r="E351" s="2205"/>
      <c r="F351" s="2384" t="str">
        <f>INDEX(PT_DIFFERENTIATION_VTAR,MATCH(A351,PT_DIFFERENTIATION_VTAR_ID,0))</f>
        <v>Тариф на подключение (технологическое присоединение) к централизованной системе водоотведения</v>
      </c>
      <c r="G351" s="2428" t="str">
        <f>INDEX(PT_DIFFERENTIATION_NTAR,MATCH(B351,PT_DIFFERENTIATION_NTAR_ID,0))</f>
        <v/>
      </c>
      <c r="H351" s="1863"/>
      <c r="I351" s="1740"/>
      <c r="J351" s="1774"/>
      <c r="K351" s="1779"/>
      <c r="L351" s="1863" t="s">
        <v>314</v>
      </c>
      <c r="M351" s="342"/>
      <c r="N351" s="335"/>
      <c r="O351" s="1625"/>
      <c r="P351" s="1625"/>
      <c r="AH351" s="1632">
        <v>0</v>
      </c>
    </row>
    <row s="1636" customFormat="1" customHeight="1" ht="18.75" hidden="1">
      <c r="A352" s="1781"/>
      <c r="B352" s="1781"/>
      <c r="C352" s="370" t="s">
        <v>1153</v>
      </c>
      <c r="D352" s="2463"/>
      <c r="E352" s="2205"/>
      <c r="F352" s="2384"/>
      <c r="G352" s="2428"/>
      <c r="H352" s="1501"/>
      <c r="I352" s="652" t="s">
        <v>1152</v>
      </c>
      <c r="J352" s="572"/>
      <c r="K352" s="1501"/>
      <c r="L352" s="215"/>
      <c r="M352" s="342"/>
      <c r="N352" s="335"/>
      <c r="O352" s="1625"/>
      <c r="P352" s="1625"/>
      <c r="AH352" s="1632">
        <v>0</v>
      </c>
    </row>
    <row s="1636" customFormat="1" customHeight="1" ht="1.05">
      <c r="A353" s="1781"/>
      <c r="B353" s="1781"/>
      <c r="C353" s="370" t="s">
        <v>1162</v>
      </c>
      <c r="D353" s="2463"/>
      <c r="E353" s="2205"/>
      <c r="F353" s="2384"/>
      <c r="G353" s="401"/>
      <c r="H353" s="1501"/>
      <c r="I353" s="652"/>
      <c r="J353" s="572"/>
      <c r="K353" s="1501"/>
      <c r="L353" s="215"/>
      <c r="M353" s="342"/>
      <c r="N353" s="335"/>
      <c r="O353" s="1625"/>
      <c r="P353" s="1625"/>
      <c r="AH353" s="1632">
        <v>1</v>
      </c>
    </row>
    <row s="1824" customFormat="1" customHeight="1" ht="3">
      <c r="A354" s="1781"/>
      <c r="B354" s="1781"/>
      <c r="C354" s="1782"/>
      <c r="E354" s="403"/>
      <c r="F354" s="403"/>
      <c r="G354" s="403"/>
      <c r="H354" s="403"/>
      <c r="I354" s="403"/>
      <c r="J354" s="403"/>
      <c r="K354" s="403"/>
      <c r="L354" s="403"/>
      <c r="M354" s="403"/>
      <c r="O354" s="197"/>
      <c r="P354" s="197"/>
      <c r="AH354" s="141">
        <v>3</v>
      </c>
    </row>
    <row customHeight="1" ht="26.25">
      <c r="E355" s="203"/>
      <c r="F355" s="2286"/>
      <c r="G355" s="2286"/>
      <c r="H355" s="2286"/>
      <c r="I355" s="2286"/>
      <c r="J355" s="2286"/>
      <c r="K355" s="2286"/>
      <c r="L355" s="2286"/>
      <c r="M355" s="2286"/>
      <c r="AH355" s="375">
        <v>25</v>
      </c>
    </row>
    <row customHeight="1" ht="14.25" hidden="1">
      <c r="A356" s="1780" t="s">
        <v>83</v>
      </c>
      <c r="B356" s="1780">
        <v>0</v>
      </c>
      <c r="C356" s="370">
        <v>0</v>
      </c>
      <c r="D356" s="345">
        <v>3</v>
      </c>
      <c r="E356" s="375">
        <v>6</v>
      </c>
      <c r="F356" s="375">
        <v>46</v>
      </c>
      <c r="G356" s="375">
        <v>35</v>
      </c>
      <c r="H356" s="375">
        <v>3</v>
      </c>
      <c r="I356" s="375">
        <v>11</v>
      </c>
      <c r="J356" s="375">
        <v>11</v>
      </c>
      <c r="K356" s="375">
        <v>35</v>
      </c>
      <c r="L356" s="375">
        <v>35</v>
      </c>
      <c r="M356" s="375">
        <v>84</v>
      </c>
      <c r="N356" s="375">
        <v>10</v>
      </c>
      <c r="O356" s="351">
        <v>10</v>
      </c>
      <c r="P356" s="351">
        <v>10</v>
      </c>
      <c r="Q356" s="375">
        <v>10</v>
      </c>
      <c r="R356" s="375">
        <v>10</v>
      </c>
      <c r="S356" s="375">
        <v>10</v>
      </c>
      <c r="T356" s="375">
        <v>10</v>
      </c>
      <c r="U356" s="375">
        <v>10</v>
      </c>
      <c r="V356" s="375">
        <v>10</v>
      </c>
      <c r="W356" s="375">
        <v>10</v>
      </c>
      <c r="X356" s="375">
        <v>10</v>
      </c>
      <c r="Y356" s="375">
        <v>10</v>
      </c>
      <c r="Z356" s="375">
        <v>10</v>
      </c>
      <c r="AA356" s="375">
        <v>10</v>
      </c>
      <c r="AB356" s="375">
        <v>10</v>
      </c>
      <c r="AC356" s="375">
        <v>10</v>
      </c>
      <c r="AD356" s="375">
        <v>10</v>
      </c>
      <c r="AE356" s="375">
        <v>10</v>
      </c>
      <c r="AF356" s="375">
        <v>10</v>
      </c>
      <c r="AG356" s="375">
        <v>10</v>
      </c>
      <c r="AH356" s="375">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4:D100"/>
    <mergeCell ref="E94:E100"/>
    <mergeCell ref="D72:D74"/>
    <mergeCell ref="E72:E74"/>
    <mergeCell ref="F72:F74"/>
    <mergeCell ref="G173:G174"/>
    <mergeCell ref="G176:G177"/>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5:M355"/>
    <mergeCell ref="F285:L285"/>
    <mergeCell ref="D286:D292"/>
    <mergeCell ref="E286:E292"/>
    <mergeCell ref="F286:F292"/>
    <mergeCell ref="D293:D299"/>
    <mergeCell ref="E293:E299"/>
    <mergeCell ref="F293: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1:D353"/>
    <mergeCell ref="E351:E353"/>
    <mergeCell ref="G45:G46"/>
    <mergeCell ref="G51:G52"/>
    <mergeCell ref="G54:G55"/>
    <mergeCell ref="G57:G58"/>
    <mergeCell ref="M225:M228"/>
    <mergeCell ref="M87:M94"/>
    <mergeCell ref="F155:L155"/>
    <mergeCell ref="M156:M163"/>
    <mergeCell ref="F224:L224"/>
    <mergeCell ref="F51:F53"/>
    <mergeCell ref="F54:F56"/>
    <mergeCell ref="F75:F77"/>
    <mergeCell ref="F78:F80"/>
    <mergeCell ref="F94:F100"/>
    <mergeCell ref="F101:F103"/>
    <mergeCell ref="M24:M83"/>
    <mergeCell ref="G42:G43"/>
    <mergeCell ref="G137:G138"/>
    <mergeCell ref="G140:G141"/>
    <mergeCell ref="G143:G144"/>
    <mergeCell ref="G146:G147"/>
    <mergeCell ref="G170:G171"/>
    <mergeCell ref="G94:G99"/>
    <mergeCell ref="G101: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101:D103"/>
    <mergeCell ref="E101:E103"/>
    <mergeCell ref="D116:D118"/>
    <mergeCell ref="E116:E118"/>
    <mergeCell ref="F116:F118"/>
    <mergeCell ref="F104:F106"/>
    <mergeCell ref="D107:D109"/>
    <mergeCell ref="E107:E109"/>
    <mergeCell ref="F107:F109"/>
    <mergeCell ref="D81:D83"/>
    <mergeCell ref="E81:E83"/>
    <mergeCell ref="F81:F83"/>
    <mergeCell ref="D87:D93"/>
    <mergeCell ref="E87:E93"/>
    <mergeCell ref="F87:F93"/>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8"/>
    <mergeCell ref="D176:D178"/>
    <mergeCell ref="E176:E178"/>
    <mergeCell ref="F176:F178"/>
    <mergeCell ref="D179:D181"/>
    <mergeCell ref="E179:E181"/>
    <mergeCell ref="F179:F181"/>
    <mergeCell ref="D170:D172"/>
    <mergeCell ref="D163:D169"/>
    <mergeCell ref="E163:E169"/>
    <mergeCell ref="F163:F169"/>
    <mergeCell ref="D149:D151"/>
    <mergeCell ref="E149:E151"/>
    <mergeCell ref="F149:F151"/>
    <mergeCell ref="D152:D154"/>
    <mergeCell ref="E152:E154"/>
    <mergeCell ref="F152:F154"/>
    <mergeCell ref="D156:D162"/>
    <mergeCell ref="E156:E162"/>
    <mergeCell ref="F156:F162"/>
    <mergeCell ref="E170:E172"/>
    <mergeCell ref="F170:F172"/>
    <mergeCell ref="D173:D175"/>
    <mergeCell ref="E173:E175"/>
    <mergeCell ref="F173: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1:D233"/>
    <mergeCell ref="E231:E233"/>
    <mergeCell ref="F231:F233"/>
    <mergeCell ref="D221:D223"/>
    <mergeCell ref="E221:E223"/>
    <mergeCell ref="F221:F223"/>
    <mergeCell ref="D225:D227"/>
    <mergeCell ref="E225:E227"/>
    <mergeCell ref="F225:F227"/>
    <mergeCell ref="D215:D217"/>
    <mergeCell ref="E215:E217"/>
    <mergeCell ref="F215:F217"/>
    <mergeCell ref="D218:D220"/>
    <mergeCell ref="E218:E220"/>
    <mergeCell ref="F218:F220"/>
    <mergeCell ref="G218:G219"/>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1:F353"/>
    <mergeCell ref="M286:M293"/>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1:G352"/>
    <mergeCell ref="G293:G298"/>
    <mergeCell ref="G60:G61"/>
    <mergeCell ref="G63:G64"/>
    <mergeCell ref="G66:G67"/>
    <mergeCell ref="G69:G70"/>
    <mergeCell ref="G72:G73"/>
    <mergeCell ref="G75:G76"/>
    <mergeCell ref="G78:G79"/>
    <mergeCell ref="G81:G82"/>
    <mergeCell ref="G87:G92"/>
    <mergeCell ref="G339:G340"/>
    <mergeCell ref="G342:G343"/>
    <mergeCell ref="G345:G346"/>
    <mergeCell ref="G348:G349"/>
    <mergeCell ref="G330:G331"/>
    <mergeCell ref="G333:G334"/>
    <mergeCell ref="G336:G337"/>
    <mergeCell ref="G324:G325"/>
    <mergeCell ref="G273:G274"/>
    <mergeCell ref="G276:G277"/>
    <mergeCell ref="G279:G280"/>
    <mergeCell ref="G282:G283"/>
    <mergeCell ref="G286:G291"/>
    <mergeCell ref="G300:G301"/>
    <mergeCell ref="G303:G304"/>
    <mergeCell ref="G306:G307"/>
    <mergeCell ref="G309:G310"/>
    <mergeCell ref="G312:G313"/>
    <mergeCell ref="G315:G316"/>
    <mergeCell ref="G321:G322"/>
    <mergeCell ref="G318:G319"/>
    <mergeCell ref="G113:G114"/>
    <mergeCell ref="G116:G117"/>
    <mergeCell ref="G122:G123"/>
    <mergeCell ref="G125:G126"/>
    <mergeCell ref="G246:G247"/>
    <mergeCell ref="G252:G253"/>
    <mergeCell ref="G255:G256"/>
    <mergeCell ref="G258:G259"/>
    <mergeCell ref="G215:G216"/>
    <mergeCell ref="G221:G222"/>
    <mergeCell ref="G225:G226"/>
    <mergeCell ref="G228:G229"/>
    <mergeCell ref="G231:G232"/>
    <mergeCell ref="G182:G183"/>
    <mergeCell ref="G185:G186"/>
    <mergeCell ref="G191:G192"/>
    <mergeCell ref="G234:G235"/>
    <mergeCell ref="G237:G238"/>
    <mergeCell ref="G240:G241"/>
    <mergeCell ref="G197:G198"/>
    <mergeCell ref="G200:G201"/>
    <mergeCell ref="G203:G204"/>
    <mergeCell ref="G206:G207"/>
    <mergeCell ref="G179:G180"/>
  </mergeCells>
  <dataValidations count="4">
    <dataValidation type="decimal" allowBlank="1" showErrorMessage="1" errorTitle="Ошибка" error="Допускается ввод только действительных чисел!" sqref="K225 K228 K231 K234 K237 K240 K243 K246 K252 K255 K258 K261 K264 K267 K270 K273 K276 K279 K10 K87:K91 K149 K146 K143 K140 K137 K134 K131 K128 K125 K122 K116 K113 K110 K107 K104 K101 K94:K98 K156:K160 K152 K163:K167 K170 K173 K176 K179 K182 K185 K191 K194 K197 K200 K203 K209 K212 K215 K218 K221 K206 K282 K286:K290 K293:K297 K300 K303 K306 K309 K312 K315 K321 K324 K327 K330 K333 K336 K339 K342 K345 K348 K351 K5 K119 K188 K249 K31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61 M225 M226 M23 M87 M92 M286 M29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5 I228:J228 I231:J231 I234:J234 I237:J237 I240:J240 I243:J243 I246:J246 I252:J252 I255:J255 I258:J258 I261:J261 I264:J264 I267:J267 I270:J270 I273:J273 I276:J276 I8:J8 I81:J81 I152:J152 I94:J98 I101:J101 I104:J104 I107:J107 I110:J110 I113:J113 I116:J116 I122:J122 I125:J125 I128:J128 I131:J131 I134:J134 I137:J137 I140:J140 I143:J143 I146:J146 I149:J149 I156:J160 I87:J91 I163:J167 I170:J170 I173:J173 I176:J176 I179:J179 I182:J182 I185:J185 I191:J191 I194:J194 I197:J197 I200:J200 I203:J203 I209:J209 I212:J212 I215:J215 I218:J218 I221:J221 I206:J206 I279:J279 I282:J282 I286:J290 I293:J297 I300:J300 I303:J303 I306:J306 I309:J309 I312:J312 I315:J315 I321:J321 I324:J324 I327:J327 I330:J330 I333:J333 I336:J336 I339:J339 I342:J342 I345:J345 I348:J348 I351:J351 I2:J2 I5:J5 I48:J48 I119:J119 I188:J188 I249:J249 I318:J318"/>
  </dataValidations>
  <hyperlinks>
    <hyperlink ref="L85" r:id="rId2" xr:uid="{29C2704F-5DE2-2B9C-F4DD-FEDCDA2FB70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043EE-39BC-4224-AE27-A67E8DCFB58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5" sqref="F15"/>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89</v>
      </c>
      <c r="E9" s="109" t="s">
        <v>310</v>
      </c>
      <c r="F9" s="109" t="s">
        <v>311</v>
      </c>
      <c r="G9" s="109" t="s">
        <v>398</v>
      </c>
      <c r="H9" s="2390"/>
      <c r="R9" s="375">
        <v>23</v>
      </c>
    </row>
    <row customHeight="1" ht="75.83333333333333">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1163</v>
      </c>
      <c r="G10" s="3615" t="s">
        <v>1164</v>
      </c>
      <c r="H10" s="2170" t="s">
        <v>1165</v>
      </c>
      <c r="R10" s="375">
        <v>14</v>
      </c>
    </row>
    <row customHeight="1" ht="67.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1166</v>
      </c>
      <c r="G11" s="3615" t="s">
        <v>1167</v>
      </c>
      <c r="H11" s="2171"/>
      <c r="R11" s="375">
        <v>14</v>
      </c>
    </row>
    <row customHeight="1" ht="154.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1168</v>
      </c>
      <c r="G12" s="3615" t="s">
        <v>1169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2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1170</v>
      </c>
      <c r="G13" s="3615" t="s">
        <v>1171</v>
      </c>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FD92CDF-8D9C-9481-4C1B-1247DE12416A}"/>
    <hyperlink ref="G11" r:id="rId3" xr:uid="{87AA15EA-97F3-B7F2-C2F4-2CD451BB6A3B}"/>
    <hyperlink ref="G12" r:id="rId4" xr:uid="{B944D1C2-18FA-29B1-18B4-E6A2B924DFEC}"/>
    <hyperlink ref="G13" r:id="rId5" xr:uid="{E4F9E857-60AF-E811-5595-5F91FD35CA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926D2-5C6E-5B7D-C95B-F017D21D832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28" sqref="J28:J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1" style="1854" width="4.140625" customWidth="1"/>
    <col min="12"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157</v>
      </c>
      <c r="K13" s="2186" t="s">
        <v>19</v>
      </c>
      <c r="L13" s="2109"/>
      <c r="M13" s="2109" t="s">
        <v>111</v>
      </c>
      <c r="N13" s="439" t="s">
        <v>28</v>
      </c>
      <c r="O13" s="2186" t="s">
        <v>19</v>
      </c>
      <c r="P13" s="2109"/>
      <c r="Q13" s="2109" t="s">
        <v>111</v>
      </c>
      <c r="R13" s="2634" t="s">
        <v>28</v>
      </c>
      <c r="S13" s="2108" t="s">
        <v>19</v>
      </c>
      <c r="T13" s="2109"/>
      <c r="U13" s="2109" t="s">
        <v>111</v>
      </c>
      <c r="V13" s="2634" t="s">
        <v>28</v>
      </c>
      <c r="W13" s="2502"/>
      <c r="Y13" s="1268"/>
      <c r="Z13" s="1268"/>
      <c r="AA13" s="1268"/>
      <c r="AB13" s="1268" t="s">
        <v>158</v>
      </c>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Тарифы на тепловую энергию (мощность) на коллекторах источника тепловой энергии </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3"/>
      <c r="H14" s="2554"/>
      <c r="I14" s="2554"/>
      <c r="J14" s="2502"/>
      <c r="K14" s="2187"/>
      <c r="L14" s="2109"/>
      <c r="M14" s="2109"/>
      <c r="N14" s="439" t="s">
        <v>28</v>
      </c>
      <c r="O14" s="2187"/>
      <c r="P14" s="2109"/>
      <c r="Q14" s="2109"/>
      <c r="R14" s="2634" t="s">
        <v>28</v>
      </c>
      <c r="S14" s="2108"/>
      <c r="T14" s="2635"/>
      <c r="U14" s="2636"/>
      <c r="V14" s="2637" t="s">
        <v>164</v>
      </c>
      <c r="W14" s="2638"/>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3"/>
      <c r="H15" s="2504"/>
      <c r="I15" s="2504"/>
      <c r="J15" s="2534"/>
      <c r="K15" s="2187"/>
      <c r="L15" s="2504"/>
      <c r="M15" s="2504"/>
      <c r="N15" s="2634" t="s">
        <v>28</v>
      </c>
      <c r="O15" s="2113"/>
      <c r="P15" s="2639"/>
      <c r="Q15" s="2640"/>
      <c r="R15" s="2641" t="s">
        <v>165</v>
      </c>
      <c r="S15" s="2642"/>
      <c r="T15" s="2643"/>
      <c r="U15" s="2644"/>
      <c r="V15" s="2645"/>
      <c r="W15" s="2646"/>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3"/>
      <c r="H16" s="2504"/>
      <c r="I16" s="2504"/>
      <c r="J16" s="2534"/>
      <c r="K16" s="2113"/>
      <c r="L16" s="2647"/>
      <c r="M16" s="2648"/>
      <c r="N16" s="2649" t="s">
        <v>166</v>
      </c>
      <c r="O16" s="2650"/>
      <c r="P16" s="2651"/>
      <c r="Q16" s="2652"/>
      <c r="R16" s="2653"/>
      <c r="S16" s="2654"/>
      <c r="T16" s="2655"/>
      <c r="U16" s="2656"/>
      <c r="V16" s="2657"/>
      <c r="W16" s="2658"/>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9"/>
      <c r="H17" s="2660"/>
      <c r="I17" s="2661"/>
      <c r="J17" s="2662" t="s">
        <v>167</v>
      </c>
      <c r="K17" s="2663"/>
      <c r="L17" s="2664"/>
      <c r="M17" s="2665"/>
      <c r="N17" s="2666"/>
      <c r="O17" s="2667"/>
      <c r="P17" s="2668"/>
      <c r="Q17" s="2669"/>
      <c r="R17" s="2670"/>
      <c r="S17" s="2671"/>
      <c r="T17" s="2672"/>
      <c r="U17" s="2673"/>
      <c r="V17" s="2674"/>
      <c r="W17" s="2675"/>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168</v>
      </c>
      <c r="F18" s="2146" t="s">
        <v>67</v>
      </c>
      <c r="G18" s="263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4"/>
      <c r="I18" s="2554">
        <v>1</v>
      </c>
      <c r="J18" s="2502" t="s">
        <v>169</v>
      </c>
      <c r="K18" s="2186" t="s">
        <v>19</v>
      </c>
      <c r="L18" s="2109"/>
      <c r="M18" s="2109" t="s">
        <v>111</v>
      </c>
      <c r="N18" s="439" t="s">
        <v>28</v>
      </c>
      <c r="O18" s="2186" t="s">
        <v>19</v>
      </c>
      <c r="P18" s="2109"/>
      <c r="Q18" s="2109" t="s">
        <v>111</v>
      </c>
      <c r="R18" s="2634" t="s">
        <v>28</v>
      </c>
      <c r="S18" s="2108" t="s">
        <v>19</v>
      </c>
      <c r="T18" s="2109"/>
      <c r="U18" s="2109" t="s">
        <v>111</v>
      </c>
      <c r="V18" s="2634" t="s">
        <v>28</v>
      </c>
      <c r="W18" s="2502"/>
      <c r="X18" s="1268"/>
      <c r="Y18" s="1268"/>
      <c r="Z18" s="1268"/>
      <c r="AA18" s="1268"/>
      <c r="AB18" s="1268" t="s">
        <v>170</v>
      </c>
      <c r="AC18" s="1268" t="s">
        <v>171</v>
      </c>
      <c r="AD18" s="1268" t="s">
        <v>172</v>
      </c>
      <c r="AE18" s="1268" t="s">
        <v>173</v>
      </c>
      <c r="AF18" s="1268" t="s">
        <v>174</v>
      </c>
      <c r="AG18" s="1268" t="s">
        <v>175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68" t="str">
        <f>IF($J$18=0,"",$J$18)</f>
        <v>Тарифы на тепловую энергию (мощность), поставляемую потребителям</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3" t="s">
        <v>28</v>
      </c>
      <c r="H19" s="2554"/>
      <c r="I19" s="2554"/>
      <c r="J19" s="2502"/>
      <c r="K19" s="2187"/>
      <c r="L19" s="2109"/>
      <c r="M19" s="2109"/>
      <c r="N19" s="439" t="s">
        <v>28</v>
      </c>
      <c r="O19" s="2187"/>
      <c r="P19" s="2109"/>
      <c r="Q19" s="2109"/>
      <c r="R19" s="2634" t="s">
        <v>28</v>
      </c>
      <c r="S19" s="2108"/>
      <c r="T19" s="2676"/>
      <c r="U19" s="2677"/>
      <c r="V19" s="2678" t="s">
        <v>164</v>
      </c>
      <c r="W19" s="267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59" t="s">
        <v>28</v>
      </c>
      <c r="H20" s="2504"/>
      <c r="I20" s="2504"/>
      <c r="J20" s="2534"/>
      <c r="K20" s="2187"/>
      <c r="L20" s="2504"/>
      <c r="M20" s="2504"/>
      <c r="N20" s="2634" t="s">
        <v>28</v>
      </c>
      <c r="O20" s="2113"/>
      <c r="P20" s="2680"/>
      <c r="Q20" s="2681"/>
      <c r="R20" s="2682" t="s">
        <v>165</v>
      </c>
      <c r="S20" s="2683"/>
      <c r="T20" s="2684"/>
      <c r="U20" s="2685"/>
      <c r="V20" s="2686"/>
      <c r="W20" s="2687"/>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59" t="s">
        <v>28</v>
      </c>
      <c r="H21" s="2504"/>
      <c r="I21" s="2504"/>
      <c r="J21" s="2534"/>
      <c r="K21" s="2113"/>
      <c r="L21" s="2688"/>
      <c r="M21" s="2689"/>
      <c r="N21" s="2690" t="s">
        <v>166</v>
      </c>
      <c r="O21" s="2691"/>
      <c r="P21" s="2692"/>
      <c r="Q21" s="2693"/>
      <c r="R21" s="2694"/>
      <c r="S21" s="2695"/>
      <c r="T21" s="2696"/>
      <c r="U21" s="2697"/>
      <c r="V21" s="2698"/>
      <c r="W21" s="26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59" t="s">
        <v>28</v>
      </c>
      <c r="H22" s="2700"/>
      <c r="I22" s="2701"/>
      <c r="J22" s="2702" t="s">
        <v>167</v>
      </c>
      <c r="K22" s="2703"/>
      <c r="L22" s="2704"/>
      <c r="M22" s="2705"/>
      <c r="N22" s="2706"/>
      <c r="O22" s="2707"/>
      <c r="P22" s="2708"/>
      <c r="Q22" s="2709"/>
      <c r="R22" s="2710"/>
      <c r="S22" s="2711"/>
      <c r="T22" s="2712"/>
      <c r="U22" s="2713"/>
      <c r="V22" s="2714"/>
      <c r="W22" s="2715"/>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4A927-2CF5-98CC-642B-DC9C962B794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1172</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89</v>
      </c>
      <c r="E13" s="808" t="s">
        <v>310</v>
      </c>
      <c r="F13" s="808" t="s">
        <v>574</v>
      </c>
      <c r="G13" s="809" t="s">
        <v>311</v>
      </c>
      <c r="H13" s="808" t="s">
        <v>398</v>
      </c>
      <c r="I13" s="809" t="s">
        <v>311</v>
      </c>
      <c r="J13" s="808" t="s">
        <v>398</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1173</v>
      </c>
      <c r="F17" s="522" t="s">
        <v>314</v>
      </c>
      <c r="G17" s="679"/>
      <c r="H17" s="679"/>
      <c r="I17" s="679"/>
      <c r="J17" s="679"/>
      <c r="K17" s="290" t="s">
        <v>1174</v>
      </c>
      <c r="V17" s="506">
        <v>0</v>
      </c>
    </row>
    <row customHeight="1" ht="48.29999999999999">
      <c r="A18" s="506"/>
      <c r="C18" s="527"/>
      <c r="D18" s="522">
        <v>3</v>
      </c>
      <c r="E18" s="280" t="s">
        <v>822</v>
      </c>
      <c r="F18" s="522" t="s">
        <v>314</v>
      </c>
      <c r="G18" s="810" t="s">
        <v>314</v>
      </c>
      <c r="H18" s="811" t="s">
        <v>314</v>
      </c>
      <c r="I18" s="522" t="s">
        <v>314</v>
      </c>
      <c r="J18" s="579" t="s">
        <v>314</v>
      </c>
      <c r="K18" s="290" t="s">
        <v>1175</v>
      </c>
      <c r="V18" s="506">
        <v>46</v>
      </c>
    </row>
    <row customHeight="1" ht="35.699999999999996">
      <c r="A19" s="506"/>
      <c r="C19" s="527"/>
      <c r="D19" s="540" t="s">
        <v>332</v>
      </c>
      <c r="E19" s="560" t="s">
        <v>824</v>
      </c>
      <c r="F19" s="522" t="s">
        <v>825</v>
      </c>
      <c r="G19" s="818"/>
      <c r="H19" s="107"/>
      <c r="I19" s="818"/>
      <c r="J19" s="819"/>
      <c r="K19" s="680"/>
      <c r="V19" s="506">
        <v>34</v>
      </c>
    </row>
    <row customHeight="1" ht="35.699999999999996">
      <c r="A20" s="506"/>
      <c r="C20" s="527"/>
      <c r="D20" s="1891" t="s">
        <v>340</v>
      </c>
      <c r="E20" s="560" t="s">
        <v>826</v>
      </c>
      <c r="F20" s="522" t="s">
        <v>827</v>
      </c>
      <c r="G20" s="818"/>
      <c r="H20" s="107"/>
      <c r="I20" s="818"/>
      <c r="J20" s="107"/>
      <c r="K20" s="680"/>
      <c r="V20" s="506">
        <v>34</v>
      </c>
    </row>
    <row customHeight="1" ht="48.29999999999999">
      <c r="A21" s="506"/>
      <c r="C21" s="527"/>
      <c r="D21" s="1891" t="s">
        <v>342</v>
      </c>
      <c r="E21" s="560" t="s">
        <v>828</v>
      </c>
      <c r="F21" s="522" t="s">
        <v>579</v>
      </c>
      <c r="G21" s="681"/>
      <c r="H21" s="107"/>
      <c r="I21" s="681"/>
      <c r="J21" s="107"/>
      <c r="K21" s="680"/>
      <c r="V21" s="506">
        <v>46</v>
      </c>
    </row>
    <row customHeight="1" ht="67.5" hidden="1">
      <c r="A22" s="506"/>
      <c r="C22" s="527"/>
      <c r="D22" s="522">
        <v>5</v>
      </c>
      <c r="E22" s="280" t="s">
        <v>1176</v>
      </c>
      <c r="F22" s="522" t="s">
        <v>566</v>
      </c>
      <c r="G22" s="682"/>
      <c r="H22" s="683"/>
      <c r="I22" s="682"/>
      <c r="J22" s="683"/>
      <c r="K22" s="290" t="s">
        <v>1177</v>
      </c>
      <c r="V22" s="506">
        <v>0</v>
      </c>
    </row>
    <row customHeight="1" ht="33.75" hidden="1">
      <c r="C23" s="452"/>
      <c r="D23" s="522">
        <v>6</v>
      </c>
      <c r="E23" s="280" t="s">
        <v>1178</v>
      </c>
      <c r="F23" s="522" t="s">
        <v>1179</v>
      </c>
      <c r="G23" s="682"/>
      <c r="H23" s="682"/>
      <c r="I23" s="682"/>
      <c r="J23" s="682"/>
      <c r="K23" s="290" t="s">
        <v>1180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E3EEB2-ED62-84BE-21A9-76D814BAF04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815</v>
      </c>
      <c r="BI1" s="1071"/>
      <c r="BJ1" s="1072" t="s">
        <v>1221</v>
      </c>
      <c r="BK1" s="1071"/>
      <c r="BL1" s="1073" t="s">
        <v>914</v>
      </c>
      <c r="BM1" s="1071"/>
      <c r="BN1" s="1074" t="s">
        <v>1222</v>
      </c>
      <c r="BS1" s="1428"/>
    </row>
    <row customHeight="1" ht="11.25">
      <c r="A2" s="1075" t="s">
        <v>1223</v>
      </c>
      <c r="B2" s="1076">
        <v>2000</v>
      </c>
      <c r="C2" s="1076">
        <v>2022</v>
      </c>
      <c r="D2" s="1076" t="s">
        <v>67</v>
      </c>
      <c r="E2" s="1077" t="s">
        <v>1224</v>
      </c>
      <c r="F2" s="1077" t="s">
        <v>1225</v>
      </c>
      <c r="G2" s="1077" t="s">
        <v>1226</v>
      </c>
      <c r="H2" s="1078" t="s">
        <v>56</v>
      </c>
      <c r="I2" s="1077" t="s">
        <v>111</v>
      </c>
      <c r="J2" s="1077" t="s">
        <v>1227</v>
      </c>
      <c r="K2" s="1079" t="s">
        <v>1228</v>
      </c>
      <c r="L2" s="1080"/>
      <c r="M2" s="1079">
        <v>1</v>
      </c>
      <c r="N2" s="1163" t="s">
        <v>1229</v>
      </c>
      <c r="O2" s="1078" t="s">
        <v>456</v>
      </c>
      <c r="P2" s="1081" t="s">
        <v>1230</v>
      </c>
      <c r="Q2" s="1082" t="s">
        <v>454</v>
      </c>
      <c r="R2" s="144" t="s">
        <v>1231</v>
      </c>
      <c r="S2" s="144" t="s">
        <v>1232</v>
      </c>
      <c r="T2" s="1083" t="s">
        <v>1233</v>
      </c>
      <c r="U2" s="1080" t="s">
        <v>1234</v>
      </c>
      <c r="V2" s="1084">
        <v>1</v>
      </c>
      <c r="W2" s="1085"/>
      <c r="X2" s="1085" t="s">
        <v>1235</v>
      </c>
      <c r="Y2" s="1076" t="s">
        <v>1236</v>
      </c>
      <c r="Z2" s="1086"/>
      <c r="AA2" s="1076" t="s">
        <v>1237</v>
      </c>
      <c r="AB2" s="1087" t="s">
        <v>1237</v>
      </c>
      <c r="AC2" s="1076" t="s">
        <v>1238</v>
      </c>
      <c r="AD2" s="1087" t="s">
        <v>1238</v>
      </c>
      <c r="AF2" s="1078" t="s">
        <v>1234</v>
      </c>
      <c r="AH2" s="1077" t="s">
        <v>1239</v>
      </c>
      <c r="AI2" s="1077" t="s">
        <v>1239</v>
      </c>
      <c r="AK2" s="1077" t="s">
        <v>1240</v>
      </c>
      <c r="AM2" s="1077" t="s">
        <v>1241</v>
      </c>
      <c r="AP2" s="1088" t="s">
        <v>1235</v>
      </c>
      <c r="AQ2" s="1089" t="s">
        <v>1235</v>
      </c>
      <c r="AS2" s="1076" t="s">
        <v>1242</v>
      </c>
      <c r="AU2" s="1121" t="s">
        <v>1243</v>
      </c>
      <c r="AW2" s="1121" t="s">
        <v>1244</v>
      </c>
      <c r="AX2" s="1121" t="s">
        <v>1244</v>
      </c>
      <c r="AZ2" s="1121" t="s">
        <v>54</v>
      </c>
      <c r="BB2" s="1121" t="s">
        <v>1245</v>
      </c>
      <c r="BC2" s="1121" t="s">
        <v>1246</v>
      </c>
      <c r="BE2" s="1121">
        <v>2000</v>
      </c>
      <c r="BF2" s="1121" t="s">
        <v>1247</v>
      </c>
    </row>
    <row customHeight="1" ht="11.25">
      <c r="A3" s="1075" t="s">
        <v>1248</v>
      </c>
      <c r="B3" s="1076">
        <v>2001</v>
      </c>
      <c r="C3" s="1076">
        <v>2023</v>
      </c>
      <c r="D3" s="1076" t="s">
        <v>19</v>
      </c>
      <c r="E3" s="1077" t="s">
        <v>1249</v>
      </c>
      <c r="F3" s="1077" t="s">
        <v>1250</v>
      </c>
      <c r="G3" s="1077" t="s">
        <v>1251</v>
      </c>
      <c r="H3" s="1078" t="s">
        <v>1252</v>
      </c>
      <c r="I3" s="1077" t="s">
        <v>112</v>
      </c>
      <c r="J3" s="1077" t="s">
        <v>564</v>
      </c>
      <c r="K3" s="1079" t="s">
        <v>1157</v>
      </c>
      <c r="L3" s="1080">
        <f>_xlfn.IFERROR(MATCH(K3,OFFER_METHOD,0),0)</f>
        <v>1</v>
      </c>
      <c r="M3" s="1079">
        <v>2</v>
      </c>
      <c r="N3" s="1163" t="s">
        <v>1253</v>
      </c>
      <c r="O3" s="1078" t="s">
        <v>1254</v>
      </c>
      <c r="P3" s="1081" t="s">
        <v>37</v>
      </c>
      <c r="Q3" s="1082" t="s">
        <v>1255</v>
      </c>
      <c r="R3" s="144" t="s">
        <v>1256</v>
      </c>
      <c r="S3" s="144" t="s">
        <v>1257</v>
      </c>
      <c r="T3" s="1083" t="s">
        <v>1258</v>
      </c>
      <c r="U3" s="1080" t="s">
        <v>1259</v>
      </c>
      <c r="V3" s="1084">
        <v>2</v>
      </c>
      <c r="W3" s="1085"/>
      <c r="X3" s="1085" t="s">
        <v>1260</v>
      </c>
      <c r="Y3" s="1076" t="s">
        <v>1236</v>
      </c>
      <c r="Z3" s="1086"/>
      <c r="AA3" s="1076" t="s">
        <v>1261</v>
      </c>
      <c r="AB3" s="1087" t="s">
        <v>1261</v>
      </c>
      <c r="AC3" s="1076" t="s">
        <v>1262</v>
      </c>
      <c r="AD3" s="1087" t="s">
        <v>1262</v>
      </c>
      <c r="AF3" s="1078" t="s">
        <v>1259</v>
      </c>
      <c r="AH3" s="1077" t="s">
        <v>1263</v>
      </c>
      <c r="AI3" s="1077" t="s">
        <v>1264</v>
      </c>
      <c r="AK3" s="1077" t="s">
        <v>1265</v>
      </c>
      <c r="AM3" s="1077" t="s">
        <v>1266</v>
      </c>
      <c r="AP3" s="1088" t="s">
        <v>1267</v>
      </c>
      <c r="AQ3" s="1089" t="s">
        <v>1267</v>
      </c>
      <c r="AS3" s="1076" t="s">
        <v>1268</v>
      </c>
      <c r="AU3" s="1121" t="s">
        <v>1269</v>
      </c>
      <c r="AW3" s="1121" t="s">
        <v>1270</v>
      </c>
      <c r="AX3" s="1121" t="s">
        <v>1270</v>
      </c>
      <c r="AZ3" s="1121" t="s">
        <v>1271</v>
      </c>
      <c r="BB3" s="1121" t="s">
        <v>1272</v>
      </c>
      <c r="BC3" s="1121" t="s">
        <v>1246</v>
      </c>
      <c r="BE3" s="1121">
        <v>2001</v>
      </c>
      <c r="BF3" s="1121" t="s">
        <v>1273</v>
      </c>
      <c r="BH3" s="1068" t="s">
        <v>1274</v>
      </c>
      <c r="BJ3" s="1068" t="s">
        <v>1275</v>
      </c>
      <c r="BL3" s="1068" t="s">
        <v>1276</v>
      </c>
      <c r="BN3" s="1068" t="s">
        <v>1277</v>
      </c>
      <c r="BR3" s="1068" t="s">
        <v>1278</v>
      </c>
      <c r="BS3" s="1429"/>
      <c r="BT3" s="1071"/>
      <c r="BU3" s="1068" t="s">
        <v>1279</v>
      </c>
      <c r="BV3" s="1071"/>
      <c r="BW3" s="1691"/>
      <c r="BX3" s="1693" t="s">
        <v>1280</v>
      </c>
      <c r="CA3" s="1068" t="s">
        <v>1281</v>
      </c>
    </row>
    <row customHeight="1" ht="11.25">
      <c r="A4" s="1075" t="s">
        <v>1282</v>
      </c>
      <c r="B4" s="1076">
        <v>2002</v>
      </c>
      <c r="C4" s="1076">
        <v>2024</v>
      </c>
      <c r="E4" s="1077" t="s">
        <v>1283</v>
      </c>
      <c r="F4" s="1077" t="s">
        <v>1284</v>
      </c>
      <c r="H4" s="1078" t="s">
        <v>1285</v>
      </c>
      <c r="I4" s="1077" t="s">
        <v>91</v>
      </c>
      <c r="J4" s="1077" t="s">
        <v>1286</v>
      </c>
      <c r="K4" s="1079" t="s">
        <v>1287</v>
      </c>
      <c r="L4" s="1080">
        <f>_xlfn.IFERROR(MATCH(K4,OFFER_METHOD,0),0)</f>
        <v>0</v>
      </c>
      <c r="M4" s="1079">
        <v>3</v>
      </c>
      <c r="N4" s="1163" t="s">
        <v>1288</v>
      </c>
      <c r="O4" s="1077" t="s">
        <v>1289</v>
      </c>
      <c r="Q4" s="1082" t="s">
        <v>1290</v>
      </c>
      <c r="R4" s="144" t="s">
        <v>1291</v>
      </c>
      <c r="S4" s="144" t="s">
        <v>1292</v>
      </c>
      <c r="T4" s="1083" t="s">
        <v>1293</v>
      </c>
      <c r="U4" s="1080" t="s">
        <v>1294</v>
      </c>
      <c r="V4" s="1084">
        <v>3</v>
      </c>
      <c r="W4" s="1085"/>
      <c r="X4" s="1085" t="s">
        <v>1295</v>
      </c>
      <c r="Y4" s="1076" t="s">
        <v>1236</v>
      </c>
      <c r="Z4" s="1092"/>
      <c r="AC4" s="1076" t="s">
        <v>1296</v>
      </c>
      <c r="AD4" s="1087" t="s">
        <v>1296</v>
      </c>
      <c r="AF4" s="1078" t="s">
        <v>1294</v>
      </c>
      <c r="AH4" s="1078" t="s">
        <v>1297</v>
      </c>
      <c r="AK4" s="1077" t="s">
        <v>1298</v>
      </c>
      <c r="AM4" s="1077" t="s">
        <v>1299</v>
      </c>
      <c r="AP4" s="1088" t="s">
        <v>1260</v>
      </c>
      <c r="AQ4" s="1089" t="s">
        <v>1260</v>
      </c>
      <c r="AS4" s="1076" t="s">
        <v>1300</v>
      </c>
      <c r="AU4" s="1121" t="s">
        <v>1301</v>
      </c>
      <c r="AW4" s="1121" t="s">
        <v>1302</v>
      </c>
      <c r="AX4" s="1121" t="s">
        <v>1302</v>
      </c>
      <c r="AZ4" s="1121" t="s">
        <v>1303</v>
      </c>
      <c r="BB4" s="1121" t="s">
        <v>1304</v>
      </c>
      <c r="BC4" s="1121" t="s">
        <v>1305</v>
      </c>
      <c r="BE4" s="1121">
        <v>2002</v>
      </c>
      <c r="BF4" s="1121" t="s">
        <v>1306</v>
      </c>
      <c r="BH4" s="1069" t="s">
        <v>1307</v>
      </c>
      <c r="BJ4" s="1069" t="s">
        <v>1307</v>
      </c>
      <c r="BL4" s="1069" t="s">
        <v>1307</v>
      </c>
      <c r="BN4" s="1069" t="s">
        <v>1307</v>
      </c>
      <c r="BQ4" s="1433" t="s">
        <v>1308</v>
      </c>
      <c r="BR4" s="1160" t="s">
        <v>1309</v>
      </c>
      <c r="BS4" s="275"/>
      <c r="BT4" s="1433" t="s">
        <v>1310</v>
      </c>
      <c r="BU4" s="1160" t="s">
        <v>1311</v>
      </c>
      <c r="BV4" s="1071"/>
      <c r="BW4" s="1698" t="s">
        <v>1312</v>
      </c>
      <c r="BX4" s="1692" t="s">
        <v>1313</v>
      </c>
      <c r="BZ4" s="1433" t="s">
        <v>1314</v>
      </c>
      <c r="CA4" s="1160" t="s">
        <v>1315</v>
      </c>
    </row>
    <row customHeight="1" ht="11.25">
      <c r="A5" s="1075" t="s">
        <v>1316</v>
      </c>
      <c r="B5" s="1076">
        <v>2003</v>
      </c>
      <c r="C5" s="1076">
        <v>2025</v>
      </c>
      <c r="E5" s="1077" t="s">
        <v>1317</v>
      </c>
      <c r="F5" s="1077" t="s">
        <v>1318</v>
      </c>
      <c r="H5" s="1078" t="s">
        <v>1319</v>
      </c>
      <c r="I5" s="1077" t="s">
        <v>92</v>
      </c>
      <c r="K5" s="1079" t="s">
        <v>1320</v>
      </c>
      <c r="L5" s="1080">
        <f>_xlfn.IFERROR(MATCH(K5,OFFER_METHOD,0),0)</f>
        <v>0</v>
      </c>
      <c r="M5" s="1079">
        <v>4</v>
      </c>
      <c r="N5" s="1093" t="s">
        <v>1321</v>
      </c>
      <c r="O5" s="1077" t="s">
        <v>1322</v>
      </c>
      <c r="Q5" s="1082" t="s">
        <v>1323</v>
      </c>
      <c r="R5" s="144" t="s">
        <v>455</v>
      </c>
      <c r="T5" s="1078" t="s">
        <v>1324</v>
      </c>
      <c r="U5" s="1080" t="s">
        <v>1325</v>
      </c>
      <c r="V5" s="1084">
        <v>4</v>
      </c>
      <c r="W5" s="1085"/>
      <c r="X5" s="1085" t="s">
        <v>176</v>
      </c>
      <c r="Y5" s="1076" t="s">
        <v>1326</v>
      </c>
      <c r="Z5" s="1092">
        <v>1</v>
      </c>
      <c r="AF5" s="1078" t="s">
        <v>1327</v>
      </c>
      <c r="AH5" s="1077" t="s">
        <v>1328</v>
      </c>
      <c r="AK5" s="1077" t="s">
        <v>1329</v>
      </c>
      <c r="AM5" s="1077" t="s">
        <v>1330</v>
      </c>
      <c r="AP5" s="1088" t="s">
        <v>176</v>
      </c>
      <c r="AQ5" s="1089" t="s">
        <v>176</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1235</v>
      </c>
      <c r="BS5" s="1430"/>
      <c r="BT5" s="1282">
        <v>64236871</v>
      </c>
      <c r="BU5" s="1069" t="s">
        <v>237</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113</v>
      </c>
      <c r="J6" s="1068" t="s">
        <v>1344</v>
      </c>
      <c r="L6" s="1080">
        <f>SUM(kind_of_control_method_filter)</f>
        <v>1</v>
      </c>
      <c r="N6" s="1093" t="s">
        <v>1345</v>
      </c>
      <c r="O6" s="1077" t="s">
        <v>1346</v>
      </c>
      <c r="R6" s="144" t="s">
        <v>454</v>
      </c>
      <c r="T6" s="1078" t="s">
        <v>1347</v>
      </c>
      <c r="U6" s="1080" t="s">
        <v>1327</v>
      </c>
      <c r="V6" s="1084">
        <v>5</v>
      </c>
      <c r="W6" s="1085"/>
      <c r="X6" s="1076" t="s">
        <v>182</v>
      </c>
      <c r="Y6" s="1076" t="s">
        <v>1348</v>
      </c>
      <c r="Z6" s="1092"/>
      <c r="AA6" s="1095"/>
      <c r="AH6" s="1077" t="s">
        <v>1349</v>
      </c>
      <c r="AK6" s="1077" t="s">
        <v>1350</v>
      </c>
      <c r="AM6" s="1077" t="s">
        <v>1351</v>
      </c>
      <c r="AP6" s="1088" t="s">
        <v>182</v>
      </c>
      <c r="AQ6" s="1089" t="s">
        <v>182</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1267</v>
      </c>
      <c r="BS6" s="1431"/>
      <c r="BT6" s="1282">
        <v>64236872</v>
      </c>
      <c r="BU6" s="1069" t="s">
        <v>242</v>
      </c>
      <c r="BV6" s="1071"/>
      <c r="BW6" s="1696">
        <v>4213768</v>
      </c>
      <c r="BX6" s="1694" t="s">
        <v>262</v>
      </c>
      <c r="BZ6" s="1282">
        <v>64237510</v>
      </c>
      <c r="CA6" s="1069" t="s">
        <v>1359</v>
      </c>
    </row>
    <row customHeight="1" ht="11.25">
      <c r="A7" s="1075" t="s">
        <v>1360</v>
      </c>
      <c r="B7" s="1076">
        <v>2005</v>
      </c>
      <c r="E7" s="1077" t="s">
        <v>1361</v>
      </c>
      <c r="F7" s="1094"/>
      <c r="H7" s="1078" t="s">
        <v>1362</v>
      </c>
      <c r="I7" s="1077" t="s">
        <v>93</v>
      </c>
      <c r="J7" s="1077" t="s">
        <v>1363</v>
      </c>
      <c r="N7" s="1097" t="s">
        <v>1364</v>
      </c>
      <c r="O7" s="1077" t="s">
        <v>1365</v>
      </c>
      <c r="U7" s="1080" t="s">
        <v>19</v>
      </c>
      <c r="V7" s="371" t="s">
        <v>93</v>
      </c>
      <c r="W7" s="1085"/>
      <c r="X7" s="1076" t="s">
        <v>188</v>
      </c>
      <c r="Y7" s="1076" t="s">
        <v>1326</v>
      </c>
      <c r="Z7" s="1092"/>
      <c r="AA7" s="1095"/>
      <c r="AH7" s="1077" t="s">
        <v>1366</v>
      </c>
      <c r="AK7" s="1077" t="s">
        <v>1367</v>
      </c>
      <c r="AM7" s="1077" t="s">
        <v>1368</v>
      </c>
      <c r="AP7" s="1088" t="s">
        <v>188</v>
      </c>
      <c r="AQ7" s="1089" t="s">
        <v>188</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1260</v>
      </c>
      <c r="BS7" s="1430"/>
      <c r="BT7" s="1282">
        <v>64236873</v>
      </c>
      <c r="BU7" s="1069" t="s">
        <v>247</v>
      </c>
      <c r="BV7" s="1071"/>
      <c r="BW7" s="1696">
        <v>4213769</v>
      </c>
      <c r="BX7" s="1694" t="s">
        <v>1376</v>
      </c>
      <c r="BZ7" s="1282">
        <v>64237511</v>
      </c>
      <c r="CA7" s="1069" t="s">
        <v>277</v>
      </c>
    </row>
    <row customHeight="1" ht="11.25">
      <c r="A8" s="1075" t="s">
        <v>1377</v>
      </c>
      <c r="B8" s="1076">
        <v>2006</v>
      </c>
      <c r="E8" s="1077" t="s">
        <v>1378</v>
      </c>
      <c r="F8" s="1094"/>
      <c r="H8" s="1078" t="s">
        <v>1379</v>
      </c>
      <c r="I8" s="1077" t="s">
        <v>94</v>
      </c>
      <c r="J8" s="1077" t="s">
        <v>1380</v>
      </c>
      <c r="N8" s="1164" t="s">
        <v>1381</v>
      </c>
      <c r="O8" s="1077" t="s">
        <v>1382</v>
      </c>
      <c r="V8" s="371" t="s">
        <v>94</v>
      </c>
      <c r="W8" s="1085"/>
      <c r="X8" s="1076" t="s">
        <v>194</v>
      </c>
      <c r="Y8" s="1076" t="s">
        <v>1326</v>
      </c>
      <c r="Z8" s="1092"/>
      <c r="AA8" s="1095"/>
      <c r="AK8" s="1077" t="s">
        <v>1383</v>
      </c>
      <c r="AP8" s="1088" t="s">
        <v>194</v>
      </c>
      <c r="AQ8" s="1089" t="s">
        <v>194</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176</v>
      </c>
      <c r="BS8" s="1430"/>
      <c r="BT8" s="1282">
        <v>64236874</v>
      </c>
      <c r="BU8" s="1296" t="s">
        <v>1392</v>
      </c>
      <c r="BV8" s="1071"/>
      <c r="BW8" s="1696">
        <v>4213770</v>
      </c>
      <c r="BX8" s="1697" t="s">
        <v>1393</v>
      </c>
      <c r="BZ8" s="1282">
        <v>64237512</v>
      </c>
      <c r="CA8" s="1069" t="s">
        <v>272</v>
      </c>
    </row>
    <row customHeight="1" ht="11.25">
      <c r="A9" s="1075" t="s">
        <v>1394</v>
      </c>
      <c r="B9" s="1076">
        <v>2007</v>
      </c>
      <c r="E9" s="1077" t="s">
        <v>1395</v>
      </c>
      <c r="F9" s="1094"/>
      <c r="G9" s="1068" t="s">
        <v>1396</v>
      </c>
      <c r="H9" s="1068" t="s">
        <v>1397</v>
      </c>
      <c r="I9" s="1077" t="s">
        <v>114</v>
      </c>
      <c r="O9" s="1077" t="s">
        <v>1398</v>
      </c>
      <c r="V9" s="371" t="s">
        <v>114</v>
      </c>
      <c r="W9" s="1085"/>
      <c r="X9" s="1076" t="s">
        <v>200</v>
      </c>
      <c r="Y9" s="1076" t="s">
        <v>1236</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182</v>
      </c>
      <c r="BS9" s="1430"/>
      <c r="BT9" s="1282">
        <v>64236875</v>
      </c>
      <c r="BU9" s="1069" t="s">
        <v>252</v>
      </c>
      <c r="BV9" s="1071"/>
      <c r="BW9" s="1691"/>
      <c r="BX9" s="1691"/>
    </row>
    <row customHeight="1" ht="11.25">
      <c r="A10" s="1075" t="s">
        <v>1408</v>
      </c>
      <c r="B10" s="1076">
        <v>2008</v>
      </c>
      <c r="E10" s="1077" t="s">
        <v>1409</v>
      </c>
      <c r="F10" s="1094"/>
      <c r="G10" s="1077" t="s">
        <v>1410</v>
      </c>
      <c r="H10" s="1077" t="s">
        <v>1411</v>
      </c>
      <c r="I10" s="1077" t="s">
        <v>150</v>
      </c>
      <c r="J10" s="1068" t="s">
        <v>1412</v>
      </c>
      <c r="K10" s="1068" t="s">
        <v>1413</v>
      </c>
      <c r="O10" s="1077" t="s">
        <v>1414</v>
      </c>
      <c r="V10" s="372" t="s">
        <v>150</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188</v>
      </c>
      <c r="BS10" s="1430"/>
      <c r="BT10" s="1282">
        <v>64236876</v>
      </c>
      <c r="BU10" s="1069" t="s">
        <v>232</v>
      </c>
      <c r="BV10" s="1071"/>
      <c r="BW10" s="1691"/>
      <c r="BX10" s="1691"/>
    </row>
    <row customHeight="1" ht="11.25">
      <c r="A11" s="1075" t="s">
        <v>1424</v>
      </c>
      <c r="B11" s="1076">
        <v>2009</v>
      </c>
      <c r="E11" s="1077" t="s">
        <v>1425</v>
      </c>
      <c r="F11" s="1094"/>
      <c r="G11" s="1077" t="s">
        <v>1426</v>
      </c>
      <c r="H11" s="1077" t="s">
        <v>1427</v>
      </c>
      <c r="I11" s="1077" t="s">
        <v>151</v>
      </c>
      <c r="J11" s="1078" t="s">
        <v>1428</v>
      </c>
      <c r="K11" s="1100" t="s">
        <v>1429</v>
      </c>
      <c r="O11" s="1078" t="s">
        <v>1430</v>
      </c>
      <c r="V11" s="371" t="s">
        <v>151</v>
      </c>
      <c r="W11" s="276"/>
      <c r="X11" s="1085" t="s">
        <v>1400</v>
      </c>
      <c r="Y11" s="1076" t="s">
        <v>1431</v>
      </c>
      <c r="Z11" s="1092"/>
      <c r="AP11" s="1088" t="s">
        <v>200</v>
      </c>
      <c r="AQ11" s="1090" t="s">
        <v>200</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194</v>
      </c>
      <c r="BS11" s="1430"/>
      <c r="BW11" s="1691"/>
      <c r="BX11" s="1691"/>
    </row>
    <row customHeight="1" ht="11.25">
      <c r="A12" s="1075" t="s">
        <v>1438</v>
      </c>
      <c r="B12" s="1076">
        <v>2010</v>
      </c>
      <c r="E12" s="1077" t="s">
        <v>1439</v>
      </c>
      <c r="F12" s="1094"/>
      <c r="G12" s="1077" t="s">
        <v>1427</v>
      </c>
      <c r="I12" s="1077" t="s">
        <v>152</v>
      </c>
      <c r="J12" s="1078" t="s">
        <v>1440</v>
      </c>
      <c r="K12" s="1100" t="s">
        <v>1441</v>
      </c>
      <c r="O12" s="1078" t="s">
        <v>454</v>
      </c>
      <c r="V12" s="371" t="s">
        <v>152</v>
      </c>
      <c r="W12" s="1090"/>
      <c r="X12" s="1085" t="s">
        <v>1442</v>
      </c>
      <c r="Y12" s="1076" t="s">
        <v>1236</v>
      </c>
      <c r="AP12" s="1088"/>
      <c r="AW12" s="1121" t="s">
        <v>151</v>
      </c>
      <c r="AX12" s="1121" t="s">
        <v>151</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153</v>
      </c>
      <c r="K13" s="1100" t="s">
        <v>1399</v>
      </c>
      <c r="V13" s="371" t="s">
        <v>153</v>
      </c>
      <c r="W13" s="1090"/>
      <c r="X13" s="1090"/>
      <c r="Y13" s="1090"/>
      <c r="AW13" s="1121" t="s">
        <v>152</v>
      </c>
      <c r="AX13" s="1121" t="s">
        <v>152</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154</v>
      </c>
      <c r="J14" s="1068" t="s">
        <v>1457</v>
      </c>
      <c r="N14" s="1068" t="s">
        <v>1458</v>
      </c>
      <c r="V14" s="1084">
        <v>13</v>
      </c>
      <c r="W14" s="1085"/>
      <c r="X14" s="1085" t="s">
        <v>1267</v>
      </c>
      <c r="Y14" s="1076" t="s">
        <v>1236</v>
      </c>
      <c r="AW14" s="1121" t="s">
        <v>153</v>
      </c>
      <c r="AX14" s="1121" t="s">
        <v>153</v>
      </c>
      <c r="AZ14" s="1068" t="s">
        <v>1459</v>
      </c>
      <c r="BB14" s="1121" t="s">
        <v>1460</v>
      </c>
      <c r="BC14" s="1121" t="s">
        <v>1452</v>
      </c>
      <c r="BE14" s="1121">
        <v>2012</v>
      </c>
      <c r="BH14" s="1069" t="s">
        <v>1375</v>
      </c>
      <c r="BJ14" s="1218" t="s">
        <v>1461</v>
      </c>
      <c r="BL14" s="1218" t="s">
        <v>1461</v>
      </c>
      <c r="BN14" s="1069" t="s">
        <v>1462</v>
      </c>
      <c r="BQ14" s="1282">
        <v>4213782</v>
      </c>
      <c r="BR14" s="1069" t="s">
        <v>200</v>
      </c>
      <c r="BS14" s="1430"/>
      <c r="BT14" s="1071"/>
      <c r="BU14" s="1071"/>
      <c r="BV14" s="1071"/>
      <c r="BW14" s="1695"/>
      <c r="BX14" s="1691"/>
    </row>
    <row customHeight="1" ht="19.5">
      <c r="A15" s="1075" t="s">
        <v>1463</v>
      </c>
      <c r="B15" s="1076">
        <v>2013</v>
      </c>
      <c r="E15" s="1699" t="s">
        <v>1464</v>
      </c>
      <c r="G15" s="1068" t="s">
        <v>1465</v>
      </c>
      <c r="H15" s="1068" t="s">
        <v>1466</v>
      </c>
      <c r="I15" s="1079" t="s">
        <v>155</v>
      </c>
      <c r="J15" s="1090" t="s">
        <v>591</v>
      </c>
      <c r="N15" s="1159" t="s">
        <v>1467</v>
      </c>
      <c r="X15" s="1088"/>
      <c r="AW15" s="1121" t="s">
        <v>154</v>
      </c>
      <c r="AX15" s="1121" t="s">
        <v>154</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564</v>
      </c>
      <c r="N16" s="1159" t="s">
        <v>1476</v>
      </c>
      <c r="AW16" s="1121" t="s">
        <v>155</v>
      </c>
      <c r="AX16" s="1121" t="s">
        <v>155</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1278</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1308</v>
      </c>
      <c r="BR18" s="1160" t="s">
        <v>1309</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168</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1267</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1335</v>
      </c>
      <c r="BE21" s="1121">
        <v>2019</v>
      </c>
      <c r="BH21" s="1069" t="s">
        <v>1455</v>
      </c>
      <c r="BJ21" s="1069" t="s">
        <v>1391</v>
      </c>
      <c r="BL21" s="1069" t="s">
        <v>1391</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1335</v>
      </c>
      <c r="BE22" s="1121">
        <v>2020</v>
      </c>
      <c r="BH22" s="1069" t="s">
        <v>1462</v>
      </c>
      <c r="BJ22" s="1069" t="s">
        <v>1407</v>
      </c>
      <c r="BL22" s="1069" t="s">
        <v>1407</v>
      </c>
      <c r="BQ22" s="1282">
        <v>4190067</v>
      </c>
      <c r="BR22" s="1069" t="s">
        <v>1541</v>
      </c>
      <c r="BS22" s="1430"/>
      <c r="BT22" s="1282">
        <v>4189674</v>
      </c>
      <c r="BU22" s="1069" t="s">
        <v>1542</v>
      </c>
      <c r="BV22" s="1071"/>
      <c r="BW22" s="1071"/>
      <c r="CC22" s="1282">
        <v>4189711</v>
      </c>
      <c r="CD22" s="1069" t="s">
        <v>301</v>
      </c>
    </row>
    <row customHeight="1" ht="21">
      <c r="A23" s="1075" t="s">
        <v>1543</v>
      </c>
      <c r="B23" s="1076">
        <v>2021</v>
      </c>
      <c r="AW23" s="1121" t="s">
        <v>1544</v>
      </c>
      <c r="AX23" s="1121" t="s">
        <v>1544</v>
      </c>
      <c r="AZ23" s="1121" t="s">
        <v>1545</v>
      </c>
      <c r="BB23" s="1121" t="s">
        <v>1546</v>
      </c>
      <c r="BC23" s="1121" t="s">
        <v>1246</v>
      </c>
      <c r="BE23" s="1121">
        <v>2021</v>
      </c>
      <c r="BH23" s="1069" t="s">
        <v>1470</v>
      </c>
      <c r="BJ23" s="1069" t="s">
        <v>1423</v>
      </c>
      <c r="BL23" s="1069" t="s">
        <v>1423</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1479</v>
      </c>
      <c r="BJ24" s="1069" t="s">
        <v>1437</v>
      </c>
      <c r="BL24" s="1069" t="s">
        <v>1437</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1486</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1430</v>
      </c>
      <c r="BB26" s="1121" t="s">
        <v>1567</v>
      </c>
      <c r="BC26" s="1121" t="s">
        <v>1554</v>
      </c>
      <c r="BE26" s="1121">
        <v>2024</v>
      </c>
      <c r="BH26" s="1069" t="s">
        <v>1497</v>
      </c>
      <c r="BJ26" s="1069" t="s">
        <v>1448</v>
      </c>
      <c r="BL26" s="1069" t="s">
        <v>1448</v>
      </c>
      <c r="BQ26" s="1282">
        <v>4190071</v>
      </c>
      <c r="BR26" s="1069" t="s">
        <v>1568</v>
      </c>
      <c r="BS26" s="1430"/>
      <c r="BV26" s="1071"/>
      <c r="BW26" s="1071"/>
    </row>
    <row customHeight="1" ht="11.25">
      <c r="A27" s="1075" t="s">
        <v>1569</v>
      </c>
      <c r="B27" s="1076">
        <v>2025</v>
      </c>
      <c r="J27" s="177" t="s">
        <v>433</v>
      </c>
      <c r="AX27" s="1121" t="s">
        <v>1570</v>
      </c>
      <c r="BB27" s="1121" t="s">
        <v>1571</v>
      </c>
      <c r="BC27" s="1121" t="s">
        <v>1554</v>
      </c>
      <c r="BE27" s="1121">
        <v>2025</v>
      </c>
      <c r="BH27" s="1071" t="s">
        <v>28</v>
      </c>
      <c r="BJ27" s="1069" t="s">
        <v>1455</v>
      </c>
      <c r="BL27" s="1069" t="s">
        <v>1455</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1462</v>
      </c>
      <c r="BL28" s="1069" t="s">
        <v>1462</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01.01.2024</v>
      </c>
      <c r="F29" s="1106" t="str">
        <f>IF(TEMPLATE_GROUP="","",INDEX(EndDateList,MATCH(TEMPLATE_GROUP,CodeTemplateList,0),1))</f>
        <v>31.12.2028</v>
      </c>
      <c r="H29" s="1107" t="s">
        <v>1582</v>
      </c>
      <c r="AX29" s="1121" t="s">
        <v>1583</v>
      </c>
      <c r="AZ29" s="1121" t="s">
        <v>1231</v>
      </c>
      <c r="BB29" s="1121" t="s">
        <v>1430</v>
      </c>
      <c r="BC29" s="1092"/>
      <c r="BE29" s="1121">
        <v>2027</v>
      </c>
      <c r="BJ29" s="1069" t="s">
        <v>1470</v>
      </c>
      <c r="BL29" s="1069" t="s">
        <v>1470</v>
      </c>
    </row>
    <row customHeight="1" ht="11.25">
      <c r="A30" s="1075" t="s">
        <v>1584</v>
      </c>
      <c r="D30" s="1108"/>
      <c r="E30" s="1109"/>
      <c r="F30" s="1109"/>
      <c r="AX30" s="1121" t="s">
        <v>1585</v>
      </c>
      <c r="AZ30" s="1121" t="s">
        <v>1256</v>
      </c>
      <c r="BE30" s="1121">
        <v>2028</v>
      </c>
      <c r="BJ30" s="1069" t="s">
        <v>1586</v>
      </c>
      <c r="BL30" s="1069" t="s">
        <v>1586</v>
      </c>
    </row>
    <row customHeight="1" ht="12.75">
      <c r="A31" s="1075" t="s">
        <v>1587</v>
      </c>
      <c r="D31" s="1102"/>
      <c r="E31" s="1103"/>
      <c r="F31" s="1103"/>
      <c r="H31" s="1110"/>
      <c r="AX31" s="1121" t="s">
        <v>1588</v>
      </c>
      <c r="AZ31" s="1121" t="s">
        <v>1589</v>
      </c>
      <c r="BE31" s="1121">
        <v>2029</v>
      </c>
      <c r="BJ31" s="1069" t="s">
        <v>1590</v>
      </c>
      <c r="BL31" s="1069" t="s">
        <v>1590</v>
      </c>
    </row>
    <row customHeight="1" ht="11.25">
      <c r="A32" s="1075" t="s">
        <v>1591</v>
      </c>
      <c r="D32" s="1105" t="s">
        <v>1592</v>
      </c>
      <c r="E32" s="1106" t="str">
        <f>IF(TEMPLATE_GROUP="","",INDEX(StartDateList,MATCH(TEMPLATE_GROUP,CodeTemplateList,0),1))</f>
        <v>01.01.2024</v>
      </c>
      <c r="F32" s="1106" t="str">
        <f>IF(TEMPLATE_GROUP="","",INDEX(EndDateList,MATCH(TEMPLATE_GROUP,CodeTemplateList,0),1))</f>
        <v>31.12.2028</v>
      </c>
      <c r="H32" s="1111" t="s">
        <v>1593</v>
      </c>
      <c r="O32" s="1075" t="s">
        <v>456</v>
      </c>
      <c r="AX32" s="1121" t="s">
        <v>1594</v>
      </c>
      <c r="AZ32" s="1121" t="s">
        <v>455</v>
      </c>
      <c r="BE32" s="1121">
        <v>2030</v>
      </c>
      <c r="BJ32" s="1069" t="s">
        <v>1479</v>
      </c>
      <c r="BL32" s="1069" t="s">
        <v>1479</v>
      </c>
    </row>
    <row customHeight="1" ht="11.25">
      <c r="A33" s="1075" t="s">
        <v>1595</v>
      </c>
      <c r="O33" s="1075" t="s">
        <v>1254</v>
      </c>
      <c r="AX33" s="1121" t="s">
        <v>1596</v>
      </c>
      <c r="AZ33" s="1121" t="s">
        <v>454</v>
      </c>
      <c r="BE33" s="1121">
        <v>2031</v>
      </c>
      <c r="BJ33" s="1069" t="s">
        <v>1486</v>
      </c>
      <c r="BL33" s="1069" t="s">
        <v>1486</v>
      </c>
    </row>
    <row customHeight="1" ht="11.25">
      <c r="A34" s="1075" t="s">
        <v>1597</v>
      </c>
      <c r="O34" s="1075" t="s">
        <v>1289</v>
      </c>
      <c r="AX34" s="1121" t="s">
        <v>1598</v>
      </c>
      <c r="BE34" s="1121">
        <v>2032</v>
      </c>
      <c r="BJ34" s="1069" t="s">
        <v>1497</v>
      </c>
      <c r="BL34" s="1069" t="s">
        <v>1497</v>
      </c>
    </row>
    <row customHeight="1" ht="11.25">
      <c r="A35" s="1075" t="s">
        <v>1599</v>
      </c>
      <c r="O35" s="1075" t="s">
        <v>1322</v>
      </c>
      <c r="AX35" s="1121" t="s">
        <v>1600</v>
      </c>
      <c r="AZ35" s="1068" t="s">
        <v>1601</v>
      </c>
      <c r="BE35" s="1121">
        <v>2033</v>
      </c>
      <c r="BL35" s="1069" t="s">
        <v>1602</v>
      </c>
    </row>
    <row customHeight="1" ht="11.25">
      <c r="A36" s="1871" t="s">
        <v>1603</v>
      </c>
      <c r="D36" s="1112" t="s">
        <v>1604</v>
      </c>
      <c r="E36" s="1113" t="s">
        <v>815</v>
      </c>
      <c r="F36" s="1114" t="str">
        <f>INDEX(E37:E41,MATCH(TEMPLATE_SPHERE,F37:F41,0))</f>
        <v>теплоснабжения</v>
      </c>
      <c r="G36" s="1114" t="str">
        <f>INDEX(G37:G41,MATCH(TEMPLATE_SPHERE,F37:F41,0))</f>
        <v>теплоснабжение</v>
      </c>
      <c r="O36" s="1075" t="s">
        <v>1346</v>
      </c>
      <c r="AX36" s="1121" t="s">
        <v>1605</v>
      </c>
      <c r="AZ36" s="1121" t="s">
        <v>454</v>
      </c>
      <c r="BE36" s="1121">
        <v>2034</v>
      </c>
      <c r="BL36" s="1069" t="s">
        <v>1606</v>
      </c>
    </row>
    <row customHeight="1" ht="11.25">
      <c r="A37" s="1075" t="s">
        <v>1607</v>
      </c>
      <c r="E37" s="408" t="s">
        <v>1608</v>
      </c>
      <c r="F37" s="1115" t="s">
        <v>815</v>
      </c>
      <c r="G37" s="408" t="s">
        <v>1609</v>
      </c>
      <c r="O37" s="1075" t="s">
        <v>1365</v>
      </c>
      <c r="AX37" s="1121" t="s">
        <v>1610</v>
      </c>
      <c r="AZ37" s="1121" t="s">
        <v>1255</v>
      </c>
      <c r="BE37" s="1121">
        <v>2035</v>
      </c>
    </row>
    <row customHeight="1" ht="11.25">
      <c r="A38" s="1075" t="s">
        <v>1611</v>
      </c>
      <c r="E38" s="408" t="s">
        <v>1612</v>
      </c>
      <c r="F38" s="1116" t="s">
        <v>861</v>
      </c>
      <c r="G38" s="408" t="s">
        <v>1613</v>
      </c>
      <c r="O38" s="1075" t="s">
        <v>1382</v>
      </c>
      <c r="AX38" s="1121" t="s">
        <v>1614</v>
      </c>
      <c r="AZ38" s="1121" t="s">
        <v>1290</v>
      </c>
      <c r="BE38" s="1121">
        <v>2036</v>
      </c>
      <c r="BH38" s="1068" t="s">
        <v>1615</v>
      </c>
      <c r="BJ38" s="1068" t="s">
        <v>1616</v>
      </c>
      <c r="BL38" s="1068" t="s">
        <v>1617</v>
      </c>
      <c r="BN38" s="1068" t="s">
        <v>1618</v>
      </c>
    </row>
    <row customHeight="1" ht="11.25">
      <c r="A39" s="1075" t="s">
        <v>1619</v>
      </c>
      <c r="E39" s="408" t="s">
        <v>1620</v>
      </c>
      <c r="F39" s="1116" t="s">
        <v>914</v>
      </c>
      <c r="G39" s="408" t="s">
        <v>1621</v>
      </c>
      <c r="O39" s="1075" t="s">
        <v>1398</v>
      </c>
      <c r="AX39" s="1121" t="s">
        <v>1622</v>
      </c>
      <c r="AZ39" s="1121" t="s">
        <v>1323</v>
      </c>
      <c r="BE39" s="1121">
        <v>2037</v>
      </c>
      <c r="BH39" s="1069" t="s">
        <v>1623</v>
      </c>
      <c r="BJ39" s="1218" t="s">
        <v>1623</v>
      </c>
      <c r="BL39" s="1218" t="s">
        <v>1623</v>
      </c>
      <c r="BN39" s="1069" t="s">
        <v>1624</v>
      </c>
    </row>
    <row customHeight="1" ht="11.25">
      <c r="A40" s="1075" t="s">
        <v>1625</v>
      </c>
      <c r="E40" s="408" t="s">
        <v>1626</v>
      </c>
      <c r="F40" s="1116" t="s">
        <v>901</v>
      </c>
      <c r="G40" s="408" t="s">
        <v>1627</v>
      </c>
      <c r="O40" s="1075" t="s">
        <v>1414</v>
      </c>
      <c r="AX40" s="1121" t="s">
        <v>1628</v>
      </c>
      <c r="BE40" s="1121">
        <v>2038</v>
      </c>
      <c r="BH40" s="1069" t="s">
        <v>1629</v>
      </c>
      <c r="BJ40" s="1218" t="s">
        <v>1034</v>
      </c>
      <c r="BL40" s="1218" t="s">
        <v>1034</v>
      </c>
      <c r="BN40" s="1069" t="s">
        <v>1068</v>
      </c>
    </row>
    <row customHeight="1" ht="11.25">
      <c r="A41" s="1075" t="s">
        <v>1630</v>
      </c>
      <c r="E41" s="408" t="s">
        <v>1631</v>
      </c>
      <c r="F41" s="1116" t="s">
        <v>1632</v>
      </c>
      <c r="G41" s="408" t="s">
        <v>1631</v>
      </c>
      <c r="O41" s="1075" t="s">
        <v>1430</v>
      </c>
      <c r="AX41" s="1121" t="s">
        <v>1633</v>
      </c>
      <c r="AZ41" s="1068" t="s">
        <v>1634</v>
      </c>
      <c r="BE41" s="1121">
        <v>2039</v>
      </c>
      <c r="BH41" s="1069" t="s">
        <v>1635</v>
      </c>
      <c r="BJ41" s="1218" t="s">
        <v>1030</v>
      </c>
      <c r="BL41" s="1218" t="s">
        <v>1030</v>
      </c>
      <c r="BN41" s="1069" t="s">
        <v>1055</v>
      </c>
    </row>
    <row customHeight="1" ht="11.25">
      <c r="A42" s="1075" t="s">
        <v>1636</v>
      </c>
      <c r="AX42" s="1121" t="s">
        <v>1637</v>
      </c>
      <c r="AZ42" s="1121" t="s">
        <v>456</v>
      </c>
      <c r="BE42" s="1121">
        <v>2040</v>
      </c>
      <c r="BH42" s="1069" t="s">
        <v>1052</v>
      </c>
      <c r="BJ42" s="1218" t="s">
        <v>1032</v>
      </c>
      <c r="BL42" s="1218" t="s">
        <v>1032</v>
      </c>
      <c r="BN42" s="1069" t="s">
        <v>1638</v>
      </c>
    </row>
    <row customHeight="1" ht="11.25">
      <c r="A43" s="1075" t="s">
        <v>1639</v>
      </c>
      <c r="AX43" s="1121" t="s">
        <v>1640</v>
      </c>
      <c r="AZ43" s="1121" t="s">
        <v>1254</v>
      </c>
      <c r="BE43" s="1121">
        <v>2041</v>
      </c>
      <c r="BH43" s="1069" t="s">
        <v>1641</v>
      </c>
      <c r="BJ43" s="1218" t="s">
        <v>1635</v>
      </c>
      <c r="BL43" s="1218" t="s">
        <v>1635</v>
      </c>
      <c r="BN43" s="1069" t="s">
        <v>1642</v>
      </c>
    </row>
    <row customHeight="1" ht="11.25">
      <c r="A44" s="1075" t="s">
        <v>1643</v>
      </c>
      <c r="G44" s="1095">
        <f>YEAR(TODAY())</f>
        <v>2024</v>
      </c>
      <c r="I44" s="800" t="s">
        <v>1644</v>
      </c>
      <c r="J44" s="1090" t="s">
        <v>1645</v>
      </c>
      <c r="K44" s="1090" t="s">
        <v>1646</v>
      </c>
      <c r="AX44" s="1121" t="s">
        <v>1647</v>
      </c>
      <c r="AZ44" s="1121" t="s">
        <v>1289</v>
      </c>
      <c r="BE44" s="1121">
        <v>2042</v>
      </c>
      <c r="BH44" s="1069" t="s">
        <v>1648</v>
      </c>
      <c r="BJ44" s="1218" t="s">
        <v>1052</v>
      </c>
      <c r="BL44" s="1218" t="s">
        <v>1052</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1322</v>
      </c>
      <c r="BE45" s="1121">
        <v>2043</v>
      </c>
      <c r="BH45" s="1069" t="s">
        <v>1657</v>
      </c>
      <c r="BJ45" s="1218" t="s">
        <v>1046</v>
      </c>
      <c r="BL45" s="1218" t="s">
        <v>1046</v>
      </c>
      <c r="BN45" s="1069" t="s">
        <v>1658</v>
      </c>
    </row>
    <row customHeight="1" ht="11.25">
      <c r="A46" s="1075" t="s">
        <v>1659</v>
      </c>
      <c r="E46" s="408" t="s">
        <v>26</v>
      </c>
      <c r="F46" s="1115" t="s">
        <v>1660</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1661</v>
      </c>
      <c r="AZ46" s="1121" t="s">
        <v>1346</v>
      </c>
      <c r="BE46" s="1121">
        <v>2044</v>
      </c>
      <c r="BH46" s="1069" t="s">
        <v>1055</v>
      </c>
      <c r="BJ46" s="1218" t="s">
        <v>1036</v>
      </c>
      <c r="BL46" s="1218" t="s">
        <v>1036</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100</v>
      </c>
      <c r="AZ47" s="1121" t="s">
        <v>1365</v>
      </c>
      <c r="BE47" s="1121">
        <v>2045</v>
      </c>
      <c r="BH47" s="1069" t="s">
        <v>1638</v>
      </c>
      <c r="BJ47" s="1218" t="s">
        <v>1038</v>
      </c>
      <c r="BL47" s="1218" t="s">
        <v>1038</v>
      </c>
      <c r="BN47" s="1069" t="s">
        <v>1665</v>
      </c>
    </row>
    <row customHeight="1" ht="11.25">
      <c r="A48" s="1075" t="s">
        <v>1666</v>
      </c>
      <c r="E48" s="408" t="s">
        <v>1667</v>
      </c>
      <c r="F48" s="1116" t="s">
        <v>1668</v>
      </c>
      <c r="G48" s="1117" t="str">
        <f>_xlfn.IFERROR(IF(f_year="","01.01."&amp;CURRENT_YEAR,"01.01."&amp;f_year),"01.01."&amp;CURRENT_YEAR)</f>
        <v>01.01.2024</v>
      </c>
      <c r="H48" s="1117" t="str">
        <f>_xlfn.IFERROR(IF(f_year="","31.12."&amp;CURRENT_YEAR,"31.12."&amp;f_year),"31.12."&amp;CURRENT_YEAR)</f>
        <v>31.12.2024</v>
      </c>
      <c r="I48" s="1743">
        <f>IF(f_year="",TRUE,FALSE)</f>
        <v>1</v>
      </c>
      <c r="J48" s="1746" t="s">
        <v>1669</v>
      </c>
      <c r="K48" s="1747"/>
      <c r="AX48" s="1121" t="s">
        <v>1670</v>
      </c>
      <c r="AZ48" s="1121" t="s">
        <v>1382</v>
      </c>
      <c r="BE48" s="1121">
        <v>2046</v>
      </c>
      <c r="BH48" s="1069" t="s">
        <v>1642</v>
      </c>
      <c r="BJ48" s="1218" t="s">
        <v>1040</v>
      </c>
      <c r="BL48" s="1218" t="s">
        <v>1040</v>
      </c>
      <c r="BN48" s="1069" t="s">
        <v>1671</v>
      </c>
    </row>
    <row customHeight="1" ht="11.25">
      <c r="A49" s="1075" t="s">
        <v>1672</v>
      </c>
      <c r="E49" s="408" t="s">
        <v>1673</v>
      </c>
      <c r="F49" s="1116" t="s">
        <v>1674</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1675</v>
      </c>
      <c r="AZ49" s="1121" t="s">
        <v>1398</v>
      </c>
      <c r="BE49" s="1121">
        <v>2047</v>
      </c>
      <c r="BH49" s="1069" t="s">
        <v>1056</v>
      </c>
      <c r="BJ49" s="1218" t="s">
        <v>1042</v>
      </c>
      <c r="BL49" s="1218" t="s">
        <v>1042</v>
      </c>
    </row>
    <row customHeight="1" ht="11.25">
      <c r="A50" s="1075" t="s">
        <v>1676</v>
      </c>
      <c r="E50" s="408" t="s">
        <v>1677</v>
      </c>
      <c r="F50" s="1116" t="s">
        <v>1026</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1678</v>
      </c>
      <c r="AZ50" s="1121" t="s">
        <v>1414</v>
      </c>
      <c r="BE50" s="1121">
        <v>2048</v>
      </c>
      <c r="BH50" s="1069" t="s">
        <v>1649</v>
      </c>
      <c r="BJ50" s="1218" t="s">
        <v>1044</v>
      </c>
      <c r="BL50" s="1218" t="s">
        <v>1044</v>
      </c>
    </row>
    <row customHeight="1" ht="11.25">
      <c r="A51" s="1075" t="s">
        <v>1679</v>
      </c>
      <c r="E51" s="408" t="s">
        <v>1680</v>
      </c>
      <c r="F51" s="1116" t="s">
        <v>1652</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1681</v>
      </c>
      <c r="AZ51" s="1121" t="s">
        <v>1430</v>
      </c>
      <c r="BE51" s="1121">
        <v>2049</v>
      </c>
      <c r="BH51" s="1069" t="s">
        <v>1658</v>
      </c>
      <c r="BJ51" s="1218" t="s">
        <v>1682</v>
      </c>
      <c r="BL51" s="1218" t="s">
        <v>1682</v>
      </c>
    </row>
    <row customHeight="1" ht="11.25">
      <c r="A52" s="1075" t="s">
        <v>1683</v>
      </c>
      <c r="E52" s="408" t="s">
        <v>1684</v>
      </c>
      <c r="F52" s="1116" t="s">
        <v>1685</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1686</v>
      </c>
      <c r="AZ52" s="1121" t="s">
        <v>454</v>
      </c>
      <c r="BE52" s="1121">
        <v>2050</v>
      </c>
      <c r="BH52" s="1069" t="s">
        <v>1662</v>
      </c>
      <c r="BJ52" s="1218" t="s">
        <v>1055</v>
      </c>
      <c r="BL52" s="1218" t="s">
        <v>1055</v>
      </c>
    </row>
    <row customHeight="1" ht="11.25">
      <c r="A53" s="1075" t="s">
        <v>1687</v>
      </c>
      <c r="E53" s="408" t="s">
        <v>1688</v>
      </c>
      <c r="F53" s="1116" t="s">
        <v>1688</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1689</v>
      </c>
      <c r="K53" s="1747"/>
      <c r="AX53" s="1121" t="s">
        <v>1690</v>
      </c>
      <c r="BE53" s="1121">
        <v>2051</v>
      </c>
      <c r="BH53" s="1069" t="s">
        <v>1665</v>
      </c>
      <c r="BJ53" s="1218" t="s">
        <v>1638</v>
      </c>
      <c r="BL53" s="1218" t="s">
        <v>1638</v>
      </c>
    </row>
    <row customHeight="1" ht="11.25">
      <c r="A54" s="1075" t="s">
        <v>1691</v>
      </c>
      <c r="AX54" s="1121" t="s">
        <v>1692</v>
      </c>
      <c r="AZ54" s="1068" t="s">
        <v>1693</v>
      </c>
      <c r="BE54" s="1121">
        <v>2052</v>
      </c>
      <c r="BH54" s="1069" t="s">
        <v>1671</v>
      </c>
      <c r="BJ54" s="1218" t="s">
        <v>1642</v>
      </c>
      <c r="BL54" s="1218" t="s">
        <v>1642</v>
      </c>
    </row>
    <row customHeight="1" ht="11.25">
      <c r="A55" s="1075" t="s">
        <v>1694</v>
      </c>
      <c r="AX55" s="1121" t="s">
        <v>1695</v>
      </c>
      <c r="AZ55" s="1121" t="s">
        <v>1232</v>
      </c>
      <c r="BE55" s="1121">
        <v>2053</v>
      </c>
      <c r="BH55" s="1071" t="s">
        <v>28</v>
      </c>
      <c r="BJ55" s="1218" t="s">
        <v>1056</v>
      </c>
      <c r="BL55" s="1218" t="s">
        <v>1056</v>
      </c>
    </row>
    <row customHeight="1" ht="11.25">
      <c r="A56" s="1075" t="s">
        <v>1696</v>
      </c>
      <c r="D56" s="1119" t="s">
        <v>1697</v>
      </c>
      <c r="E56" s="1096" t="s">
        <v>113</v>
      </c>
      <c r="F56" s="1075" t="s">
        <v>1698</v>
      </c>
      <c r="AX56" s="1121" t="s">
        <v>1699</v>
      </c>
      <c r="AZ56" s="1121" t="s">
        <v>1257</v>
      </c>
      <c r="BE56" s="1121">
        <v>2054</v>
      </c>
      <c r="BH56" s="1071" t="s">
        <v>28</v>
      </c>
      <c r="BJ56" s="1218" t="s">
        <v>1649</v>
      </c>
      <c r="BL56" s="1218" t="s">
        <v>1649</v>
      </c>
    </row>
    <row customHeight="1" ht="11.25">
      <c r="A57" s="1075" t="s">
        <v>1700</v>
      </c>
      <c r="D57" s="1119" t="s">
        <v>1701</v>
      </c>
      <c r="E57" s="1096" t="s">
        <v>113</v>
      </c>
      <c r="F57" s="1075" t="s">
        <v>1698</v>
      </c>
      <c r="AX57" s="1121" t="s">
        <v>1702</v>
      </c>
      <c r="AZ57" s="1121" t="s">
        <v>1292</v>
      </c>
      <c r="BE57" s="1121">
        <v>2055</v>
      </c>
      <c r="BJ57" s="1218" t="s">
        <v>1658</v>
      </c>
      <c r="BL57" s="1218" t="s">
        <v>1658</v>
      </c>
    </row>
    <row customHeight="1" ht="11.25">
      <c r="A58" s="1075" t="s">
        <v>1703</v>
      </c>
      <c r="D58" s="1119" t="s">
        <v>1704</v>
      </c>
      <c r="E58" s="1096" t="s">
        <v>113</v>
      </c>
      <c r="F58" s="1075" t="s">
        <v>1698</v>
      </c>
      <c r="AX58" s="1121" t="s">
        <v>1705</v>
      </c>
      <c r="BE58" s="1121">
        <v>2056</v>
      </c>
      <c r="BJ58" s="1218" t="s">
        <v>1662</v>
      </c>
      <c r="BL58" s="1218" t="s">
        <v>1662</v>
      </c>
    </row>
    <row customHeight="1" ht="11.25">
      <c r="A59" s="1075" t="s">
        <v>1706</v>
      </c>
      <c r="D59" s="1119" t="s">
        <v>133</v>
      </c>
      <c r="E59" s="1096" t="s">
        <v>1594</v>
      </c>
      <c r="F59" s="1075" t="s">
        <v>1707</v>
      </c>
      <c r="AX59" s="1121" t="s">
        <v>1708</v>
      </c>
      <c r="AZ59" s="1068" t="s">
        <v>1709</v>
      </c>
      <c r="BE59" s="1121">
        <v>2057</v>
      </c>
      <c r="BJ59" s="1218" t="s">
        <v>1665</v>
      </c>
      <c r="BL59" s="1218" t="s">
        <v>1665</v>
      </c>
    </row>
    <row customHeight="1" ht="11.25">
      <c r="A60" s="1075" t="s">
        <v>1710</v>
      </c>
      <c r="D60" s="1119" t="s">
        <v>1711</v>
      </c>
      <c r="E60" s="1096" t="s">
        <v>1594</v>
      </c>
      <c r="F60" s="1075" t="s">
        <v>1707</v>
      </c>
      <c r="AX60" s="1121" t="s">
        <v>1712</v>
      </c>
      <c r="AZ60" s="1121" t="s">
        <v>1233</v>
      </c>
      <c r="BE60" s="1121">
        <v>2058</v>
      </c>
      <c r="BJ60" s="1218" t="s">
        <v>1671</v>
      </c>
      <c r="BL60" s="1218" t="s">
        <v>1671</v>
      </c>
    </row>
    <row customHeight="1" ht="11.25">
      <c r="A61" s="1075" t="s">
        <v>1713</v>
      </c>
      <c r="D61" s="1119" t="s">
        <v>1714</v>
      </c>
      <c r="E61" s="1096" t="s">
        <v>1594</v>
      </c>
      <c r="F61" s="1075" t="s">
        <v>1707</v>
      </c>
      <c r="AX61" s="1121" t="s">
        <v>1715</v>
      </c>
      <c r="AZ61" s="1121" t="s">
        <v>1258</v>
      </c>
      <c r="BE61" s="1121">
        <v>2059</v>
      </c>
      <c r="BL61" s="1218" t="s">
        <v>1048</v>
      </c>
    </row>
    <row customHeight="1" ht="11.25">
      <c r="A62" s="1075" t="s">
        <v>1716</v>
      </c>
      <c r="D62" s="1119" t="s">
        <v>132</v>
      </c>
      <c r="E62" s="1096">
        <v>30</v>
      </c>
      <c r="F62" s="1075" t="s">
        <v>1707</v>
      </c>
      <c r="AZ62" s="1121" t="s">
        <v>1293</v>
      </c>
      <c r="BE62" s="1121">
        <v>2060</v>
      </c>
      <c r="BL62" s="1218" t="s">
        <v>1050</v>
      </c>
    </row>
    <row customHeight="1" ht="11.25">
      <c r="A63" s="1075" t="s">
        <v>1717</v>
      </c>
      <c r="D63" s="1119" t="s">
        <v>1718</v>
      </c>
      <c r="E63" s="1096">
        <v>30</v>
      </c>
      <c r="F63" s="1075" t="s">
        <v>1707</v>
      </c>
      <c r="AZ63" s="1121" t="s">
        <v>1324</v>
      </c>
      <c r="BE63" s="1121">
        <v>2061</v>
      </c>
    </row>
    <row customHeight="1" ht="11.25">
      <c r="A64" s="1075" t="s">
        <v>1719</v>
      </c>
      <c r="D64" s="1119" t="s">
        <v>1720</v>
      </c>
      <c r="E64" s="1096">
        <v>30</v>
      </c>
      <c r="F64" s="1075" t="s">
        <v>1707</v>
      </c>
      <c r="AZ64" s="1121" t="s">
        <v>1347</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1234</v>
      </c>
      <c r="BE67" s="1121">
        <v>2065</v>
      </c>
    </row>
    <row customHeight="1" ht="11.25">
      <c r="A68" s="1075" t="s">
        <v>1725</v>
      </c>
      <c r="AZ68" s="1121" t="s">
        <v>1259</v>
      </c>
      <c r="BE68" s="1121">
        <v>2066</v>
      </c>
      <c r="BH68" s="1068" t="s">
        <v>1726</v>
      </c>
      <c r="BJ68" s="1068" t="s">
        <v>1727</v>
      </c>
      <c r="BL68" s="1068" t="s">
        <v>1728</v>
      </c>
      <c r="BN68" s="1068" t="s">
        <v>1729</v>
      </c>
    </row>
    <row customHeight="1" ht="11.25">
      <c r="A69" s="1075" t="s">
        <v>1730</v>
      </c>
      <c r="AZ69" s="1121" t="s">
        <v>1294</v>
      </c>
      <c r="BE69" s="1121">
        <v>2067</v>
      </c>
      <c r="BH69" s="1069" t="s">
        <v>1731</v>
      </c>
      <c r="BI69" s="1118" t="s">
        <v>111</v>
      </c>
      <c r="BJ69" s="1069" t="s">
        <v>1732</v>
      </c>
      <c r="BK69" s="1118" t="s">
        <v>111</v>
      </c>
      <c r="BL69" s="1069" t="s">
        <v>1733</v>
      </c>
      <c r="BM69" s="1071" t="s">
        <v>111</v>
      </c>
      <c r="BN69" s="1069" t="s">
        <v>1734</v>
      </c>
    </row>
    <row customHeight="1" ht="11.25">
      <c r="A70" s="1075" t="s">
        <v>1735</v>
      </c>
      <c r="AZ70" s="1121" t="s">
        <v>1325</v>
      </c>
      <c r="BE70" s="1121">
        <v>2068</v>
      </c>
      <c r="BH70" s="1069" t="s">
        <v>1736</v>
      </c>
      <c r="BJ70" s="1069" t="s">
        <v>1737</v>
      </c>
      <c r="BL70" s="1069" t="s">
        <v>1738</v>
      </c>
      <c r="BN70" s="1069" t="s">
        <v>1739</v>
      </c>
    </row>
    <row customHeight="1" ht="11.25">
      <c r="A71" s="1075" t="s">
        <v>1740</v>
      </c>
      <c r="AZ71" s="1121" t="s">
        <v>1327</v>
      </c>
      <c r="BE71" s="1121">
        <v>2069</v>
      </c>
      <c r="BH71" s="1069" t="s">
        <v>1741</v>
      </c>
      <c r="BI71" s="1118" t="s">
        <v>91</v>
      </c>
      <c r="BJ71" s="1069" t="s">
        <v>1742</v>
      </c>
      <c r="BK71" s="1118" t="s">
        <v>91</v>
      </c>
      <c r="BL71" s="1069" t="s">
        <v>1743</v>
      </c>
      <c r="BM71" s="1071" t="s">
        <v>91</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113</v>
      </c>
      <c r="BJ73" s="1069" t="s">
        <v>1750</v>
      </c>
      <c r="BK73" s="1118" t="s">
        <v>113</v>
      </c>
      <c r="BL73" s="1069" t="s">
        <v>1751</v>
      </c>
      <c r="BM73" s="1071" t="s">
        <v>113</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1243</v>
      </c>
      <c r="BH76" s="1069" t="s">
        <v>1762</v>
      </c>
      <c r="BJ76" s="1069" t="s">
        <v>1763</v>
      </c>
      <c r="BL76" s="1069" t="s">
        <v>1764</v>
      </c>
    </row>
    <row customHeight="1" ht="11.25">
      <c r="A77" s="1075" t="s">
        <v>1765</v>
      </c>
      <c r="AZ77" s="1121" t="s">
        <v>1269</v>
      </c>
    </row>
    <row customHeight="1" ht="11.25">
      <c r="A78" s="1075" t="s">
        <v>1766</v>
      </c>
      <c r="AZ78" s="1121" t="s">
        <v>1301</v>
      </c>
    </row>
    <row customHeight="1" ht="11.25">
      <c r="A79" s="1075" t="s">
        <v>1767</v>
      </c>
      <c r="AZ79" s="1121" t="s">
        <v>1331</v>
      </c>
      <c r="BH79" s="1068" t="s">
        <v>1768</v>
      </c>
      <c r="BJ79" s="1068" t="s">
        <v>1769</v>
      </c>
      <c r="BL79" s="1068" t="s">
        <v>1770</v>
      </c>
    </row>
    <row customHeight="1" ht="11.25">
      <c r="A80" s="1075" t="s">
        <v>1771</v>
      </c>
      <c r="AZ80" s="1121" t="s">
        <v>1352</v>
      </c>
      <c r="BH80" s="1069" t="s">
        <v>1772</v>
      </c>
      <c r="BJ80" s="1069" t="s">
        <v>1773</v>
      </c>
      <c r="BL80" s="1069" t="s">
        <v>1774</v>
      </c>
    </row>
    <row customHeight="1" ht="11.25">
      <c r="A81" s="1075" t="s">
        <v>1775</v>
      </c>
      <c r="AZ81" s="1121" t="s">
        <v>1369</v>
      </c>
      <c r="BH81" s="1069" t="s">
        <v>1776</v>
      </c>
      <c r="BJ81" s="1069" t="s">
        <v>1777</v>
      </c>
      <c r="BL81" s="1069" t="s">
        <v>1778</v>
      </c>
    </row>
    <row customHeight="1" ht="11.25">
      <c r="A82" s="1075" t="s">
        <v>1779</v>
      </c>
      <c r="AZ82" s="1121" t="s">
        <v>1384</v>
      </c>
      <c r="BH82" s="1069" t="s">
        <v>1780</v>
      </c>
      <c r="BJ82" s="1069" t="s">
        <v>1781</v>
      </c>
      <c r="BL82" s="1069" t="s">
        <v>1782</v>
      </c>
    </row>
    <row customHeight="1" ht="11.25">
      <c r="A83" s="1075" t="s">
        <v>1783</v>
      </c>
      <c r="BH83" s="1069" t="s">
        <v>1784</v>
      </c>
      <c r="BJ83" s="1069" t="s">
        <v>1785</v>
      </c>
      <c r="BL83" s="1069" t="s">
        <v>1786</v>
      </c>
    </row>
    <row customHeight="1" ht="11.25">
      <c r="A84" s="1075" t="s">
        <v>16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1026</v>
      </c>
    </row>
    <row customHeight="1" ht="11.25">
      <c r="A91" s="1075" t="s">
        <v>1807</v>
      </c>
      <c r="AZ91" s="1121" t="s">
        <v>1062</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1430</v>
      </c>
      <c r="BL100" s="1069" t="s">
        <v>1430</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579</v>
      </c>
      <c r="BH108" s="1069" t="s">
        <v>1860</v>
      </c>
      <c r="BJ108" s="1069" t="s">
        <v>1861</v>
      </c>
      <c r="BL108" s="1069" t="s">
        <v>1516</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1849</v>
      </c>
      <c r="BA116" s="1903" t="s">
        <v>1850</v>
      </c>
      <c r="BH116" s="1069" t="s">
        <v>1255</v>
      </c>
    </row>
    <row customHeight="1" ht="11.25">
      <c r="BH117" s="1069" t="s">
        <v>1290</v>
      </c>
    </row>
    <row customHeight="1" ht="11.25">
      <c r="BH118" s="1069"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F9F87-97C8-E347-CB36-F979E086445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89</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1866</v>
      </c>
      <c r="F13" s="1522" t="s">
        <v>314</v>
      </c>
      <c r="G13" s="475"/>
      <c r="H13" s="1534"/>
      <c r="J13" s="456">
        <v>19</v>
      </c>
    </row>
    <row customHeight="1" ht="19.95">
      <c r="A14" s="503"/>
      <c r="B14" s="503"/>
      <c r="C14" s="458"/>
      <c r="D14" s="1524" t="s">
        <v>716</v>
      </c>
      <c r="E14" s="1525" t="s">
        <v>1867</v>
      </c>
      <c r="F14" s="1527"/>
      <c r="G14" s="1526" t="s">
        <v>1868</v>
      </c>
      <c r="H14" s="1534"/>
      <c r="J14" s="456">
        <v>19</v>
      </c>
    </row>
    <row customHeight="1" ht="19.95">
      <c r="A15" s="503"/>
      <c r="B15" s="503"/>
      <c r="C15" s="458"/>
      <c r="D15" s="1524" t="s">
        <v>315</v>
      </c>
      <c r="E15" s="1525" t="s">
        <v>1869</v>
      </c>
      <c r="F15" s="1527"/>
      <c r="G15" s="1526" t="s">
        <v>1870</v>
      </c>
      <c r="H15" s="1534"/>
      <c r="J15" s="456">
        <v>19</v>
      </c>
    </row>
    <row customHeight="1" ht="24">
      <c r="A16" s="503"/>
      <c r="B16" s="503"/>
      <c r="C16" s="458"/>
      <c r="D16" s="1524" t="s">
        <v>318</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92</v>
      </c>
      <c r="E18" s="1528" t="s">
        <v>1875</v>
      </c>
      <c r="F18" s="1527"/>
      <c r="G18" s="475" t="s">
        <v>1874</v>
      </c>
      <c r="H18" s="1534"/>
      <c r="I18" s="853"/>
      <c r="J18" s="456">
        <v>46</v>
      </c>
    </row>
    <row customHeight="1" ht="23.25">
      <c r="A19" s="503"/>
      <c r="B19" s="503"/>
      <c r="C19" s="458"/>
      <c r="D19" s="1521" t="s">
        <v>113</v>
      </c>
      <c r="E19" s="1528" t="s">
        <v>1876</v>
      </c>
      <c r="F19" s="1522" t="s">
        <v>314</v>
      </c>
      <c r="G19" s="2472" t="s">
        <v>1877</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93</v>
      </c>
      <c r="E22" s="475" t="s">
        <v>1878</v>
      </c>
      <c r="F22" s="1527"/>
      <c r="G22" s="475" t="s">
        <v>1879</v>
      </c>
      <c r="H22" s="1533"/>
      <c r="J22" s="502">
        <v>25</v>
      </c>
    </row>
    <row s="502" customFormat="1" customHeight="1" ht="19.95">
      <c r="A23" s="503"/>
      <c r="B23" s="503"/>
      <c r="C23" s="503"/>
      <c r="D23" s="1521" t="s">
        <v>94</v>
      </c>
      <c r="E23" s="1528" t="s">
        <v>1880</v>
      </c>
      <c r="F23" s="1532"/>
      <c r="G23" s="475" t="s">
        <v>1881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2DCE6-3F39-19E7-AD5D-CD07E43723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49</v>
      </c>
      <c r="H1" s="1632" t="s">
        <v>51</v>
      </c>
      <c r="IU1" s="1156" t="s">
        <v>14</v>
      </c>
    </row>
    <row s="1851" customFormat="1" customHeight="1" ht="22.5" hidden="1">
      <c r="A2" s="832"/>
      <c r="B2" s="1161">
        <v>1</v>
      </c>
      <c r="C2" s="1161"/>
      <c r="D2" s="1929" t="s">
        <v>433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89</v>
      </c>
      <c r="F8" s="1541" t="s">
        <v>1882</v>
      </c>
      <c r="G8" s="1541" t="s">
        <v>49</v>
      </c>
      <c r="H8" s="1541" t="s">
        <v>51</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601EB-F193-F3FF-079E-4CB210D6A2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433</v>
      </c>
      <c r="E2" s="1890"/>
      <c r="F2" s="1893" t="str">
        <f>IF(ROIV_INFO_NAME="","",ROIV_INFO_NAME)</f>
        <v>АО Нижневартовская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2AEAC-7586-AE92-7418-C3F701C68E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433</v>
      </c>
      <c r="E2" s="1905"/>
      <c r="F2" s="1907" t="str">
        <f>IF(ROIV_INFO_NAME="","",ROIV_INFO_NAME)</f>
        <v>АО Нижневартовская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89</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ED247-DD1A-E8C2-D1B1-15749062AC1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433</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89</v>
      </c>
      <c r="F11" s="2493" t="s">
        <v>312</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4AC9F-84FD-E0C8-3C67-17F927BF814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89</v>
      </c>
      <c r="E9" s="2210" t="s">
        <v>1900</v>
      </c>
      <c r="F9" s="2210"/>
      <c r="G9" s="2210"/>
      <c r="H9" s="2210"/>
      <c r="I9" s="2210"/>
      <c r="M9" s="122">
        <v>28</v>
      </c>
    </row>
    <row customHeight="1" ht="24">
      <c r="D10" s="2210"/>
      <c r="E10" s="128" t="s">
        <v>1901</v>
      </c>
      <c r="F10" s="128" t="s">
        <v>1902</v>
      </c>
      <c r="G10" s="128" t="s">
        <v>1903</v>
      </c>
      <c r="H10" s="128" t="s">
        <v>398</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1904</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398D3-2E57-3895-42B3-C88B18211F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89</v>
      </c>
      <c r="E9" s="261" t="s">
        <v>1907</v>
      </c>
      <c r="J9" s="70">
        <v>16</v>
      </c>
    </row>
    <row customHeight="1" ht="1.05">
      <c r="C10" s="93"/>
      <c r="D10" s="88"/>
      <c r="E10" s="88"/>
      <c r="J10" s="70">
        <v>1</v>
      </c>
    </row>
    <row customHeight="1" ht="11.25" hidden="1">
      <c r="C11" s="93"/>
      <c r="D11" s="151">
        <v>0</v>
      </c>
      <c r="E11" s="262"/>
      <c r="J11" s="70">
        <v>0</v>
      </c>
    </row>
    <row customHeight="1" ht="35.833333333333336">
      <c r="C12" s="137"/>
      <c r="D12" s="114">
        <v>1</v>
      </c>
      <c r="E12" s="378" t="s">
        <v>1908</v>
      </c>
      <c r="J12" s="70">
        <v>15</v>
      </c>
    </row>
    <row customHeight="1" ht="12.75">
      <c r="C13" s="93"/>
      <c r="D13" s="263"/>
      <c r="E13" s="264" t="s">
        <v>1909</v>
      </c>
      <c r="J13" s="70">
        <v>12</v>
      </c>
    </row>
    <row customHeight="1" ht="3">
      <c r="J14" s="70">
        <v>3</v>
      </c>
    </row>
    <row customHeight="1" ht="23.25">
      <c r="C15" s="138"/>
      <c r="D15" s="2500" t="s">
        <v>1910</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10D99-7113-3366-AC92-935A5BC78A5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1911</v>
      </c>
      <c r="E7" s="2101"/>
      <c r="F7" s="268"/>
      <c r="M7" s="70">
        <v>22</v>
      </c>
    </row>
    <row customHeight="1" ht="3">
      <c r="C8" s="93"/>
      <c r="D8" s="71"/>
      <c r="E8" s="71"/>
      <c r="M8" s="70">
        <v>3</v>
      </c>
    </row>
    <row customHeight="1" ht="16.8">
      <c r="C9" s="93"/>
      <c r="D9" s="106" t="s">
        <v>89</v>
      </c>
      <c r="E9" s="109" t="s">
        <v>295</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1909</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13724-7F37-7D1B-F25E-33AA5D987EC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90</v>
      </c>
      <c r="G9" s="2176" t="s">
        <v>130</v>
      </c>
      <c r="H9" s="2195"/>
      <c r="I9" s="2196"/>
      <c r="J9" s="2102"/>
      <c r="K9" s="1560"/>
      <c r="L9" s="2128" t="s">
        <v>296</v>
      </c>
      <c r="M9" s="2102"/>
      <c r="N9" s="2193" t="s">
        <v>89</v>
      </c>
      <c r="O9" s="2194"/>
      <c r="P9" s="2128" t="s">
        <v>131</v>
      </c>
      <c r="Q9" s="1557"/>
      <c r="R9" s="2128" t="s">
        <v>296</v>
      </c>
      <c r="S9" s="2102"/>
      <c r="T9" s="2193" t="s">
        <v>89</v>
      </c>
      <c r="U9" s="2194"/>
      <c r="V9" s="2128" t="s">
        <v>131</v>
      </c>
      <c r="W9" s="1557"/>
      <c r="X9" s="2128" t="s">
        <v>296</v>
      </c>
      <c r="Y9" s="2102"/>
      <c r="Z9" s="2193" t="s">
        <v>89</v>
      </c>
      <c r="AA9" s="2194"/>
      <c r="AB9" s="2128" t="s">
        <v>297</v>
      </c>
      <c r="AC9" s="1557"/>
      <c r="AD9" s="2128" t="s">
        <v>296</v>
      </c>
      <c r="AE9" s="2102"/>
      <c r="AF9" s="2193" t="s">
        <v>89</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132</v>
      </c>
      <c r="BM10" s="294">
        <v>23</v>
      </c>
    </row>
    <row customHeight="1" ht="15">
      <c r="D11" s="2184" t="s">
        <v>111</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9D4B9-70B5-E089-0E75-AD72FA3D70C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8F01B-29A2-EDFA-4C71-4A0D73EF100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433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433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1927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1928</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1945</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1946</v>
      </c>
    </row>
    <row r="139" s="1851" customFormat="1" customHeight="1" ht="45">
      <c r="A139" s="1807"/>
      <c r="B139" s="1161"/>
      <c r="C139" s="413"/>
      <c r="D139" s="90"/>
      <c r="E139" s="2573"/>
      <c r="F139" s="2109" t="s">
        <v>111</v>
      </c>
      <c r="G139" s="2576" t="s">
        <v>28</v>
      </c>
      <c r="H139" s="290"/>
      <c r="I139" s="638" t="s">
        <v>111</v>
      </c>
      <c r="J139" s="1808" t="s">
        <v>1947</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1952</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C16F6-027F-E238-945F-EA60C38ADC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1956</v>
      </c>
      <c r="B1" s="847"/>
      <c r="C1" s="983" t="s">
        <v>1957</v>
      </c>
      <c r="D1" s="981" t="s">
        <v>815</v>
      </c>
      <c r="E1" s="981" t="s">
        <v>861</v>
      </c>
      <c r="F1" s="981" t="s">
        <v>914</v>
      </c>
      <c r="G1" s="981" t="s">
        <v>901</v>
      </c>
      <c r="H1" s="981" t="s">
        <v>1632</v>
      </c>
    </row>
    <row customHeight="1" ht="9">
      <c r="A2" s="984" t="s">
        <v>1958</v>
      </c>
      <c r="B2" s="984"/>
      <c r="C2" s="985" t="str">
        <f>INDEX(TEMPLATE_NUMBER_FORM_LIST,MATCH(TEMPLATE_SPHERE,TEMPLATE_SPHERE_LIST,0))</f>
        <v>16</v>
      </c>
      <c r="D2" s="984" t="s">
        <v>1481</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1960</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1962</v>
      </c>
    </row>
    <row customHeight="1" ht="117">
      <c r="A5" s="847" t="s">
        <v>1963</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1965</v>
      </c>
    </row>
    <row customHeight="1" ht="90">
      <c r="A6" s="847" t="s">
        <v>1966</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1967</v>
      </c>
      <c r="B7" s="847" t="s">
        <v>113</v>
      </c>
      <c r="C7" s="985" t="str">
        <f>IF(TEMPLATE_SPHERE="HEAT",D7,E7)</f>
        <v>Форма 11. Информация о расходах на капитальный и текущий ремонт основных средств</v>
      </c>
      <c r="D7" s="847" t="s">
        <v>1968</v>
      </c>
      <c r="E7" s="847" t="s">
        <v>1969</v>
      </c>
      <c r="F7" s="987"/>
      <c r="G7" s="987"/>
      <c r="H7" s="987"/>
    </row>
    <row customHeight="1" ht="108">
      <c r="A8" s="847" t="s">
        <v>1970</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1172</v>
      </c>
      <c r="E8" s="847" t="s">
        <v>1971</v>
      </c>
      <c r="F8" s="987"/>
      <c r="G8" s="987"/>
      <c r="H8" s="987"/>
    </row>
    <row customHeight="1" ht="99">
      <c r="A9" s="847" t="s">
        <v>1972</v>
      </c>
      <c r="B9" s="847"/>
      <c r="C9" s="847" t="s">
        <v>1973</v>
      </c>
      <c r="D9" s="847"/>
      <c r="E9" s="847"/>
      <c r="F9" s="987"/>
      <c r="G9" s="987"/>
      <c r="H9" s="987"/>
    </row>
    <row customHeight="1" ht="126">
      <c r="A10" s="847" t="s">
        <v>1974</v>
      </c>
      <c r="B10" s="847"/>
      <c r="C10" s="847" t="s">
        <v>1975</v>
      </c>
      <c r="D10" s="847"/>
      <c r="E10" s="847"/>
      <c r="F10" s="987"/>
      <c r="G10" s="987"/>
      <c r="H10" s="987"/>
    </row>
    <row customHeight="1" ht="108">
      <c r="A11" s="847" t="s">
        <v>1976</v>
      </c>
      <c r="B11" s="847"/>
      <c r="C11" s="847" t="s">
        <v>1977</v>
      </c>
      <c r="D11" s="847"/>
      <c r="E11" s="847"/>
      <c r="F11" s="987"/>
      <c r="G11" s="987"/>
      <c r="H11" s="987"/>
    </row>
    <row customHeight="1" ht="54">
      <c r="A12" s="847" t="s">
        <v>1978</v>
      </c>
      <c r="B12" s="847"/>
      <c r="C12" s="847" t="s">
        <v>1979</v>
      </c>
      <c r="D12" s="847"/>
      <c r="E12" s="847"/>
      <c r="F12" s="987"/>
      <c r="G12" s="987"/>
      <c r="H12" s="987"/>
    </row>
    <row customHeight="1" ht="45">
      <c r="A13" s="847" t="s">
        <v>1980</v>
      </c>
      <c r="B13" s="847"/>
      <c r="C13" s="847" t="s">
        <v>1981</v>
      </c>
      <c r="D13" s="847"/>
      <c r="E13" s="847"/>
      <c r="F13" s="987"/>
      <c r="G13" s="987"/>
      <c r="H13" s="987"/>
    </row>
    <row customHeight="1" ht="117">
      <c r="A14" s="847" t="s">
        <v>1982</v>
      </c>
      <c r="B14" s="847"/>
      <c r="C14" s="847" t="s">
        <v>1983</v>
      </c>
      <c r="D14" s="847"/>
      <c r="E14" s="847"/>
      <c r="F14" s="987"/>
      <c r="G14" s="987"/>
      <c r="H14" s="987"/>
    </row>
    <row customHeight="1" ht="117">
      <c r="A15" s="847" t="s">
        <v>1984</v>
      </c>
      <c r="B15" s="847"/>
      <c r="C15" s="847" t="s">
        <v>1985</v>
      </c>
      <c r="D15" s="847"/>
      <c r="E15" s="847"/>
      <c r="F15" s="987"/>
      <c r="G15" s="987"/>
      <c r="H15" s="987"/>
    </row>
    <row customHeight="1" ht="63">
      <c r="A16" s="847" t="s">
        <v>1986</v>
      </c>
      <c r="B16" s="847"/>
      <c r="C16" s="847" t="s">
        <v>1987</v>
      </c>
      <c r="D16" s="847"/>
      <c r="E16" s="847"/>
      <c r="F16" s="987"/>
      <c r="G16" s="987"/>
      <c r="H16" s="987"/>
    </row>
    <row customHeight="1" ht="54">
      <c r="A17" s="847" t="s">
        <v>1988</v>
      </c>
      <c r="B17" s="847"/>
      <c r="C17" s="985" t="s">
        <v>1989</v>
      </c>
      <c r="D17" s="847"/>
      <c r="E17" s="847"/>
      <c r="F17" s="987"/>
      <c r="G17" s="987"/>
      <c r="H17" s="987"/>
    </row>
    <row customHeight="1" ht="27">
      <c r="A18" s="847" t="s">
        <v>1990</v>
      </c>
      <c r="B18" s="847"/>
      <c r="C18" s="985" t="s">
        <v>1991</v>
      </c>
      <c r="D18" s="847"/>
      <c r="E18" s="847"/>
      <c r="F18" s="987"/>
      <c r="G18" s="987"/>
      <c r="H18" s="987"/>
    </row>
    <row customHeight="1" ht="54">
      <c r="A19" s="847" t="s">
        <v>1992</v>
      </c>
      <c r="B19" s="847"/>
      <c r="C19" s="985" t="s">
        <v>1993</v>
      </c>
      <c r="D19" s="847"/>
      <c r="E19" s="847"/>
      <c r="F19" s="987"/>
      <c r="G19" s="987"/>
      <c r="H19" s="987"/>
    </row>
    <row customHeight="1" ht="36">
      <c r="A20" s="847" t="s">
        <v>1994</v>
      </c>
      <c r="B20" s="847"/>
      <c r="C20" s="985" t="s">
        <v>1995</v>
      </c>
      <c r="D20" s="847"/>
      <c r="E20" s="847"/>
      <c r="F20" s="987"/>
      <c r="G20" s="987"/>
      <c r="H20" s="987"/>
    </row>
    <row customHeight="1" ht="36">
      <c r="A21" s="847" t="s">
        <v>1996</v>
      </c>
      <c r="B21" s="847"/>
      <c r="C21" s="985" t="s">
        <v>1997</v>
      </c>
      <c r="D21" s="847"/>
      <c r="E21" s="847"/>
      <c r="F21" s="987"/>
      <c r="G21" s="987"/>
      <c r="H21" s="987"/>
    </row>
    <row customHeight="1" ht="27">
      <c r="A22" s="847" t="s">
        <v>1998</v>
      </c>
      <c r="B22" s="847"/>
      <c r="C22" s="985" t="s">
        <v>1999</v>
      </c>
      <c r="D22" s="847"/>
      <c r="E22" s="847"/>
      <c r="F22" s="987"/>
      <c r="G22" s="987"/>
      <c r="H22" s="987"/>
    </row>
    <row customHeight="1" ht="36">
      <c r="A23" s="847" t="s">
        <v>2000</v>
      </c>
      <c r="B23" s="847"/>
      <c r="C23" s="985" t="s">
        <v>2001</v>
      </c>
      <c r="D23" s="847"/>
      <c r="E23" s="847"/>
      <c r="F23" s="987"/>
      <c r="G23" s="987"/>
      <c r="H23" s="987"/>
    </row>
    <row customHeight="1" ht="28.5">
      <c r="A24" s="847" t="s">
        <v>2002</v>
      </c>
      <c r="B24" s="847"/>
      <c r="C24" s="985" t="s">
        <v>2003</v>
      </c>
      <c r="D24" s="847"/>
      <c r="E24" s="847"/>
      <c r="F24" s="987"/>
      <c r="G24" s="987"/>
      <c r="H24" s="987"/>
    </row>
    <row customHeight="1" ht="36">
      <c r="A25" s="847" t="s">
        <v>2004</v>
      </c>
      <c r="B25" s="847"/>
      <c r="C25" s="985" t="s">
        <v>2005</v>
      </c>
      <c r="D25" s="847"/>
      <c r="E25" s="847"/>
      <c r="F25" s="987"/>
      <c r="G25" s="987"/>
      <c r="H25" s="987"/>
    </row>
    <row customHeight="1" ht="27">
      <c r="A26" s="847" t="s">
        <v>2006</v>
      </c>
      <c r="B26" s="847"/>
      <c r="C26" s="985" t="s">
        <v>2007</v>
      </c>
      <c r="D26" s="847"/>
      <c r="E26" s="847"/>
      <c r="F26" s="987"/>
      <c r="G26" s="987"/>
      <c r="H26" s="987"/>
    </row>
    <row customHeight="1" ht="36">
      <c r="A27" s="847" t="s">
        <v>2008</v>
      </c>
      <c r="B27" s="847"/>
      <c r="C27" s="985" t="s">
        <v>2009</v>
      </c>
      <c r="D27" s="847"/>
      <c r="E27" s="847"/>
      <c r="F27" s="987"/>
      <c r="G27" s="987"/>
      <c r="H27" s="987"/>
    </row>
    <row customHeight="1" ht="28.5">
      <c r="A28" s="847" t="s">
        <v>2010</v>
      </c>
      <c r="B28" s="847"/>
      <c r="C28" s="985" t="s">
        <v>2011</v>
      </c>
      <c r="D28" s="847"/>
      <c r="E28" s="847"/>
      <c r="F28" s="987"/>
      <c r="G28" s="987"/>
      <c r="H28" s="987"/>
    </row>
    <row customHeight="1" ht="126">
      <c r="A29" s="847" t="s">
        <v>2012</v>
      </c>
      <c r="B29" s="847" t="s">
        <v>1583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2014</v>
      </c>
    </row>
    <row customHeight="1" ht="36">
      <c r="A30" s="847" t="s">
        <v>2015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2021</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1A9C2E-799A-67CD-072E-BB4412C138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2022</v>
      </c>
      <c r="D1" s="899"/>
      <c r="E1" s="899"/>
      <c r="F1" s="899"/>
      <c r="G1" s="899"/>
      <c r="H1" s="899" t="s">
        <v>2023</v>
      </c>
      <c r="I1" s="899"/>
      <c r="J1" s="899"/>
      <c r="K1" s="899"/>
      <c r="L1" s="899"/>
      <c r="M1" s="899" t="s">
        <v>2024</v>
      </c>
      <c r="N1" s="899" t="s">
        <v>2025</v>
      </c>
      <c r="O1" s="2593" t="s">
        <v>2026</v>
      </c>
      <c r="P1" s="2593"/>
      <c r="Q1" s="2593"/>
      <c r="R1" s="2593"/>
      <c r="S1" s="2593"/>
      <c r="T1" s="2593" t="s">
        <v>2024</v>
      </c>
      <c r="U1" s="2593"/>
      <c r="V1" s="2593"/>
      <c r="W1" s="2593"/>
      <c r="X1" s="2593"/>
      <c r="Y1" s="1000"/>
      <c r="Z1" s="2593" t="s">
        <v>2027</v>
      </c>
      <c r="AA1" s="2593"/>
      <c r="AB1" s="2593"/>
      <c r="AC1" s="2593"/>
      <c r="AD1" s="2593"/>
    </row>
    <row customHeight="1" ht="18">
      <c r="A2" s="847"/>
      <c r="B2" s="847"/>
      <c r="C2" s="842" t="s">
        <v>815</v>
      </c>
      <c r="D2" s="842" t="s">
        <v>861</v>
      </c>
      <c r="E2" s="842" t="s">
        <v>914</v>
      </c>
      <c r="F2" s="842" t="s">
        <v>901</v>
      </c>
      <c r="G2" s="842" t="s">
        <v>1632</v>
      </c>
      <c r="H2" s="844"/>
      <c r="I2" s="844"/>
      <c r="J2" s="844"/>
      <c r="K2" s="844"/>
      <c r="L2" s="844"/>
      <c r="M2" s="844"/>
      <c r="N2" s="844"/>
      <c r="O2" s="842" t="s">
        <v>815</v>
      </c>
      <c r="P2" s="842" t="s">
        <v>861</v>
      </c>
      <c r="Q2" s="842" t="s">
        <v>901</v>
      </c>
      <c r="R2" s="842" t="s">
        <v>914</v>
      </c>
      <c r="S2" s="842" t="s">
        <v>1632</v>
      </c>
      <c r="T2" s="842" t="s">
        <v>815</v>
      </c>
      <c r="U2" s="842" t="s">
        <v>861</v>
      </c>
      <c r="V2" s="842" t="s">
        <v>901</v>
      </c>
      <c r="W2" s="842" t="s">
        <v>914</v>
      </c>
      <c r="X2" s="842" t="s">
        <v>1632</v>
      </c>
      <c r="Y2" s="842"/>
      <c r="Z2" s="842" t="s">
        <v>815</v>
      </c>
      <c r="AA2" s="851" t="s">
        <v>861</v>
      </c>
      <c r="AB2" s="842" t="s">
        <v>901</v>
      </c>
      <c r="AC2" s="842" t="s">
        <v>914</v>
      </c>
      <c r="AD2" s="842" t="s">
        <v>1632</v>
      </c>
    </row>
    <row customHeight="1" ht="162">
      <c r="A3" s="846" t="s">
        <v>26</v>
      </c>
      <c r="B3" s="846"/>
      <c r="C3" s="2597" t="s">
        <v>2028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2029</v>
      </c>
      <c r="AA3" s="844" t="s">
        <v>2030</v>
      </c>
      <c r="AB3" s="847" t="s">
        <v>2031</v>
      </c>
      <c r="AC3" s="847" t="s">
        <v>2032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100</v>
      </c>
      <c r="F11" s="2600" t="s">
        <v>2033</v>
      </c>
      <c r="G11" s="2600"/>
      <c r="H11" s="899" t="s">
        <v>2034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2035</v>
      </c>
      <c r="U11" s="844" t="s">
        <v>2036</v>
      </c>
      <c r="V11" s="844"/>
      <c r="W11" s="844"/>
      <c r="X11" s="844"/>
      <c r="Y11" s="1001"/>
      <c r="Z11" s="847" t="s">
        <v>2037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2039</v>
      </c>
      <c r="U12" s="844" t="s">
        <v>2040</v>
      </c>
      <c r="V12" s="844"/>
      <c r="W12" s="844"/>
      <c r="X12" s="844"/>
      <c r="Y12" s="1001"/>
      <c r="Z12" s="847" t="s">
        <v>2041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2043</v>
      </c>
      <c r="U13" s="845" t="s">
        <v>2044</v>
      </c>
      <c r="V13" s="845"/>
      <c r="W13" s="845"/>
      <c r="X13" s="844"/>
      <c r="Y13" s="1001"/>
      <c r="Z13" s="847" t="s">
        <v>2045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2047</v>
      </c>
      <c r="AA14" s="850" t="s">
        <v>2047</v>
      </c>
      <c r="AB14" s="847"/>
      <c r="AC14" s="847"/>
      <c r="AD14" s="847"/>
    </row>
    <row customHeight="1" ht="108">
      <c r="A15" s="2594"/>
      <c r="B15" s="900">
        <v>5</v>
      </c>
      <c r="C15" s="2601"/>
      <c r="D15" s="2601"/>
      <c r="E15" s="2601"/>
      <c r="F15" s="2601"/>
      <c r="G15" s="2601"/>
      <c r="H15" s="2595" t="s">
        <v>2048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1667</v>
      </c>
      <c r="B18" s="900">
        <v>1</v>
      </c>
      <c r="C18" s="844" t="s">
        <v>2034</v>
      </c>
      <c r="D18" s="968" t="s">
        <v>2034</v>
      </c>
      <c r="E18" s="844" t="s">
        <v>2034</v>
      </c>
      <c r="F18" s="844" t="s">
        <v>2034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2051</v>
      </c>
      <c r="U18" s="847" t="s">
        <v>2052</v>
      </c>
      <c r="V18" s="847" t="s">
        <v>2053</v>
      </c>
      <c r="W18" s="847" t="s">
        <v>2054</v>
      </c>
      <c r="X18" s="844"/>
      <c r="Y18" s="1001"/>
      <c r="Z18" s="847" t="s">
        <v>2055</v>
      </c>
      <c r="AA18" s="850" t="s">
        <v>2056</v>
      </c>
      <c r="AB18" s="850" t="s">
        <v>2056</v>
      </c>
      <c r="AC18" s="850" t="s">
        <v>2056</v>
      </c>
      <c r="AD18" s="847"/>
    </row>
    <row customHeight="1" ht="36">
      <c r="A19" s="846"/>
      <c r="B19" s="900">
        <v>2</v>
      </c>
      <c r="C19" s="844" t="s">
        <v>2038</v>
      </c>
      <c r="D19" s="968" t="s">
        <v>2038</v>
      </c>
      <c r="E19" s="844" t="s">
        <v>2038</v>
      </c>
      <c r="F19" s="844" t="s">
        <v>2038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2057</v>
      </c>
      <c r="U19" s="847" t="s">
        <v>2058</v>
      </c>
      <c r="V19" s="847" t="s">
        <v>2059</v>
      </c>
      <c r="W19" s="847" t="s">
        <v>2060</v>
      </c>
      <c r="X19" s="844"/>
      <c r="Y19" s="1001"/>
      <c r="Z19" s="847" t="s">
        <v>2061</v>
      </c>
      <c r="AA19" s="850" t="s">
        <v>2061</v>
      </c>
      <c r="AB19" s="850" t="s">
        <v>2061</v>
      </c>
      <c r="AC19" s="850" t="s">
        <v>2061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2062</v>
      </c>
      <c r="U20" s="847" t="s">
        <v>2063</v>
      </c>
      <c r="V20" s="847" t="s">
        <v>2064</v>
      </c>
      <c r="W20" s="847" t="s">
        <v>2065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2066</v>
      </c>
      <c r="U21" s="847"/>
      <c r="V21" s="847"/>
      <c r="W21" s="847"/>
      <c r="X21" s="844"/>
      <c r="Y21" s="1001"/>
      <c r="Z21" s="847" t="s">
        <v>2067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743</v>
      </c>
      <c r="R25" s="958" t="s">
        <v>315</v>
      </c>
      <c r="S25" s="958"/>
      <c r="T25" s="965" t="s">
        <v>2071</v>
      </c>
      <c r="U25" s="847" t="s">
        <v>2071</v>
      </c>
      <c r="V25" s="847" t="s">
        <v>2071</v>
      </c>
      <c r="W25" s="847" t="s">
        <v>2071</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2072</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2073</v>
      </c>
      <c r="V26" s="965" t="s">
        <v>2073</v>
      </c>
      <c r="W26" s="965" t="s">
        <v>2073</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2074</v>
      </c>
      <c r="R27" s="958" t="s">
        <v>728</v>
      </c>
      <c r="S27" s="958"/>
      <c r="T27" s="965" t="s">
        <v>2075</v>
      </c>
      <c r="U27" s="965" t="s">
        <v>2075</v>
      </c>
      <c r="V27" s="965" t="s">
        <v>2075</v>
      </c>
      <c r="W27" s="965" t="s">
        <v>2075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2076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2077</v>
      </c>
      <c r="V29" s="847"/>
      <c r="W29" s="847" t="s">
        <v>2077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2078</v>
      </c>
      <c r="U30" s="847" t="s">
        <v>2078</v>
      </c>
      <c r="V30" s="847" t="s">
        <v>2078</v>
      </c>
      <c r="W30" s="847" t="s">
        <v>2078</v>
      </c>
      <c r="X30" s="844"/>
      <c r="Y30" s="1001"/>
      <c r="Z30" s="847"/>
      <c r="AA30" s="850" t="s">
        <v>2079</v>
      </c>
      <c r="AB30" s="850" t="s">
        <v>2079</v>
      </c>
      <c r="AC30" s="850" t="s">
        <v>2079</v>
      </c>
      <c r="AD30" s="847"/>
    </row>
    <row customHeight="1" ht="18">
      <c r="A31" s="846"/>
      <c r="B31" s="900">
        <v>14</v>
      </c>
      <c r="C31" s="844" t="s">
        <v>2080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2081</v>
      </c>
      <c r="P31" s="958" t="s">
        <v>739</v>
      </c>
      <c r="Q31" s="958" t="s">
        <v>2081</v>
      </c>
      <c r="R31" s="958" t="s">
        <v>739</v>
      </c>
      <c r="S31" s="958"/>
      <c r="T31" s="966" t="s">
        <v>2082</v>
      </c>
      <c r="U31" s="847" t="s">
        <v>2082</v>
      </c>
      <c r="V31" s="847" t="s">
        <v>2082</v>
      </c>
      <c r="W31" s="847" t="s">
        <v>2082</v>
      </c>
      <c r="X31" s="844"/>
      <c r="Y31" s="1001"/>
      <c r="Z31" s="847"/>
      <c r="AA31" s="850"/>
      <c r="AB31" s="850"/>
      <c r="AC31" s="850"/>
      <c r="AD31" s="847"/>
    </row>
    <row customHeight="1" ht="36">
      <c r="A32" s="846"/>
      <c r="B32" s="900">
        <v>15</v>
      </c>
      <c r="C32" s="844" t="s">
        <v>2083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2084</v>
      </c>
      <c r="P32" s="958" t="s">
        <v>741</v>
      </c>
      <c r="Q32" s="958" t="s">
        <v>2084</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2085</v>
      </c>
      <c r="V32" s="847" t="s">
        <v>2085</v>
      </c>
      <c r="W32" s="847" t="s">
        <v>2085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2086</v>
      </c>
      <c r="V33" s="847" t="s">
        <v>2086</v>
      </c>
      <c r="W33" s="847" t="s">
        <v>2087</v>
      </c>
      <c r="X33" s="844"/>
      <c r="Y33" s="1001"/>
      <c r="Z33" s="847"/>
      <c r="AA33" s="850" t="s">
        <v>2088</v>
      </c>
      <c r="AB33" s="850" t="s">
        <v>2088</v>
      </c>
      <c r="AC33" s="850" t="s">
        <v>2088</v>
      </c>
      <c r="AD33" s="847"/>
    </row>
    <row customHeight="1" ht="27">
      <c r="A34" s="846"/>
      <c r="B34" s="900">
        <v>17</v>
      </c>
      <c r="C34" s="844" t="s">
        <v>2089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2090</v>
      </c>
      <c r="P34" s="958" t="s">
        <v>2072</v>
      </c>
      <c r="Q34" s="958" t="s">
        <v>2090</v>
      </c>
      <c r="R34" s="958" t="s">
        <v>2072</v>
      </c>
      <c r="S34" s="958"/>
      <c r="T34" s="967" t="s">
        <v>2091</v>
      </c>
      <c r="U34" s="847" t="s">
        <v>2091</v>
      </c>
      <c r="V34" s="847" t="s">
        <v>2091</v>
      </c>
      <c r="W34" s="847" t="s">
        <v>2092</v>
      </c>
      <c r="X34" s="844"/>
      <c r="Y34" s="1001"/>
      <c r="Z34" s="847"/>
      <c r="AA34" s="850"/>
      <c r="AB34" s="847"/>
      <c r="AC34" s="847"/>
      <c r="AD34" s="847"/>
    </row>
    <row customHeight="1" ht="45">
      <c r="A35" s="846"/>
      <c r="B35" s="900">
        <v>18</v>
      </c>
      <c r="C35" s="844" t="s">
        <v>2093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2094</v>
      </c>
      <c r="P35" s="958" t="s">
        <v>2074</v>
      </c>
      <c r="Q35" s="958" t="s">
        <v>2094</v>
      </c>
      <c r="R35" s="958" t="s">
        <v>2074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2095</v>
      </c>
      <c r="V35" s="847" t="s">
        <v>2095</v>
      </c>
      <c r="W35" s="847" t="s">
        <v>2095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2096</v>
      </c>
      <c r="U36" s="847" t="s">
        <v>2096</v>
      </c>
      <c r="V36" s="847" t="s">
        <v>2096</v>
      </c>
      <c r="W36" s="847" t="s">
        <v>2096</v>
      </c>
      <c r="X36" s="844"/>
      <c r="Y36" s="1001"/>
      <c r="Z36" s="847"/>
      <c r="AA36" s="850"/>
      <c r="AB36" s="847"/>
      <c r="AC36" s="847"/>
      <c r="AD36" s="847"/>
    </row>
    <row customHeight="1" ht="18">
      <c r="A37" s="846"/>
      <c r="B37" s="900">
        <v>20</v>
      </c>
      <c r="C37" s="844" t="s">
        <v>2097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2098</v>
      </c>
      <c r="P37" s="958" t="s">
        <v>2081</v>
      </c>
      <c r="Q37" s="958" t="s">
        <v>2098</v>
      </c>
      <c r="R37" s="958" t="s">
        <v>2081</v>
      </c>
      <c r="S37" s="958"/>
      <c r="T37" s="965" t="s">
        <v>2099</v>
      </c>
      <c r="U37" s="847" t="s">
        <v>2099</v>
      </c>
      <c r="V37" s="847" t="s">
        <v>2099</v>
      </c>
      <c r="W37" s="847" t="s">
        <v>2099</v>
      </c>
      <c r="X37" s="844"/>
      <c r="Y37" s="1001"/>
      <c r="Z37" s="847"/>
      <c r="AA37" s="850"/>
      <c r="AB37" s="847"/>
      <c r="AC37" s="847"/>
      <c r="AD37" s="847"/>
    </row>
    <row customHeight="1" ht="18">
      <c r="A38" s="846"/>
      <c r="B38" s="900">
        <v>21</v>
      </c>
      <c r="C38" s="844" t="s">
        <v>2100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2101</v>
      </c>
      <c r="P38" s="958" t="s">
        <v>2084</v>
      </c>
      <c r="Q38" s="958" t="s">
        <v>2101</v>
      </c>
      <c r="R38" s="958" t="s">
        <v>2084</v>
      </c>
      <c r="S38" s="958"/>
      <c r="T38" s="965" t="s">
        <v>2102</v>
      </c>
      <c r="U38" s="847" t="s">
        <v>2102</v>
      </c>
      <c r="V38" s="847" t="s">
        <v>2102</v>
      </c>
      <c r="W38" s="847" t="s">
        <v>2102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2103</v>
      </c>
      <c r="U39" s="847" t="s">
        <v>2104</v>
      </c>
      <c r="V39" s="847" t="s">
        <v>2105</v>
      </c>
      <c r="W39" s="847" t="s">
        <v>2106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2107</v>
      </c>
      <c r="P40" s="958" t="s">
        <v>749</v>
      </c>
      <c r="Q40" s="958" t="s">
        <v>2107</v>
      </c>
      <c r="R40" s="958" t="s">
        <v>749</v>
      </c>
      <c r="S40" s="958"/>
      <c r="T40" s="844" t="s">
        <v>2108</v>
      </c>
      <c r="U40" s="844" t="s">
        <v>2108</v>
      </c>
      <c r="V40" s="844" t="s">
        <v>2108</v>
      </c>
      <c r="W40" s="844" t="s">
        <v>2108</v>
      </c>
      <c r="X40" s="844"/>
      <c r="Y40" s="1001"/>
      <c r="Z40" s="847" t="s">
        <v>2109</v>
      </c>
      <c r="AA40" s="850" t="s">
        <v>2109</v>
      </c>
      <c r="AB40" s="850" t="s">
        <v>2109</v>
      </c>
      <c r="AC40" s="850" t="s">
        <v>2109</v>
      </c>
      <c r="AD40" s="847"/>
    </row>
    <row customHeight="1" ht="27">
      <c r="A41" s="846"/>
      <c r="B41" s="900">
        <v>24</v>
      </c>
      <c r="C41" s="844" t="s">
        <v>2110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2111</v>
      </c>
      <c r="P41" s="958" t="s">
        <v>2098</v>
      </c>
      <c r="Q41" s="958" t="s">
        <v>2111</v>
      </c>
      <c r="R41" s="958" t="s">
        <v>2098</v>
      </c>
      <c r="S41" s="958"/>
      <c r="T41" s="844" t="s">
        <v>2112</v>
      </c>
      <c r="U41" s="844" t="s">
        <v>2112</v>
      </c>
      <c r="V41" s="844" t="s">
        <v>2112</v>
      </c>
      <c r="W41" s="844" t="s">
        <v>2112</v>
      </c>
      <c r="X41" s="844"/>
      <c r="Y41" s="1001"/>
      <c r="Z41" s="847" t="s">
        <v>2113</v>
      </c>
      <c r="AA41" s="847" t="s">
        <v>2113</v>
      </c>
      <c r="AB41" s="847" t="s">
        <v>2113</v>
      </c>
      <c r="AC41" s="847" t="s">
        <v>2113</v>
      </c>
      <c r="AD41" s="847"/>
    </row>
    <row customHeight="1" ht="27">
      <c r="A42" s="846"/>
      <c r="B42" s="900">
        <v>25</v>
      </c>
      <c r="C42" s="844" t="s">
        <v>2114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2115</v>
      </c>
      <c r="P42" s="958" t="s">
        <v>2101</v>
      </c>
      <c r="Q42" s="958" t="s">
        <v>2115</v>
      </c>
      <c r="R42" s="958" t="s">
        <v>2101</v>
      </c>
      <c r="S42" s="958"/>
      <c r="T42" s="844" t="s">
        <v>2116</v>
      </c>
      <c r="U42" s="844" t="s">
        <v>2116</v>
      </c>
      <c r="V42" s="844" t="s">
        <v>2116</v>
      </c>
      <c r="W42" s="844" t="s">
        <v>2116</v>
      </c>
      <c r="X42" s="844"/>
      <c r="Y42" s="1001"/>
      <c r="Z42" s="847" t="s">
        <v>2117</v>
      </c>
      <c r="AA42" s="847" t="s">
        <v>2117</v>
      </c>
      <c r="AB42" s="847" t="s">
        <v>2117</v>
      </c>
      <c r="AC42" s="847" t="s">
        <v>2117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2118</v>
      </c>
      <c r="P43" s="958" t="s">
        <v>753</v>
      </c>
      <c r="Q43" s="958" t="s">
        <v>2118</v>
      </c>
      <c r="R43" s="958" t="s">
        <v>753</v>
      </c>
      <c r="S43" s="958"/>
      <c r="T43" s="844" t="s">
        <v>2119</v>
      </c>
      <c r="U43" s="844" t="s">
        <v>2119</v>
      </c>
      <c r="V43" s="844" t="s">
        <v>2119</v>
      </c>
      <c r="W43" s="844" t="s">
        <v>2119</v>
      </c>
      <c r="X43" s="844"/>
      <c r="Y43" s="1001"/>
      <c r="Z43" s="847" t="s">
        <v>2120</v>
      </c>
      <c r="AA43" s="847" t="s">
        <v>2120</v>
      </c>
      <c r="AB43" s="847" t="s">
        <v>2120</v>
      </c>
      <c r="AC43" s="847" t="s">
        <v>2120</v>
      </c>
      <c r="AD43" s="847"/>
    </row>
    <row customHeight="1" ht="27">
      <c r="A44" s="846"/>
      <c r="B44" s="900">
        <v>27</v>
      </c>
      <c r="C44" s="844" t="s">
        <v>2121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2122</v>
      </c>
      <c r="P44" s="958" t="s">
        <v>2123</v>
      </c>
      <c r="Q44" s="958" t="s">
        <v>2122</v>
      </c>
      <c r="R44" s="958" t="s">
        <v>2123</v>
      </c>
      <c r="S44" s="958"/>
      <c r="T44" s="844" t="s">
        <v>2112</v>
      </c>
      <c r="U44" s="844" t="s">
        <v>2112</v>
      </c>
      <c r="V44" s="844" t="s">
        <v>2112</v>
      </c>
      <c r="W44" s="844" t="s">
        <v>2112</v>
      </c>
      <c r="X44" s="844"/>
      <c r="Y44" s="1001"/>
      <c r="Z44" s="847" t="s">
        <v>2124</v>
      </c>
      <c r="AA44" s="847" t="s">
        <v>2124</v>
      </c>
      <c r="AB44" s="847" t="s">
        <v>2124</v>
      </c>
      <c r="AC44" s="847" t="s">
        <v>2124</v>
      </c>
      <c r="AD44" s="847"/>
    </row>
    <row customHeight="1" ht="27">
      <c r="A45" s="846"/>
      <c r="B45" s="900">
        <v>28</v>
      </c>
      <c r="C45" s="844" t="s">
        <v>2125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2126</v>
      </c>
      <c r="P45" s="958" t="s">
        <v>2127</v>
      </c>
      <c r="Q45" s="958" t="s">
        <v>2126</v>
      </c>
      <c r="R45" s="958" t="s">
        <v>2127</v>
      </c>
      <c r="S45" s="958"/>
      <c r="T45" s="844" t="s">
        <v>2116</v>
      </c>
      <c r="U45" s="844" t="s">
        <v>2116</v>
      </c>
      <c r="V45" s="844" t="s">
        <v>2116</v>
      </c>
      <c r="W45" s="844" t="s">
        <v>2116</v>
      </c>
      <c r="X45" s="844"/>
      <c r="Y45" s="1001"/>
      <c r="Z45" s="847" t="s">
        <v>2128</v>
      </c>
      <c r="AA45" s="847" t="s">
        <v>2128</v>
      </c>
      <c r="AB45" s="847" t="s">
        <v>2128</v>
      </c>
      <c r="AC45" s="847" t="s">
        <v>2128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2129</v>
      </c>
      <c r="P46" s="958" t="s">
        <v>2107</v>
      </c>
      <c r="Q46" s="958" t="s">
        <v>2129</v>
      </c>
      <c r="R46" s="958" t="s">
        <v>2107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2130</v>
      </c>
      <c r="V46" s="844" t="s">
        <v>2130</v>
      </c>
      <c r="W46" s="844" t="s">
        <v>2130</v>
      </c>
      <c r="X46" s="844"/>
      <c r="Y46" s="1001"/>
      <c r="Z46" s="847" t="s">
        <v>2131</v>
      </c>
      <c r="AA46" s="847" t="s">
        <v>2132</v>
      </c>
      <c r="AB46" s="847" t="s">
        <v>2132</v>
      </c>
      <c r="AC46" s="847" t="s">
        <v>2132</v>
      </c>
      <c r="AD46" s="847"/>
    </row>
    <row customHeight="1" ht="54">
      <c r="A47" s="846"/>
      <c r="B47" s="900">
        <v>30</v>
      </c>
      <c r="C47" s="844" t="s">
        <v>2133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2134</v>
      </c>
      <c r="P47" s="958" t="s">
        <v>2111</v>
      </c>
      <c r="Q47" s="958" t="s">
        <v>2134</v>
      </c>
      <c r="R47" s="958" t="s">
        <v>2111</v>
      </c>
      <c r="S47" s="958"/>
      <c r="T47" s="844" t="s">
        <v>2135</v>
      </c>
      <c r="U47" s="844" t="s">
        <v>2135</v>
      </c>
      <c r="V47" s="844" t="s">
        <v>2135</v>
      </c>
      <c r="W47" s="844" t="s">
        <v>2135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2118</v>
      </c>
      <c r="Q48" s="958" t="s">
        <v>2136</v>
      </c>
      <c r="R48" s="958" t="s">
        <v>2118</v>
      </c>
      <c r="S48" s="958"/>
      <c r="T48" s="844"/>
      <c r="U48" s="844" t="s">
        <v>2137</v>
      </c>
      <c r="V48" s="844" t="s">
        <v>2138</v>
      </c>
      <c r="W48" s="844" t="s">
        <v>2138</v>
      </c>
      <c r="X48" s="844"/>
      <c r="Y48" s="1001"/>
      <c r="Z48" s="847"/>
      <c r="AA48" s="850" t="s">
        <v>2132</v>
      </c>
      <c r="AB48" s="850" t="s">
        <v>2132</v>
      </c>
      <c r="AC48" s="850" t="s">
        <v>2132</v>
      </c>
      <c r="AD48" s="847"/>
    </row>
    <row customHeight="1" ht="54">
      <c r="A49" s="846"/>
      <c r="B49" s="900">
        <v>32</v>
      </c>
      <c r="C49" s="844" t="s">
        <v>2139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2122</v>
      </c>
      <c r="Q49" s="958" t="s">
        <v>2140</v>
      </c>
      <c r="R49" s="958" t="s">
        <v>2122</v>
      </c>
      <c r="S49" s="958"/>
      <c r="T49" s="844"/>
      <c r="U49" s="844" t="s">
        <v>2135</v>
      </c>
      <c r="V49" s="844" t="s">
        <v>2135</v>
      </c>
      <c r="W49" s="844" t="s">
        <v>2135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2136</v>
      </c>
      <c r="P50" s="958" t="s">
        <v>2129</v>
      </c>
      <c r="Q50" s="958" t="s">
        <v>2141</v>
      </c>
      <c r="R50" s="958" t="s">
        <v>2129</v>
      </c>
      <c r="S50" s="958"/>
      <c r="T50" s="844" t="s">
        <v>2142</v>
      </c>
      <c r="U50" s="844" t="s">
        <v>2143</v>
      </c>
      <c r="V50" s="844" t="s">
        <v>2144</v>
      </c>
      <c r="W50" s="844" t="s">
        <v>2145</v>
      </c>
      <c r="X50" s="844"/>
      <c r="Y50" s="1001"/>
      <c r="Z50" s="847" t="s">
        <v>2146</v>
      </c>
      <c r="AA50" s="850" t="s">
        <v>2147</v>
      </c>
      <c r="AB50" s="850" t="s">
        <v>2147</v>
      </c>
      <c r="AC50" s="850" t="s">
        <v>2147</v>
      </c>
      <c r="AD50" s="847"/>
    </row>
    <row customHeight="1" ht="27">
      <c r="A51" s="846"/>
      <c r="B51" s="900">
        <v>34</v>
      </c>
      <c r="C51" s="844" t="s">
        <v>2148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2149</v>
      </c>
      <c r="U51" s="844"/>
      <c r="V51" s="844"/>
      <c r="W51" s="844"/>
      <c r="X51" s="844"/>
      <c r="Y51" s="1001"/>
      <c r="Z51" s="847"/>
      <c r="AA51" s="850"/>
      <c r="AB51" s="850"/>
      <c r="AC51" s="850"/>
      <c r="AD51" s="847"/>
    </row>
    <row customHeight="1" ht="36">
      <c r="A52" s="846"/>
      <c r="B52" s="900">
        <v>35</v>
      </c>
      <c r="C52" s="844" t="s">
        <v>2042</v>
      </c>
      <c r="D52" s="968" t="s">
        <v>2042</v>
      </c>
      <c r="E52" s="844" t="s">
        <v>2042</v>
      </c>
      <c r="F52" s="844" t="s">
        <v>2042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2150</v>
      </c>
      <c r="U52" s="844" t="s">
        <v>2151</v>
      </c>
      <c r="V52" s="844" t="s">
        <v>2152</v>
      </c>
      <c r="W52" s="844" t="s">
        <v>2153</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332</v>
      </c>
      <c r="Q53" s="958" t="s">
        <v>332</v>
      </c>
      <c r="R53" s="958" t="s">
        <v>332</v>
      </c>
      <c r="S53" s="958"/>
      <c r="T53" s="844" t="s">
        <v>2154</v>
      </c>
      <c r="U53" s="844" t="s">
        <v>2154</v>
      </c>
      <c r="V53" s="844" t="s">
        <v>2154</v>
      </c>
      <c r="W53" s="844" t="s">
        <v>2154</v>
      </c>
      <c r="X53" s="844"/>
      <c r="Y53" s="1001"/>
      <c r="Z53" s="847"/>
      <c r="AA53" s="850"/>
      <c r="AB53" s="847"/>
      <c r="AC53" s="847"/>
      <c r="AD53" s="847"/>
    </row>
    <row customHeight="1" ht="18">
      <c r="A54" s="846"/>
      <c r="B54" s="900">
        <v>37</v>
      </c>
      <c r="C54" s="844" t="s">
        <v>2048</v>
      </c>
      <c r="D54" s="968" t="s">
        <v>2048</v>
      </c>
      <c r="E54" s="844" t="s">
        <v>2048</v>
      </c>
      <c r="F54" s="844" t="s">
        <v>2048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2155</v>
      </c>
      <c r="V55" s="844" t="s">
        <v>2155</v>
      </c>
      <c r="W55" s="844" t="s">
        <v>2155</v>
      </c>
      <c r="X55" s="844"/>
      <c r="Y55" s="1001"/>
      <c r="Z55" s="847" t="s">
        <v>2156</v>
      </c>
      <c r="AA55" s="847" t="s">
        <v>2156</v>
      </c>
      <c r="AB55" s="847" t="s">
        <v>2156</v>
      </c>
      <c r="AC55" s="847" t="s">
        <v>2156</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2157</v>
      </c>
      <c r="V56" s="844" t="s">
        <v>2157</v>
      </c>
      <c r="W56" s="844" t="s">
        <v>2157</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2158</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2159</v>
      </c>
      <c r="V57" s="844" t="s">
        <v>2159</v>
      </c>
      <c r="W57" s="844" t="s">
        <v>2159</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2160</v>
      </c>
      <c r="V58" s="844" t="s">
        <v>2160</v>
      </c>
      <c r="W58" s="844" t="s">
        <v>2160</v>
      </c>
      <c r="X58" s="844"/>
      <c r="Y58" s="1001"/>
      <c r="Z58" s="847"/>
      <c r="AA58" s="850"/>
      <c r="AB58" s="847"/>
      <c r="AC58" s="847"/>
      <c r="AD58" s="847"/>
    </row>
    <row customHeight="1" ht="36">
      <c r="A59" s="846"/>
      <c r="B59" s="900">
        <v>42</v>
      </c>
      <c r="C59" s="844">
        <v>3</v>
      </c>
      <c r="D59" s="968" t="s">
        <v>2148</v>
      </c>
      <c r="E59" s="844" t="s">
        <v>2148</v>
      </c>
      <c r="F59" s="844" t="s">
        <v>2148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2161</v>
      </c>
      <c r="V59" s="844" t="s">
        <v>2162</v>
      </c>
      <c r="W59" s="844" t="s">
        <v>2163</v>
      </c>
      <c r="X59" s="844"/>
      <c r="Y59" s="1001"/>
      <c r="Z59" s="847"/>
      <c r="AA59" s="850"/>
      <c r="AB59" s="847"/>
      <c r="AC59" s="847"/>
      <c r="AD59" s="847"/>
    </row>
    <row customHeight="1" ht="81">
      <c r="A60" s="846"/>
      <c r="B60" s="900">
        <v>43</v>
      </c>
      <c r="C60" s="844" t="s">
        <v>2164</v>
      </c>
      <c r="D60" s="968" t="s">
        <v>2164</v>
      </c>
      <c r="E60" s="844" t="s">
        <v>2164</v>
      </c>
      <c r="F60" s="844" t="s">
        <v>2164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637</v>
      </c>
      <c r="U60" s="844" t="s">
        <v>637</v>
      </c>
      <c r="V60" s="844" t="s">
        <v>637</v>
      </c>
      <c r="W60" s="844" t="s">
        <v>637</v>
      </c>
      <c r="X60" s="844"/>
      <c r="Y60" s="1001"/>
      <c r="Z60" s="847" t="s">
        <v>2165</v>
      </c>
      <c r="AA60" s="850" t="s">
        <v>2166</v>
      </c>
      <c r="AB60" s="847" t="s">
        <v>2167</v>
      </c>
      <c r="AC60" s="847" t="s">
        <v>2166</v>
      </c>
      <c r="AD60" s="847"/>
    </row>
    <row customHeight="1" ht="9">
      <c r="A61" s="846"/>
      <c r="B61" s="900">
        <v>44</v>
      </c>
      <c r="C61" s="844"/>
      <c r="D61" s="968" t="s">
        <v>2168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2169</v>
      </c>
      <c r="V61" s="844"/>
      <c r="W61" s="844"/>
      <c r="X61" s="844"/>
      <c r="Y61" s="1001"/>
      <c r="Z61" s="847"/>
      <c r="AA61" s="850"/>
      <c r="AB61" s="847"/>
      <c r="AC61" s="847"/>
      <c r="AD61" s="847"/>
    </row>
    <row customHeight="1" ht="9">
      <c r="A62" s="846"/>
      <c r="B62" s="900">
        <v>45</v>
      </c>
      <c r="C62" s="844"/>
      <c r="D62" s="968" t="s">
        <v>2170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2171</v>
      </c>
      <c r="V62" s="844"/>
      <c r="W62" s="844"/>
      <c r="X62" s="844"/>
      <c r="Y62" s="1001"/>
      <c r="Z62" s="847"/>
      <c r="AA62" s="850"/>
      <c r="AB62" s="847"/>
      <c r="AC62" s="847"/>
      <c r="AD62" s="847"/>
    </row>
    <row customHeight="1" ht="18">
      <c r="A63" s="846"/>
      <c r="B63" s="900">
        <v>46</v>
      </c>
      <c r="C63" s="844"/>
      <c r="D63" s="968" t="s">
        <v>2172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2173</v>
      </c>
      <c r="V63" s="844"/>
      <c r="W63" s="844"/>
      <c r="X63" s="844"/>
      <c r="Y63" s="1001"/>
      <c r="Z63" s="847"/>
      <c r="AA63" s="850"/>
      <c r="AB63" s="847"/>
      <c r="AC63" s="847"/>
      <c r="AD63" s="847"/>
    </row>
    <row customHeight="1" ht="18">
      <c r="A64" s="846"/>
      <c r="B64" s="900">
        <v>47</v>
      </c>
      <c r="C64" s="844"/>
      <c r="D64" s="968" t="s">
        <v>2174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2175</v>
      </c>
      <c r="V64" s="844"/>
      <c r="W64" s="844"/>
      <c r="X64" s="844"/>
      <c r="Y64" s="1001"/>
      <c r="Z64" s="847"/>
      <c r="AA64" s="850" t="s">
        <v>2176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2089</v>
      </c>
      <c r="Q65" s="958"/>
      <c r="R65" s="958"/>
      <c r="S65" s="958"/>
      <c r="T65" s="844"/>
      <c r="U65" s="844" t="s">
        <v>2177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2093</v>
      </c>
      <c r="Q66" s="958"/>
      <c r="R66" s="958"/>
      <c r="S66" s="958"/>
      <c r="T66" s="844"/>
      <c r="U66" s="844" t="s">
        <v>2178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2179</v>
      </c>
      <c r="Q67" s="958"/>
      <c r="R67" s="958"/>
      <c r="S67" s="958"/>
      <c r="T67" s="844"/>
      <c r="U67" s="844" t="s">
        <v>2180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2181</v>
      </c>
      <c r="Q68" s="958"/>
      <c r="R68" s="958"/>
      <c r="S68" s="958"/>
      <c r="T68" s="844"/>
      <c r="U68" s="844" t="s">
        <v>2182</v>
      </c>
      <c r="V68" s="844"/>
      <c r="W68" s="844"/>
      <c r="X68" s="844"/>
      <c r="Y68" s="1001"/>
      <c r="Z68" s="847"/>
      <c r="AA68" s="850"/>
      <c r="AB68" s="847"/>
      <c r="AC68" s="847"/>
      <c r="AD68" s="847"/>
    </row>
    <row customHeight="1" ht="9">
      <c r="A69" s="846"/>
      <c r="B69" s="900">
        <v>52</v>
      </c>
      <c r="C69" s="844"/>
      <c r="D69" s="968" t="s">
        <v>2183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2184</v>
      </c>
      <c r="V69" s="844"/>
      <c r="W69" s="844"/>
      <c r="X69" s="844"/>
      <c r="Y69" s="1001"/>
      <c r="Z69" s="847"/>
      <c r="AA69" s="850"/>
      <c r="AB69" s="847"/>
      <c r="AC69" s="847"/>
      <c r="AD69" s="847"/>
    </row>
    <row customHeight="1" ht="27">
      <c r="A70" s="846"/>
      <c r="B70" s="900">
        <v>53</v>
      </c>
      <c r="C70" s="844"/>
      <c r="D70" s="968"/>
      <c r="E70" s="844" t="s">
        <v>2168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2185</v>
      </c>
      <c r="W70" s="844"/>
      <c r="X70" s="844"/>
      <c r="Y70" s="1001"/>
      <c r="Z70" s="847"/>
      <c r="AA70" s="850"/>
      <c r="AB70" s="847"/>
      <c r="AC70" s="847"/>
      <c r="AD70" s="847"/>
    </row>
    <row customHeight="1" ht="36">
      <c r="A71" s="846"/>
      <c r="B71" s="900">
        <v>54</v>
      </c>
      <c r="C71" s="844"/>
      <c r="D71" s="968"/>
      <c r="E71" s="844" t="s">
        <v>2170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2186</v>
      </c>
      <c r="W71" s="844"/>
      <c r="X71" s="844"/>
      <c r="Y71" s="1001"/>
      <c r="Z71" s="847"/>
      <c r="AA71" s="850"/>
      <c r="AB71" s="847"/>
      <c r="AC71" s="847"/>
      <c r="AD71" s="847"/>
    </row>
    <row customHeight="1" ht="27">
      <c r="A72" s="846"/>
      <c r="B72" s="900">
        <v>55</v>
      </c>
      <c r="C72" s="844"/>
      <c r="D72" s="968"/>
      <c r="E72" s="844" t="s">
        <v>2172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2187</v>
      </c>
      <c r="W72" s="844"/>
      <c r="X72" s="844"/>
      <c r="Y72" s="1001"/>
      <c r="Z72" s="847"/>
      <c r="AA72" s="850"/>
      <c r="AB72" s="847"/>
      <c r="AC72" s="847"/>
      <c r="AD72" s="847"/>
    </row>
    <row customHeight="1" ht="36">
      <c r="A73" s="846"/>
      <c r="B73" s="900">
        <v>56</v>
      </c>
      <c r="C73" s="844"/>
      <c r="D73" s="968"/>
      <c r="E73" s="844" t="s">
        <v>2174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2188</v>
      </c>
      <c r="W73" s="844"/>
      <c r="X73" s="844"/>
      <c r="Y73" s="1001"/>
      <c r="Z73" s="847"/>
      <c r="AA73" s="850"/>
      <c r="AB73" s="847"/>
      <c r="AC73" s="847"/>
      <c r="AD73" s="847"/>
    </row>
    <row customHeight="1" ht="18">
      <c r="A74" s="846"/>
      <c r="B74" s="900">
        <v>57</v>
      </c>
      <c r="C74" s="844"/>
      <c r="D74" s="968"/>
      <c r="E74" s="844" t="s">
        <v>2183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2189</v>
      </c>
      <c r="W74" s="844"/>
      <c r="X74" s="844"/>
      <c r="Y74" s="1001"/>
      <c r="Z74" s="847"/>
      <c r="AA74" s="850"/>
      <c r="AB74" s="847"/>
      <c r="AC74" s="847"/>
      <c r="AD74" s="847"/>
    </row>
    <row customHeight="1" ht="18">
      <c r="A75" s="846"/>
      <c r="B75" s="900">
        <v>58</v>
      </c>
      <c r="C75" s="844"/>
      <c r="D75" s="968"/>
      <c r="E75" s="844"/>
      <c r="F75" s="844" t="s">
        <v>2168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2190</v>
      </c>
      <c r="X75" s="844"/>
      <c r="Y75" s="1001"/>
      <c r="Z75" s="847"/>
      <c r="AA75" s="850"/>
      <c r="AB75" s="847"/>
      <c r="AC75" s="847"/>
      <c r="AD75" s="847"/>
    </row>
    <row customHeight="1" ht="36">
      <c r="A76" s="846"/>
      <c r="B76" s="900">
        <v>59</v>
      </c>
      <c r="C76" s="844"/>
      <c r="D76" s="968"/>
      <c r="E76" s="844"/>
      <c r="F76" s="844" t="s">
        <v>2170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2191</v>
      </c>
      <c r="X76" s="844"/>
      <c r="Y76" s="1001"/>
      <c r="Z76" s="847"/>
      <c r="AA76" s="850"/>
      <c r="AB76" s="847"/>
      <c r="AC76" s="847"/>
      <c r="AD76" s="847"/>
    </row>
    <row customHeight="1" ht="18">
      <c r="A77" s="846"/>
      <c r="B77" s="900">
        <v>60</v>
      </c>
      <c r="C77" s="844"/>
      <c r="D77" s="968"/>
      <c r="E77" s="844"/>
      <c r="F77" s="844" t="s">
        <v>2172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2192</v>
      </c>
      <c r="X77" s="844"/>
      <c r="Y77" s="1001"/>
      <c r="Z77" s="847"/>
      <c r="AA77" s="850"/>
      <c r="AB77" s="847"/>
      <c r="AC77" s="847"/>
      <c r="AD77" s="847"/>
    </row>
    <row customHeight="1" ht="72">
      <c r="A78" s="846"/>
      <c r="B78" s="900">
        <v>61</v>
      </c>
      <c r="C78" s="844" t="s">
        <v>2168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642</v>
      </c>
      <c r="U78" s="844"/>
      <c r="V78" s="844"/>
      <c r="W78" s="844"/>
      <c r="X78" s="844"/>
      <c r="Y78" s="1001"/>
      <c r="Z78" s="847" t="s">
        <v>2193</v>
      </c>
      <c r="AA78" s="850"/>
      <c r="AB78" s="847"/>
      <c r="AC78" s="847"/>
      <c r="AD78" s="847"/>
    </row>
    <row customHeight="1" ht="36">
      <c r="A79" s="846"/>
      <c r="B79" s="900">
        <v>62</v>
      </c>
      <c r="C79" s="844" t="s">
        <v>2170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2194</v>
      </c>
      <c r="U79" s="844"/>
      <c r="V79" s="844"/>
      <c r="W79" s="844"/>
      <c r="X79" s="844"/>
      <c r="Y79" s="1001"/>
      <c r="Z79" s="847" t="s">
        <v>2195</v>
      </c>
      <c r="AA79" s="850"/>
      <c r="AB79" s="847"/>
      <c r="AC79" s="847"/>
      <c r="AD79" s="847"/>
    </row>
    <row customHeight="1" ht="45">
      <c r="A80" s="846"/>
      <c r="B80" s="900">
        <v>63</v>
      </c>
      <c r="C80" s="844" t="s">
        <v>2172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2196</v>
      </c>
      <c r="U80" s="844"/>
      <c r="V80" s="844"/>
      <c r="W80" s="844"/>
      <c r="X80" s="844"/>
      <c r="Y80" s="1001"/>
      <c r="Z80" s="847" t="s">
        <v>2197</v>
      </c>
      <c r="AA80" s="850"/>
      <c r="AB80" s="847"/>
      <c r="AC80" s="847"/>
      <c r="AD80" s="847"/>
    </row>
    <row customHeight="1" ht="36">
      <c r="A81" s="846"/>
      <c r="B81" s="900">
        <v>64</v>
      </c>
      <c r="C81" s="844" t="s">
        <v>2174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2080</v>
      </c>
      <c r="P81" s="958"/>
      <c r="Q81" s="958"/>
      <c r="R81" s="958"/>
      <c r="S81" s="958"/>
      <c r="T81" s="844" t="s">
        <v>2198</v>
      </c>
      <c r="U81" s="844"/>
      <c r="V81" s="844"/>
      <c r="W81" s="844"/>
      <c r="X81" s="844"/>
      <c r="Y81" s="1001"/>
      <c r="Z81" s="847" t="s">
        <v>2199</v>
      </c>
      <c r="AA81" s="850"/>
      <c r="AB81" s="847"/>
      <c r="AC81" s="847"/>
      <c r="AD81" s="847"/>
    </row>
    <row customHeight="1" ht="90">
      <c r="A82" s="846"/>
      <c r="B82" s="900">
        <v>65</v>
      </c>
      <c r="C82" s="844" t="s">
        <v>2183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2200</v>
      </c>
      <c r="U82" s="844"/>
      <c r="V82" s="844"/>
      <c r="W82" s="844"/>
      <c r="X82" s="844"/>
      <c r="Y82" s="1001"/>
      <c r="Z82" s="847" t="s">
        <v>2201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2089</v>
      </c>
      <c r="P83" s="958"/>
      <c r="Q83" s="958"/>
      <c r="R83" s="958"/>
      <c r="S83" s="958"/>
      <c r="T83" s="844" t="s">
        <v>2202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2203</v>
      </c>
      <c r="P84" s="958"/>
      <c r="Q84" s="958"/>
      <c r="R84" s="958"/>
      <c r="S84" s="958"/>
      <c r="T84" s="844" t="s">
        <v>2204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2093</v>
      </c>
      <c r="P85" s="958"/>
      <c r="Q85" s="958"/>
      <c r="R85" s="958"/>
      <c r="S85" s="958"/>
      <c r="T85" s="844" t="s">
        <v>2205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2206</v>
      </c>
      <c r="P86" s="958"/>
      <c r="Q86" s="958"/>
      <c r="R86" s="958"/>
      <c r="S86" s="958"/>
      <c r="T86" s="844" t="s">
        <v>2207</v>
      </c>
      <c r="U86" s="844"/>
      <c r="V86" s="844"/>
      <c r="W86" s="844"/>
      <c r="X86" s="844"/>
      <c r="Y86" s="1001"/>
      <c r="Z86" s="847"/>
      <c r="AA86" s="850"/>
      <c r="AB86" s="847"/>
      <c r="AC86" s="847"/>
      <c r="AD86" s="847"/>
    </row>
    <row customHeight="1" ht="36">
      <c r="A87" s="846"/>
      <c r="B87" s="900">
        <v>70</v>
      </c>
      <c r="C87" s="844" t="s">
        <v>2208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2209</v>
      </c>
      <c r="U87" s="844"/>
      <c r="V87" s="844"/>
      <c r="W87" s="844"/>
      <c r="X87" s="844"/>
      <c r="Y87" s="1001"/>
      <c r="Z87" s="847"/>
      <c r="AA87" s="850"/>
      <c r="AB87" s="847"/>
      <c r="AC87" s="847"/>
      <c r="AD87" s="847"/>
    </row>
    <row customHeight="1" ht="18">
      <c r="A88" s="846"/>
      <c r="B88" s="900">
        <v>71</v>
      </c>
      <c r="C88" s="844" t="s">
        <v>2210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674</v>
      </c>
      <c r="U88" s="844"/>
      <c r="V88" s="844"/>
      <c r="W88" s="844"/>
      <c r="X88" s="844"/>
      <c r="Y88" s="1001"/>
      <c r="Z88" s="847"/>
      <c r="AA88" s="850"/>
      <c r="AB88" s="847"/>
      <c r="AC88" s="847"/>
      <c r="AD88" s="847"/>
    </row>
    <row customHeight="1" ht="18">
      <c r="A89" s="846"/>
      <c r="B89" s="900">
        <v>72</v>
      </c>
      <c r="C89" s="844" t="s">
        <v>2211</v>
      </c>
      <c r="D89" s="968" t="s">
        <v>2208</v>
      </c>
      <c r="E89" s="844" t="s">
        <v>2208</v>
      </c>
      <c r="F89" s="844" t="s">
        <v>2174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682</v>
      </c>
      <c r="U89" s="844" t="s">
        <v>682</v>
      </c>
      <c r="V89" s="844" t="s">
        <v>682</v>
      </c>
      <c r="W89" s="844" t="s">
        <v>682</v>
      </c>
      <c r="X89" s="844"/>
      <c r="Y89" s="1001"/>
      <c r="Z89" s="847"/>
      <c r="AA89" s="850"/>
      <c r="AB89" s="847"/>
      <c r="AC89" s="847"/>
      <c r="AD89" s="847"/>
    </row>
    <row customHeight="1" ht="27">
      <c r="A90" s="846"/>
      <c r="B90" s="900">
        <v>73</v>
      </c>
      <c r="C90" s="844" t="s">
        <v>2212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2210</v>
      </c>
      <c r="E91" s="844" t="s">
        <v>2210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2213</v>
      </c>
      <c r="V91" s="844" t="s">
        <v>2213</v>
      </c>
      <c r="W91" s="844"/>
      <c r="X91" s="844"/>
      <c r="Y91" s="1001"/>
      <c r="Z91" s="847"/>
      <c r="AA91" s="850"/>
      <c r="AB91" s="847"/>
      <c r="AC91" s="847"/>
      <c r="AD91" s="847"/>
    </row>
    <row customHeight="1" ht="27">
      <c r="A92" s="846"/>
      <c r="B92" s="900">
        <v>75</v>
      </c>
      <c r="C92" s="844"/>
      <c r="D92" s="968" t="s">
        <v>2211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2214</v>
      </c>
      <c r="V92" s="844"/>
      <c r="W92" s="844"/>
      <c r="X92" s="844"/>
      <c r="Y92" s="1001"/>
      <c r="Z92" s="847"/>
      <c r="AA92" s="850" t="s">
        <v>2215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2121</v>
      </c>
      <c r="Q93" s="958"/>
      <c r="R93" s="958"/>
      <c r="S93" s="958"/>
      <c r="T93" s="844"/>
      <c r="U93" s="844" t="s">
        <v>2216</v>
      </c>
      <c r="V93" s="844"/>
      <c r="W93" s="844"/>
      <c r="X93" s="844"/>
      <c r="Y93" s="1001"/>
      <c r="Z93" s="847"/>
      <c r="AA93" s="850" t="s">
        <v>2217</v>
      </c>
      <c r="AB93" s="847"/>
      <c r="AC93" s="847"/>
      <c r="AD93" s="847"/>
    </row>
    <row customHeight="1" ht="45">
      <c r="A94" s="846"/>
      <c r="B94" s="900">
        <v>77</v>
      </c>
      <c r="C94" s="844"/>
      <c r="D94" s="968" t="s">
        <v>2212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1475</v>
      </c>
      <c r="Q94" s="958"/>
      <c r="R94" s="958"/>
      <c r="S94" s="958"/>
      <c r="T94" s="844"/>
      <c r="U94" s="844" t="s">
        <v>2218</v>
      </c>
      <c r="V94" s="844"/>
      <c r="W94" s="844"/>
      <c r="X94" s="844"/>
      <c r="Y94" s="1001"/>
      <c r="Z94" s="847"/>
      <c r="AA94" s="850" t="s">
        <v>2219</v>
      </c>
      <c r="AB94" s="847"/>
      <c r="AC94" s="847"/>
      <c r="AD94" s="847"/>
    </row>
    <row customHeight="1" ht="99">
      <c r="A95" s="846"/>
      <c r="B95" s="900">
        <v>78</v>
      </c>
      <c r="C95" s="844" t="s">
        <v>2220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1475</v>
      </c>
      <c r="P95" s="958"/>
      <c r="Q95" s="958"/>
      <c r="R95" s="958"/>
      <c r="S95" s="958"/>
      <c r="T95" s="844" t="s">
        <v>2221</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1481</v>
      </c>
      <c r="P96" s="958"/>
      <c r="Q96" s="958"/>
      <c r="R96" s="958"/>
      <c r="S96" s="958"/>
      <c r="T96" s="844" t="s">
        <v>2222</v>
      </c>
      <c r="U96" s="844"/>
      <c r="V96" s="844"/>
      <c r="W96" s="844"/>
      <c r="X96" s="844"/>
      <c r="Y96" s="1001"/>
      <c r="Z96" s="847" t="s">
        <v>2223</v>
      </c>
      <c r="AA96" s="850"/>
      <c r="AB96" s="847"/>
      <c r="AC96" s="847"/>
      <c r="AD96" s="847"/>
    </row>
    <row customHeight="1" ht="63">
      <c r="A97" s="846"/>
      <c r="B97" s="900">
        <v>80</v>
      </c>
      <c r="C97" s="844" t="s">
        <v>2224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1493</v>
      </c>
      <c r="P97" s="958"/>
      <c r="Q97" s="958"/>
      <c r="R97" s="958"/>
      <c r="S97" s="958"/>
      <c r="T97" s="844" t="s">
        <v>2225</v>
      </c>
      <c r="U97" s="844"/>
      <c r="V97" s="844"/>
      <c r="W97" s="844"/>
      <c r="X97" s="844"/>
      <c r="Y97" s="1001"/>
      <c r="Z97" s="847" t="s">
        <v>2226</v>
      </c>
      <c r="AA97" s="850"/>
      <c r="AB97" s="847"/>
      <c r="AC97" s="847"/>
      <c r="AD97" s="847"/>
    </row>
    <row customHeight="1" ht="63">
      <c r="A98" s="846"/>
      <c r="B98" s="900">
        <v>81</v>
      </c>
      <c r="C98" s="844" t="s">
        <v>2227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1507</v>
      </c>
      <c r="P98" s="958"/>
      <c r="Q98" s="958"/>
      <c r="R98" s="958"/>
      <c r="S98" s="958"/>
      <c r="T98" s="844" t="s">
        <v>2228</v>
      </c>
      <c r="U98" s="844"/>
      <c r="V98" s="844"/>
      <c r="W98" s="844"/>
      <c r="X98" s="844"/>
      <c r="Y98" s="1001"/>
      <c r="Z98" s="847" t="s">
        <v>2226</v>
      </c>
      <c r="AA98" s="850"/>
      <c r="AB98" s="847"/>
      <c r="AC98" s="847"/>
      <c r="AD98" s="847"/>
    </row>
    <row customHeight="1" ht="90">
      <c r="A99" s="846"/>
      <c r="B99" s="900">
        <v>82</v>
      </c>
      <c r="C99" s="844" t="s">
        <v>2229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1519</v>
      </c>
      <c r="P99" s="958"/>
      <c r="Q99" s="958"/>
      <c r="R99" s="958"/>
      <c r="S99" s="958"/>
      <c r="T99" s="844" t="s">
        <v>2230</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2231</v>
      </c>
      <c r="P100" s="958"/>
      <c r="Q100" s="958"/>
      <c r="R100" s="958"/>
      <c r="S100" s="958"/>
      <c r="T100" s="844" t="s">
        <v>2232</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2233</v>
      </c>
      <c r="P101" s="958"/>
      <c r="Q101" s="958"/>
      <c r="R101" s="958"/>
      <c r="S101" s="958"/>
      <c r="T101" s="844" t="s">
        <v>2234</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1673</v>
      </c>
      <c r="B148" s="846"/>
      <c r="C148" s="844" t="s">
        <v>2235</v>
      </c>
      <c r="D148" s="844" t="s">
        <v>1575</v>
      </c>
      <c r="E148" s="844" t="s">
        <v>1675</v>
      </c>
      <c r="F148" s="844" t="s">
        <v>2236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40BD2-B4EB-021B-66FB-B37BDC266D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2239</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45658.54620370371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03/1378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89</v>
      </c>
      <c r="M15" s="2210" t="s">
        <v>434</v>
      </c>
      <c r="N15" s="302"/>
      <c r="O15" s="2275" t="s">
        <v>2240</v>
      </c>
      <c r="P15" s="2276"/>
      <c r="Q15" s="2276"/>
      <c r="R15" s="2276"/>
      <c r="S15" s="2276"/>
      <c r="T15" s="2276"/>
      <c r="U15" s="2277"/>
      <c r="V15" s="2278" t="s">
        <v>436</v>
      </c>
      <c r="W15" s="2281" t="s">
        <v>1152</v>
      </c>
      <c r="X15" s="2128"/>
      <c r="AD15" s="1156">
        <v>14</v>
      </c>
    </row>
    <row customHeight="1" ht="35.699999999999996">
      <c r="J16" s="377"/>
      <c r="K16" s="377"/>
      <c r="L16" s="2274"/>
      <c r="M16" s="2210"/>
      <c r="N16" s="1032"/>
      <c r="O16" s="2261" t="s">
        <v>439</v>
      </c>
      <c r="P16" s="2261" t="s">
        <v>440</v>
      </c>
      <c r="Q16" s="2263" t="s">
        <v>441</v>
      </c>
      <c r="R16" s="2264"/>
      <c r="S16" s="2263" t="s">
        <v>457</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2241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2242</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2243</v>
      </c>
      <c r="N35" s="2286"/>
      <c r="O35" s="2286"/>
      <c r="P35" s="2286"/>
      <c r="Q35" s="2286"/>
      <c r="R35" s="2286"/>
      <c r="S35" s="2286"/>
      <c r="T35" s="2286"/>
      <c r="U35" s="2286"/>
      <c r="V35" s="2286"/>
      <c r="W35" s="2286"/>
      <c r="X35" s="2286"/>
      <c r="AD35" s="1156">
        <v>27</v>
      </c>
    </row>
    <row customHeight="1" ht="109.19999999999999">
      <c r="H36" s="538"/>
      <c r="I36" s="1304"/>
      <c r="M36" s="2286" t="s">
        <v>2244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6B414-3764-080A-E1EF-E2E91E758E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3B78E-1F9A-A0C9-24CB-854501D79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298D1-F6AE-AC68-A1BE-E2384805C5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949BB-F966-A83D-BB07-2CDFDF56D8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345CD-B631-FEF7-2BEE-368D72FE8B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EEDD-66EB-C81C-9133-8378A836E8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89</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312</v>
      </c>
      <c r="F11" s="1012" t="str">
        <f>IF(region_name="","",region_name)</f>
        <v>Ханты-Мансийский автономный округ</v>
      </c>
      <c r="G11" s="1013" t="s">
        <v>313</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8620018330</v>
      </c>
      <c r="G14" s="1013" t="s">
        <v>317</v>
      </c>
      <c r="H14" s="476"/>
      <c r="J14" s="456">
        <v>0</v>
      </c>
    </row>
    <row customHeight="1" ht="22.5" hidden="1">
      <c r="A15" s="458"/>
      <c r="B15" s="503"/>
      <c r="C15" s="458"/>
      <c r="D15" s="1010" t="s">
        <v>318</v>
      </c>
      <c r="E15" s="1011" t="s">
        <v>319</v>
      </c>
      <c r="F15" s="1012" t="str">
        <f>IF(kpp="","",kpp)</f>
        <v>785150001</v>
      </c>
      <c r="G15" s="1013" t="s">
        <v>320</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91</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79AAD-89D8-8F84-2877-DE9FC6AF66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FA323-A06D-73EA-B9C5-66169B9FD8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7E1EF-34B9-B994-065D-BD3365F6E2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F724B-5FD5-438B-F9D1-8D31034648F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2245</v>
      </c>
      <c r="B1" s="2617" t="s">
        <v>2246</v>
      </c>
      <c r="C1" s="2618" t="s">
        <v>2247</v>
      </c>
      <c r="D1" s="2619"/>
      <c r="E1" s="837" t="s">
        <v>2248</v>
      </c>
    </row>
    <row customHeight="1" ht="11.25">
      <c r="A2" s="2620"/>
      <c r="B2" s="766" t="s">
        <v>26</v>
      </c>
      <c r="C2" s="754"/>
      <c r="D2" s="765"/>
      <c r="E2" s="837"/>
    </row>
    <row customHeight="1" ht="11.25">
      <c r="A3" s="2621"/>
      <c r="B3" s="2622" t="s">
        <v>33</v>
      </c>
      <c r="C3" s="754"/>
      <c r="D3" s="765"/>
      <c r="E3" s="837"/>
    </row>
    <row customHeight="1" ht="11.25">
      <c r="A4" s="2623"/>
      <c r="B4" s="767" t="s">
        <v>1673</v>
      </c>
      <c r="C4" s="754"/>
      <c r="D4" s="765"/>
      <c r="E4" s="837"/>
    </row>
    <row customHeight="1" ht="11.25">
      <c r="A5" s="2624"/>
      <c r="B5" s="767" t="s">
        <v>1667</v>
      </c>
      <c r="C5" s="2625" t="s">
        <v>2012</v>
      </c>
      <c r="D5" s="2626" t="s">
        <v>2249</v>
      </c>
      <c r="E5" s="837"/>
    </row>
    <row s="1851" customFormat="1" customHeight="1" ht="11.25">
      <c r="A6" s="2627"/>
      <c r="B6" s="767" t="s">
        <v>1677</v>
      </c>
      <c r="C6" s="754"/>
      <c r="D6" s="765"/>
      <c r="E6" s="837"/>
    </row>
    <row customHeight="1" ht="11.25">
      <c r="A7" s="2628"/>
      <c r="B7" s="767" t="s">
        <v>1684</v>
      </c>
      <c r="C7" s="754"/>
      <c r="D7" s="765"/>
      <c r="E7" s="837"/>
    </row>
    <row customHeight="1" ht="11.25">
      <c r="A8" s="757"/>
      <c r="B8" s="767" t="s">
        <v>1680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172F2-F20C-3B5E-6801-A42E98FE6C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4A334-1BE3-B322-F206-70DA201A28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1C295-D93A-E39E-2FE7-ACB1B982386F}"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2250</v>
      </c>
      <c r="B1" s="69" t="s">
        <v>2251</v>
      </c>
      <c r="C1" s="69" t="s">
        <v>2252</v>
      </c>
      <c r="D1" s="69" t="s">
        <v>2253</v>
      </c>
      <c r="E1" s="69" t="s">
        <v>2254</v>
      </c>
      <c r="F1" s="69" t="s">
        <v>2255</v>
      </c>
      <c r="G1" s="69" t="s">
        <v>2256</v>
      </c>
      <c r="H1" s="69" t="s">
        <v>2257</v>
      </c>
      <c r="I1" s="69" t="s">
        <v>2258</v>
      </c>
    </row>
    <row customHeight="1" ht="11.25">
      <c r="A2" s="1851" t="s">
        <v>2259</v>
      </c>
      <c r="B2" s="1851" t="s">
        <v>16</v>
      </c>
      <c r="C2" s="1851" t="s">
        <v>2260</v>
      </c>
      <c r="D2" s="1851" t="s">
        <v>2261</v>
      </c>
      <c r="E2" s="1851" t="s">
        <v>2262</v>
      </c>
      <c r="F2" s="1851" t="s">
        <v>2263</v>
      </c>
      <c r="G2" s="1851" t="s">
        <v>28</v>
      </c>
      <c r="H2" s="1851" t="s">
        <v>28</v>
      </c>
      <c r="I2" s="1851" t="s">
        <v>815</v>
      </c>
    </row>
    <row customHeight="1" ht="11.25">
      <c r="A3" s="1851" t="s">
        <v>2259</v>
      </c>
      <c r="B3" s="1851" t="s">
        <v>16</v>
      </c>
      <c r="C3" s="1851" t="s">
        <v>2264</v>
      </c>
      <c r="D3" s="1851" t="s">
        <v>2265</v>
      </c>
      <c r="E3" s="1851" t="s">
        <v>2266</v>
      </c>
      <c r="F3" s="1851" t="s">
        <v>2267</v>
      </c>
      <c r="G3" s="1851" t="s">
        <v>28</v>
      </c>
      <c r="H3" s="1851" t="s">
        <v>28</v>
      </c>
      <c r="I3" s="1851" t="s">
        <v>815</v>
      </c>
    </row>
    <row customHeight="1" ht="11.25">
      <c r="A4" s="1851" t="s">
        <v>2259</v>
      </c>
      <c r="B4" s="1851" t="s">
        <v>16</v>
      </c>
      <c r="C4" s="1851" t="s">
        <v>2268</v>
      </c>
      <c r="D4" s="1851" t="s">
        <v>2269</v>
      </c>
      <c r="E4" s="1851" t="s">
        <v>2270</v>
      </c>
      <c r="F4" s="1851" t="s">
        <v>2271</v>
      </c>
      <c r="G4" s="1851" t="s">
        <v>28</v>
      </c>
      <c r="H4" s="1851" t="s">
        <v>28</v>
      </c>
      <c r="I4" s="1851" t="s">
        <v>815</v>
      </c>
    </row>
    <row customHeight="1" ht="11.25">
      <c r="A5" s="1851" t="s">
        <v>2259</v>
      </c>
      <c r="B5" s="1851" t="s">
        <v>16</v>
      </c>
      <c r="C5" s="1851" t="s">
        <v>2272</v>
      </c>
      <c r="D5" s="1851" t="s">
        <v>2273</v>
      </c>
      <c r="E5" s="1851" t="s">
        <v>2262</v>
      </c>
      <c r="F5" s="1851" t="s">
        <v>2267</v>
      </c>
      <c r="G5" s="1851" t="s">
        <v>28</v>
      </c>
      <c r="H5" s="1851" t="s">
        <v>28</v>
      </c>
      <c r="I5" s="1851" t="s">
        <v>815</v>
      </c>
    </row>
    <row customHeight="1" ht="11.25">
      <c r="A6" s="1851" t="s">
        <v>2259</v>
      </c>
      <c r="B6" s="1851" t="s">
        <v>16</v>
      </c>
      <c r="C6" s="1851" t="s">
        <v>2274</v>
      </c>
      <c r="D6" s="1851" t="s">
        <v>2275</v>
      </c>
      <c r="E6" s="1851" t="s">
        <v>2276</v>
      </c>
      <c r="F6" s="1851" t="s">
        <v>2277</v>
      </c>
      <c r="G6" s="1851" t="s">
        <v>2278</v>
      </c>
      <c r="H6" s="1851" t="s">
        <v>28</v>
      </c>
      <c r="I6" s="1851" t="s">
        <v>815</v>
      </c>
    </row>
    <row customHeight="1" ht="11.25">
      <c r="A7" s="1851" t="s">
        <v>2259</v>
      </c>
      <c r="B7" s="1851" t="s">
        <v>16</v>
      </c>
      <c r="C7" s="1851" t="s">
        <v>2279</v>
      </c>
      <c r="D7" s="1851" t="s">
        <v>2280</v>
      </c>
      <c r="E7" s="1851" t="s">
        <v>2281</v>
      </c>
      <c r="F7" s="1851" t="s">
        <v>2282</v>
      </c>
      <c r="G7" s="1851" t="s">
        <v>2283</v>
      </c>
      <c r="H7" s="1851" t="s">
        <v>28</v>
      </c>
      <c r="I7" s="1851" t="s">
        <v>815</v>
      </c>
    </row>
    <row customHeight="1" ht="11.25">
      <c r="A8" s="1851" t="s">
        <v>2259</v>
      </c>
      <c r="B8" s="1851" t="s">
        <v>16</v>
      </c>
      <c r="C8" s="1851" t="s">
        <v>2284</v>
      </c>
      <c r="D8" s="1851" t="s">
        <v>2285</v>
      </c>
      <c r="E8" s="1851" t="s">
        <v>2286</v>
      </c>
      <c r="F8" s="1851" t="s">
        <v>2287</v>
      </c>
      <c r="G8" s="1851" t="s">
        <v>28</v>
      </c>
      <c r="H8" s="1851" t="s">
        <v>28</v>
      </c>
      <c r="I8" s="1851" t="s">
        <v>815</v>
      </c>
    </row>
    <row customHeight="1" ht="11.25">
      <c r="A9" s="1851" t="s">
        <v>2259</v>
      </c>
      <c r="B9" s="1851" t="s">
        <v>16</v>
      </c>
      <c r="C9" s="1851" t="s">
        <v>2288</v>
      </c>
      <c r="D9" s="1851" t="s">
        <v>2289</v>
      </c>
      <c r="E9" s="1851" t="s">
        <v>2290</v>
      </c>
      <c r="F9" s="1851" t="s">
        <v>2291</v>
      </c>
      <c r="G9" s="1851" t="s">
        <v>2292</v>
      </c>
      <c r="H9" s="1851" t="s">
        <v>28</v>
      </c>
      <c r="I9" s="1851" t="s">
        <v>815</v>
      </c>
    </row>
    <row customHeight="1" ht="11.25">
      <c r="A10" s="1851" t="s">
        <v>2259</v>
      </c>
      <c r="B10" s="1851" t="s">
        <v>16</v>
      </c>
      <c r="C10" s="1851" t="s">
        <v>2293</v>
      </c>
      <c r="D10" s="1851" t="s">
        <v>2294</v>
      </c>
      <c r="E10" s="1851" t="s">
        <v>2295</v>
      </c>
      <c r="F10" s="1851" t="s">
        <v>2296</v>
      </c>
      <c r="G10" s="1851" t="s">
        <v>28</v>
      </c>
      <c r="H10" s="1851" t="s">
        <v>28</v>
      </c>
      <c r="I10" s="1851" t="s">
        <v>815</v>
      </c>
    </row>
    <row customHeight="1" ht="11.25">
      <c r="A11" s="1851" t="s">
        <v>2259</v>
      </c>
      <c r="B11" s="1851" t="s">
        <v>16</v>
      </c>
      <c r="C11" s="1851" t="s">
        <v>2297</v>
      </c>
      <c r="D11" s="1851" t="s">
        <v>2298</v>
      </c>
      <c r="E11" s="1851" t="s">
        <v>2299</v>
      </c>
      <c r="F11" s="1851" t="s">
        <v>2300</v>
      </c>
      <c r="G11" s="1851" t="s">
        <v>2301</v>
      </c>
      <c r="H11" s="1851" t="s">
        <v>28</v>
      </c>
      <c r="I11" s="1851" t="s">
        <v>815</v>
      </c>
    </row>
    <row customHeight="1" ht="11.25">
      <c r="A12" s="1851" t="s">
        <v>2259</v>
      </c>
      <c r="B12" s="1851" t="s">
        <v>16</v>
      </c>
      <c r="C12" s="1851" t="s">
        <v>2302</v>
      </c>
      <c r="D12" s="1851" t="s">
        <v>2303</v>
      </c>
      <c r="E12" s="1851" t="s">
        <v>2304</v>
      </c>
      <c r="F12" s="1851" t="s">
        <v>2291</v>
      </c>
      <c r="G12" s="1851" t="s">
        <v>28</v>
      </c>
      <c r="H12" s="1851" t="s">
        <v>28</v>
      </c>
      <c r="I12" s="1851" t="s">
        <v>815</v>
      </c>
    </row>
    <row customHeight="1" ht="11.25">
      <c r="A13" s="1851" t="s">
        <v>2259</v>
      </c>
      <c r="B13" s="1851" t="s">
        <v>16</v>
      </c>
      <c r="C13" s="1851" t="s">
        <v>2305</v>
      </c>
      <c r="D13" s="1851" t="s">
        <v>2306</v>
      </c>
      <c r="E13" s="1851" t="s">
        <v>2307</v>
      </c>
      <c r="F13" s="1851" t="s">
        <v>2308</v>
      </c>
      <c r="G13" s="1851" t="s">
        <v>28</v>
      </c>
      <c r="H13" s="1851" t="s">
        <v>28</v>
      </c>
      <c r="I13" s="1851" t="s">
        <v>815</v>
      </c>
    </row>
    <row customHeight="1" ht="11.25">
      <c r="A14" s="1851" t="s">
        <v>2259</v>
      </c>
      <c r="B14" s="1851" t="s">
        <v>16</v>
      </c>
      <c r="C14" s="1851" t="s">
        <v>2309</v>
      </c>
      <c r="D14" s="1851" t="s">
        <v>2306</v>
      </c>
      <c r="E14" s="1851" t="s">
        <v>2307</v>
      </c>
      <c r="F14" s="1851" t="s">
        <v>2310</v>
      </c>
      <c r="G14" s="1851" t="s">
        <v>28</v>
      </c>
      <c r="H14" s="1851" t="s">
        <v>28</v>
      </c>
      <c r="I14" s="1851" t="s">
        <v>815</v>
      </c>
    </row>
    <row customHeight="1" ht="11.25">
      <c r="A15" s="1851" t="s">
        <v>2259</v>
      </c>
      <c r="B15" s="1851" t="s">
        <v>16</v>
      </c>
      <c r="C15" s="1851" t="s">
        <v>2311</v>
      </c>
      <c r="D15" s="1851" t="s">
        <v>2312</v>
      </c>
      <c r="E15" s="1851" t="s">
        <v>2313</v>
      </c>
      <c r="F15" s="1851" t="s">
        <v>2314</v>
      </c>
      <c r="G15" s="1851" t="s">
        <v>2315</v>
      </c>
      <c r="H15" s="1851" t="s">
        <v>28</v>
      </c>
      <c r="I15" s="1851" t="s">
        <v>815</v>
      </c>
    </row>
    <row customHeight="1" ht="11.25">
      <c r="A16" s="1851" t="s">
        <v>2259</v>
      </c>
      <c r="B16" s="1851" t="s">
        <v>16</v>
      </c>
      <c r="C16" s="1851" t="s">
        <v>2316</v>
      </c>
      <c r="D16" s="1851" t="s">
        <v>2317</v>
      </c>
      <c r="E16" s="1851" t="s">
        <v>2318</v>
      </c>
      <c r="F16" s="1851" t="s">
        <v>2319</v>
      </c>
      <c r="G16" s="1851" t="s">
        <v>28</v>
      </c>
      <c r="H16" s="1851" t="s">
        <v>28</v>
      </c>
      <c r="I16" s="1851" t="s">
        <v>815</v>
      </c>
    </row>
    <row customHeight="1" ht="11.25">
      <c r="A17" s="1851" t="s">
        <v>2259</v>
      </c>
      <c r="B17" s="1851" t="s">
        <v>16</v>
      </c>
      <c r="C17" s="1851" t="s">
        <v>2320</v>
      </c>
      <c r="D17" s="1851" t="s">
        <v>2321</v>
      </c>
      <c r="E17" s="1851" t="s">
        <v>2322</v>
      </c>
      <c r="F17" s="1851" t="s">
        <v>2300</v>
      </c>
      <c r="G17" s="1851" t="s">
        <v>28</v>
      </c>
      <c r="H17" s="1851" t="s">
        <v>28</v>
      </c>
      <c r="I17" s="1851" t="s">
        <v>815</v>
      </c>
    </row>
    <row customHeight="1" ht="11.25">
      <c r="A18" s="1851" t="s">
        <v>2259</v>
      </c>
      <c r="B18" s="1851" t="s">
        <v>16</v>
      </c>
      <c r="C18" s="1851" t="s">
        <v>2323</v>
      </c>
      <c r="D18" s="1851" t="s">
        <v>2324</v>
      </c>
      <c r="E18" s="1851" t="s">
        <v>2325</v>
      </c>
      <c r="F18" s="1851" t="s">
        <v>2326</v>
      </c>
      <c r="G18" s="1851" t="s">
        <v>28</v>
      </c>
      <c r="H18" s="1851" t="s">
        <v>28</v>
      </c>
      <c r="I18" s="1851" t="s">
        <v>815</v>
      </c>
    </row>
    <row customHeight="1" ht="11.25">
      <c r="A19" s="1851" t="s">
        <v>2259</v>
      </c>
      <c r="B19" s="1851" t="s">
        <v>16</v>
      </c>
      <c r="C19" s="1851" t="s">
        <v>2327</v>
      </c>
      <c r="D19" s="1851" t="s">
        <v>2328</v>
      </c>
      <c r="E19" s="1851" t="s">
        <v>2329</v>
      </c>
      <c r="F19" s="1851" t="s">
        <v>2330</v>
      </c>
      <c r="G19" s="1851" t="s">
        <v>28</v>
      </c>
      <c r="H19" s="1851" t="s">
        <v>28</v>
      </c>
      <c r="I19" s="1851" t="s">
        <v>815</v>
      </c>
    </row>
    <row customHeight="1" ht="11.25">
      <c r="A20" s="1851" t="s">
        <v>2259</v>
      </c>
      <c r="B20" s="1851" t="s">
        <v>16</v>
      </c>
      <c r="C20" s="1851" t="s">
        <v>2331</v>
      </c>
      <c r="D20" s="1851" t="s">
        <v>2332</v>
      </c>
      <c r="E20" s="1851" t="s">
        <v>2333</v>
      </c>
      <c r="F20" s="1851" t="s">
        <v>2334</v>
      </c>
      <c r="G20" s="1851" t="s">
        <v>28</v>
      </c>
      <c r="H20" s="1851" t="s">
        <v>28</v>
      </c>
      <c r="I20" s="1851" t="s">
        <v>815</v>
      </c>
    </row>
    <row customHeight="1" ht="11.25">
      <c r="A21" s="1851" t="s">
        <v>2259</v>
      </c>
      <c r="B21" s="1851" t="s">
        <v>16</v>
      </c>
      <c r="C21" s="1851" t="s">
        <v>2335</v>
      </c>
      <c r="D21" s="1851" t="s">
        <v>2336</v>
      </c>
      <c r="E21" s="1851" t="s">
        <v>2337</v>
      </c>
      <c r="F21" s="1851" t="s">
        <v>2338</v>
      </c>
      <c r="G21" s="1851" t="s">
        <v>28</v>
      </c>
      <c r="H21" s="1851" t="s">
        <v>28</v>
      </c>
      <c r="I21" s="1851" t="s">
        <v>815</v>
      </c>
    </row>
    <row customHeight="1" ht="11.25">
      <c r="A22" s="1851" t="s">
        <v>2259</v>
      </c>
      <c r="B22" s="1851" t="s">
        <v>16</v>
      </c>
      <c r="C22" s="1851" t="s">
        <v>2339</v>
      </c>
      <c r="D22" s="1851" t="s">
        <v>2340</v>
      </c>
      <c r="E22" s="1851" t="s">
        <v>2341</v>
      </c>
      <c r="F22" s="1851" t="s">
        <v>2342</v>
      </c>
      <c r="G22" s="1851" t="s">
        <v>2343</v>
      </c>
      <c r="H22" s="1851" t="s">
        <v>28</v>
      </c>
      <c r="I22" s="1851" t="s">
        <v>815</v>
      </c>
    </row>
    <row customHeight="1" ht="11.25">
      <c r="A23" s="1851" t="s">
        <v>2259</v>
      </c>
      <c r="B23" s="1851" t="s">
        <v>16</v>
      </c>
      <c r="C23" s="1851" t="s">
        <v>2344</v>
      </c>
      <c r="D23" s="1851" t="s">
        <v>2345</v>
      </c>
      <c r="E23" s="1851" t="s">
        <v>2346</v>
      </c>
      <c r="F23" s="1851" t="s">
        <v>2347</v>
      </c>
      <c r="G23" s="1851" t="s">
        <v>28</v>
      </c>
      <c r="H23" s="1851" t="s">
        <v>28</v>
      </c>
      <c r="I23" s="1851" t="s">
        <v>815</v>
      </c>
    </row>
    <row customHeight="1" ht="11.25">
      <c r="A24" s="1851" t="s">
        <v>2259</v>
      </c>
      <c r="B24" s="1851" t="s">
        <v>16</v>
      </c>
      <c r="C24" s="1851" t="s">
        <v>2348</v>
      </c>
      <c r="D24" s="1851" t="s">
        <v>2349</v>
      </c>
      <c r="E24" s="1851" t="s">
        <v>2350</v>
      </c>
      <c r="F24" s="1851" t="s">
        <v>2287</v>
      </c>
      <c r="G24" s="1851" t="s">
        <v>2351</v>
      </c>
      <c r="H24" s="1851" t="s">
        <v>28</v>
      </c>
      <c r="I24" s="1851" t="s">
        <v>815</v>
      </c>
    </row>
    <row customHeight="1" ht="11.25">
      <c r="A25" s="1851" t="s">
        <v>2259</v>
      </c>
      <c r="B25" s="1851" t="s">
        <v>16</v>
      </c>
      <c r="C25" s="1851" t="s">
        <v>2352</v>
      </c>
      <c r="D25" s="1851" t="s">
        <v>2353</v>
      </c>
      <c r="E25" s="1851" t="s">
        <v>2354</v>
      </c>
      <c r="F25" s="1851" t="s">
        <v>2342</v>
      </c>
      <c r="G25" s="1851" t="s">
        <v>2355</v>
      </c>
      <c r="H25" s="1851" t="s">
        <v>28</v>
      </c>
      <c r="I25" s="1851" t="s">
        <v>815</v>
      </c>
    </row>
    <row customHeight="1" ht="11.25">
      <c r="A26" s="1851" t="s">
        <v>2259</v>
      </c>
      <c r="B26" s="1851" t="s">
        <v>16</v>
      </c>
      <c r="C26" s="1851" t="s">
        <v>2356</v>
      </c>
      <c r="D26" s="1851" t="s">
        <v>2357</v>
      </c>
      <c r="E26" s="1851" t="s">
        <v>2358</v>
      </c>
      <c r="F26" s="1851" t="s">
        <v>2342</v>
      </c>
      <c r="G26" s="1851" t="s">
        <v>28</v>
      </c>
      <c r="H26" s="1851" t="s">
        <v>28</v>
      </c>
      <c r="I26" s="1851" t="s">
        <v>815</v>
      </c>
    </row>
    <row customHeight="1" ht="11.25">
      <c r="A27" s="1851" t="s">
        <v>2259</v>
      </c>
      <c r="B27" s="1851" t="s">
        <v>16</v>
      </c>
      <c r="C27" s="1851" t="s">
        <v>2359</v>
      </c>
      <c r="D27" s="1851" t="s">
        <v>2360</v>
      </c>
      <c r="E27" s="1851" t="s">
        <v>2361</v>
      </c>
      <c r="F27" s="1851" t="s">
        <v>2362</v>
      </c>
      <c r="G27" s="1851" t="s">
        <v>2363</v>
      </c>
      <c r="H27" s="1851" t="s">
        <v>28</v>
      </c>
      <c r="I27" s="1851" t="s">
        <v>815</v>
      </c>
    </row>
    <row customHeight="1" ht="11.25">
      <c r="A28" s="1851" t="s">
        <v>2259</v>
      </c>
      <c r="B28" s="1851" t="s">
        <v>16</v>
      </c>
      <c r="C28" s="1851" t="s">
        <v>13</v>
      </c>
      <c r="D28" s="1851" t="s">
        <v>47</v>
      </c>
      <c r="E28" s="1851" t="s">
        <v>50</v>
      </c>
      <c r="F28" s="1851" t="s">
        <v>52</v>
      </c>
      <c r="G28" s="1851" t="s">
        <v>2364</v>
      </c>
      <c r="H28" s="1851" t="s">
        <v>28</v>
      </c>
      <c r="I28" s="1851" t="s">
        <v>815</v>
      </c>
    </row>
    <row customHeight="1" ht="11.25">
      <c r="A29" s="1851" t="s">
        <v>2259</v>
      </c>
      <c r="B29" s="1851" t="s">
        <v>16</v>
      </c>
      <c r="C29" s="1851" t="s">
        <v>2365</v>
      </c>
      <c r="D29" s="1851" t="s">
        <v>2366</v>
      </c>
      <c r="E29" s="1851" t="s">
        <v>2367</v>
      </c>
      <c r="F29" s="1851" t="s">
        <v>2342</v>
      </c>
      <c r="G29" s="1851" t="s">
        <v>28</v>
      </c>
      <c r="H29" s="1851" t="s">
        <v>28</v>
      </c>
      <c r="I29" s="1851" t="s">
        <v>815</v>
      </c>
    </row>
    <row customHeight="1" ht="11.25">
      <c r="A30" s="1851" t="s">
        <v>2259</v>
      </c>
      <c r="B30" s="1851" t="s">
        <v>16</v>
      </c>
      <c r="C30" s="1851" t="s">
        <v>2368</v>
      </c>
      <c r="D30" s="1851" t="s">
        <v>2369</v>
      </c>
      <c r="E30" s="1851" t="s">
        <v>2370</v>
      </c>
      <c r="F30" s="1851" t="s">
        <v>2371</v>
      </c>
      <c r="G30" s="1851" t="s">
        <v>28</v>
      </c>
      <c r="H30" s="1851" t="s">
        <v>28</v>
      </c>
      <c r="I30" s="1851" t="s">
        <v>815</v>
      </c>
    </row>
    <row customHeight="1" ht="11.25">
      <c r="A31" s="1851" t="s">
        <v>2259</v>
      </c>
      <c r="B31" s="1851" t="s">
        <v>16</v>
      </c>
      <c r="C31" s="1851" t="s">
        <v>2372</v>
      </c>
      <c r="D31" s="1851" t="s">
        <v>2373</v>
      </c>
      <c r="E31" s="1851" t="s">
        <v>2374</v>
      </c>
      <c r="F31" s="1851" t="s">
        <v>2375</v>
      </c>
      <c r="G31" s="1851" t="s">
        <v>28</v>
      </c>
      <c r="H31" s="1851" t="s">
        <v>28</v>
      </c>
      <c r="I31" s="1851" t="s">
        <v>815</v>
      </c>
    </row>
    <row customHeight="1" ht="11.25">
      <c r="A32" s="1851" t="s">
        <v>2259</v>
      </c>
      <c r="B32" s="1851" t="s">
        <v>16</v>
      </c>
      <c r="C32" s="1851" t="s">
        <v>2376</v>
      </c>
      <c r="D32" s="1851" t="s">
        <v>2377</v>
      </c>
      <c r="E32" s="1851" t="s">
        <v>2378</v>
      </c>
      <c r="F32" s="1851" t="s">
        <v>2379</v>
      </c>
      <c r="G32" s="1851" t="s">
        <v>28</v>
      </c>
      <c r="H32" s="1851" t="s">
        <v>28</v>
      </c>
      <c r="I32" s="1851" t="s">
        <v>815</v>
      </c>
    </row>
    <row customHeight="1" ht="11.25">
      <c r="A33" s="1851" t="s">
        <v>2259</v>
      </c>
      <c r="B33" s="1851" t="s">
        <v>16</v>
      </c>
      <c r="C33" s="1851" t="s">
        <v>2380</v>
      </c>
      <c r="D33" s="1851" t="s">
        <v>2381</v>
      </c>
      <c r="E33" s="1851" t="s">
        <v>2382</v>
      </c>
      <c r="F33" s="1851" t="s">
        <v>2383</v>
      </c>
      <c r="G33" s="1851" t="s">
        <v>2384</v>
      </c>
      <c r="H33" s="1851" t="s">
        <v>28</v>
      </c>
      <c r="I33" s="1851" t="s">
        <v>815</v>
      </c>
    </row>
    <row customHeight="1" ht="11.25">
      <c r="A34" s="1851" t="s">
        <v>2259</v>
      </c>
      <c r="B34" s="1851" t="s">
        <v>16</v>
      </c>
      <c r="C34" s="1851" t="s">
        <v>2385</v>
      </c>
      <c r="D34" s="1851" t="s">
        <v>2386</v>
      </c>
      <c r="E34" s="1851" t="s">
        <v>2387</v>
      </c>
      <c r="F34" s="1851" t="s">
        <v>2291</v>
      </c>
      <c r="G34" s="1851" t="s">
        <v>2388</v>
      </c>
      <c r="H34" s="1851" t="s">
        <v>28</v>
      </c>
      <c r="I34" s="1851" t="s">
        <v>815</v>
      </c>
    </row>
    <row customHeight="1" ht="11.25">
      <c r="A35" s="1851" t="s">
        <v>2259</v>
      </c>
      <c r="B35" s="1851" t="s">
        <v>16</v>
      </c>
      <c r="C35" s="1851" t="s">
        <v>2389</v>
      </c>
      <c r="D35" s="1851" t="s">
        <v>2390</v>
      </c>
      <c r="E35" s="1851" t="s">
        <v>2391</v>
      </c>
      <c r="F35" s="1851" t="s">
        <v>2342</v>
      </c>
      <c r="G35" s="1851" t="s">
        <v>28</v>
      </c>
      <c r="H35" s="1851" t="s">
        <v>28</v>
      </c>
      <c r="I35" s="1851" t="s">
        <v>815</v>
      </c>
    </row>
    <row customHeight="1" ht="11.25">
      <c r="A36" s="1851" t="s">
        <v>2259</v>
      </c>
      <c r="B36" s="1851" t="s">
        <v>16</v>
      </c>
      <c r="C36" s="1851" t="s">
        <v>2392</v>
      </c>
      <c r="D36" s="1851" t="s">
        <v>2393</v>
      </c>
      <c r="E36" s="1851" t="s">
        <v>2394</v>
      </c>
      <c r="F36" s="1851" t="s">
        <v>2342</v>
      </c>
      <c r="G36" s="1851" t="s">
        <v>2278</v>
      </c>
      <c r="H36" s="1851" t="s">
        <v>28</v>
      </c>
      <c r="I36" s="1851" t="s">
        <v>815</v>
      </c>
    </row>
    <row customHeight="1" ht="11.25">
      <c r="A37" s="1851" t="s">
        <v>2259</v>
      </c>
      <c r="B37" s="1851" t="s">
        <v>16</v>
      </c>
      <c r="C37" s="1851" t="s">
        <v>2395</v>
      </c>
      <c r="D37" s="1851" t="s">
        <v>2396</v>
      </c>
      <c r="E37" s="1851" t="s">
        <v>2397</v>
      </c>
      <c r="F37" s="1851" t="s">
        <v>2310</v>
      </c>
      <c r="G37" s="1851" t="s">
        <v>28</v>
      </c>
      <c r="H37" s="1851" t="s">
        <v>28</v>
      </c>
      <c r="I37" s="1851" t="s">
        <v>815</v>
      </c>
    </row>
    <row customHeight="1" ht="11.25">
      <c r="A38" s="1851" t="s">
        <v>2259</v>
      </c>
      <c r="B38" s="1851" t="s">
        <v>16</v>
      </c>
      <c r="C38" s="1851" t="s">
        <v>2398</v>
      </c>
      <c r="D38" s="1851" t="s">
        <v>2399</v>
      </c>
      <c r="E38" s="1851" t="s">
        <v>2400</v>
      </c>
      <c r="F38" s="1851" t="s">
        <v>2300</v>
      </c>
      <c r="G38" s="1851" t="s">
        <v>28</v>
      </c>
      <c r="H38" s="1851" t="s">
        <v>28</v>
      </c>
      <c r="I38" s="1851" t="s">
        <v>815</v>
      </c>
    </row>
    <row customHeight="1" ht="11.25">
      <c r="A39" s="1851" t="s">
        <v>2259</v>
      </c>
      <c r="B39" s="1851" t="s">
        <v>16</v>
      </c>
      <c r="C39" s="1851" t="s">
        <v>2401</v>
      </c>
      <c r="D39" s="1851" t="s">
        <v>2402</v>
      </c>
      <c r="E39" s="1851" t="s">
        <v>2403</v>
      </c>
      <c r="F39" s="1851" t="s">
        <v>2404</v>
      </c>
      <c r="G39" s="1851" t="s">
        <v>28</v>
      </c>
      <c r="H39" s="1851" t="s">
        <v>28</v>
      </c>
      <c r="I39" s="1851" t="s">
        <v>815</v>
      </c>
    </row>
    <row customHeight="1" ht="11.25">
      <c r="A40" s="1851" t="s">
        <v>2259</v>
      </c>
      <c r="B40" s="1851" t="s">
        <v>16</v>
      </c>
      <c r="C40" s="1851" t="s">
        <v>2405</v>
      </c>
      <c r="D40" s="1851" t="s">
        <v>2406</v>
      </c>
      <c r="E40" s="1851" t="s">
        <v>2407</v>
      </c>
      <c r="F40" s="1851" t="s">
        <v>583</v>
      </c>
      <c r="G40" s="1851" t="s">
        <v>2408</v>
      </c>
      <c r="H40" s="1851" t="s">
        <v>28</v>
      </c>
      <c r="I40" s="1851" t="s">
        <v>815</v>
      </c>
    </row>
    <row customHeight="1" ht="11.25">
      <c r="A41" s="1851" t="s">
        <v>2259</v>
      </c>
      <c r="B41" s="1851" t="s">
        <v>16</v>
      </c>
      <c r="C41" s="1851" t="s">
        <v>2409</v>
      </c>
      <c r="D41" s="1851" t="s">
        <v>2410</v>
      </c>
      <c r="E41" s="1851" t="s">
        <v>2411</v>
      </c>
      <c r="F41" s="1851" t="s">
        <v>583</v>
      </c>
      <c r="G41" s="1851" t="s">
        <v>2412</v>
      </c>
      <c r="H41" s="1851" t="s">
        <v>28</v>
      </c>
      <c r="I41" s="1851" t="s">
        <v>815</v>
      </c>
    </row>
    <row customHeight="1" ht="11.25">
      <c r="A42" s="1851" t="s">
        <v>2259</v>
      </c>
      <c r="B42" s="1851" t="s">
        <v>16</v>
      </c>
      <c r="C42" s="1851" t="s">
        <v>2413</v>
      </c>
      <c r="D42" s="1851" t="s">
        <v>2414</v>
      </c>
      <c r="E42" s="1851" t="s">
        <v>2415</v>
      </c>
      <c r="F42" s="1851" t="s">
        <v>2416</v>
      </c>
      <c r="G42" s="1851" t="s">
        <v>2417</v>
      </c>
      <c r="H42" s="1851" t="s">
        <v>28</v>
      </c>
      <c r="I42" s="1851" t="s">
        <v>815</v>
      </c>
    </row>
    <row customHeight="1" ht="11.25">
      <c r="A43" s="1851" t="s">
        <v>2259</v>
      </c>
      <c r="B43" s="1851" t="s">
        <v>16</v>
      </c>
      <c r="C43" s="1851" t="s">
        <v>2418</v>
      </c>
      <c r="D43" s="1851" t="s">
        <v>2419</v>
      </c>
      <c r="E43" s="1851" t="s">
        <v>2420</v>
      </c>
      <c r="F43" s="1851" t="s">
        <v>2421</v>
      </c>
      <c r="G43" s="1851" t="s">
        <v>28</v>
      </c>
      <c r="H43" s="1851" t="s">
        <v>28</v>
      </c>
      <c r="I43" s="1851" t="s">
        <v>815</v>
      </c>
    </row>
    <row customHeight="1" ht="11.25">
      <c r="A44" s="1851" t="s">
        <v>2259</v>
      </c>
      <c r="B44" s="1851" t="s">
        <v>16</v>
      </c>
      <c r="C44" s="1851" t="s">
        <v>2422</v>
      </c>
      <c r="D44" s="1851" t="s">
        <v>2423</v>
      </c>
      <c r="E44" s="1851" t="s">
        <v>2424</v>
      </c>
      <c r="F44" s="1851" t="s">
        <v>2416</v>
      </c>
      <c r="G44" s="1851" t="s">
        <v>2425</v>
      </c>
      <c r="H44" s="1851" t="s">
        <v>28</v>
      </c>
      <c r="I44" s="1851" t="s">
        <v>815</v>
      </c>
    </row>
    <row customHeight="1" ht="11.25">
      <c r="A45" s="1851" t="s">
        <v>2259</v>
      </c>
      <c r="B45" s="1851" t="s">
        <v>16</v>
      </c>
      <c r="C45" s="1851" t="s">
        <v>2426</v>
      </c>
      <c r="D45" s="1851" t="s">
        <v>2427</v>
      </c>
      <c r="E45" s="1851" t="s">
        <v>2428</v>
      </c>
      <c r="F45" s="1851" t="s">
        <v>2282</v>
      </c>
      <c r="G45" s="1851" t="s">
        <v>28</v>
      </c>
      <c r="H45" s="1851" t="s">
        <v>28</v>
      </c>
      <c r="I45" s="1851" t="s">
        <v>815</v>
      </c>
    </row>
    <row customHeight="1" ht="11.25">
      <c r="A46" s="1851" t="s">
        <v>2259</v>
      </c>
      <c r="B46" s="1851" t="s">
        <v>16</v>
      </c>
      <c r="C46" s="1851" t="s">
        <v>2429</v>
      </c>
      <c r="D46" s="1851" t="s">
        <v>2430</v>
      </c>
      <c r="E46" s="1851" t="s">
        <v>2431</v>
      </c>
      <c r="F46" s="1851" t="s">
        <v>2282</v>
      </c>
      <c r="G46" s="1851" t="s">
        <v>28</v>
      </c>
      <c r="H46" s="1851" t="s">
        <v>28</v>
      </c>
      <c r="I46" s="1851" t="s">
        <v>815</v>
      </c>
    </row>
    <row customHeight="1" ht="11.25">
      <c r="A47" s="1851" t="s">
        <v>2259</v>
      </c>
      <c r="B47" s="1851" t="s">
        <v>16</v>
      </c>
      <c r="C47" s="1851" t="s">
        <v>2432</v>
      </c>
      <c r="D47" s="1851" t="s">
        <v>2433</v>
      </c>
      <c r="E47" s="1851" t="s">
        <v>2434</v>
      </c>
      <c r="F47" s="1851" t="s">
        <v>2314</v>
      </c>
      <c r="G47" s="1851" t="s">
        <v>28</v>
      </c>
      <c r="H47" s="1851" t="s">
        <v>28</v>
      </c>
      <c r="I47" s="1851" t="s">
        <v>815</v>
      </c>
    </row>
    <row customHeight="1" ht="11.25">
      <c r="A48" s="1851" t="s">
        <v>2259</v>
      </c>
      <c r="B48" s="1851" t="s">
        <v>16</v>
      </c>
      <c r="C48" s="1851" t="s">
        <v>2435</v>
      </c>
      <c r="D48" s="1851" t="s">
        <v>2436</v>
      </c>
      <c r="E48" s="1851" t="s">
        <v>2437</v>
      </c>
      <c r="F48" s="1851" t="s">
        <v>2438</v>
      </c>
      <c r="G48" s="1851" t="s">
        <v>2439</v>
      </c>
      <c r="H48" s="1851" t="s">
        <v>28</v>
      </c>
      <c r="I48" s="1851" t="s">
        <v>815</v>
      </c>
    </row>
    <row customHeight="1" ht="11.25">
      <c r="A49" s="1851" t="s">
        <v>2259</v>
      </c>
      <c r="B49" s="1851" t="s">
        <v>16</v>
      </c>
      <c r="C49" s="1851" t="s">
        <v>2440</v>
      </c>
      <c r="D49" s="1851" t="s">
        <v>2441</v>
      </c>
      <c r="E49" s="1851" t="s">
        <v>2442</v>
      </c>
      <c r="F49" s="1851" t="s">
        <v>2438</v>
      </c>
      <c r="G49" s="1851" t="s">
        <v>2443</v>
      </c>
      <c r="H49" s="1851" t="s">
        <v>28</v>
      </c>
      <c r="I49" s="1851" t="s">
        <v>815</v>
      </c>
    </row>
    <row customHeight="1" ht="11.25">
      <c r="A50" s="1851" t="s">
        <v>2259</v>
      </c>
      <c r="B50" s="1851" t="s">
        <v>16</v>
      </c>
      <c r="C50" s="1851" t="s">
        <v>2444</v>
      </c>
      <c r="D50" s="1851" t="s">
        <v>2445</v>
      </c>
      <c r="E50" s="1851" t="s">
        <v>2446</v>
      </c>
      <c r="F50" s="1851" t="s">
        <v>2342</v>
      </c>
      <c r="G50" s="1851" t="s">
        <v>28</v>
      </c>
      <c r="H50" s="1851" t="s">
        <v>28</v>
      </c>
      <c r="I50" s="1851" t="s">
        <v>815</v>
      </c>
    </row>
    <row customHeight="1" ht="11.25">
      <c r="A51" s="1851" t="s">
        <v>2259</v>
      </c>
      <c r="B51" s="1851" t="s">
        <v>16</v>
      </c>
      <c r="C51" s="1851" t="s">
        <v>2447</v>
      </c>
      <c r="D51" s="1851" t="s">
        <v>2448</v>
      </c>
      <c r="E51" s="1851" t="s">
        <v>2449</v>
      </c>
      <c r="F51" s="1851" t="s">
        <v>2326</v>
      </c>
      <c r="G51" s="1851" t="s">
        <v>28</v>
      </c>
      <c r="H51" s="1851" t="s">
        <v>28</v>
      </c>
      <c r="I51" s="1851" t="s">
        <v>815</v>
      </c>
    </row>
    <row customHeight="1" ht="11.25">
      <c r="A52" s="1851" t="s">
        <v>2259</v>
      </c>
      <c r="B52" s="1851" t="s">
        <v>16</v>
      </c>
      <c r="C52" s="1851" t="s">
        <v>2450</v>
      </c>
      <c r="D52" s="1851" t="s">
        <v>2451</v>
      </c>
      <c r="E52" s="1851" t="s">
        <v>2452</v>
      </c>
      <c r="F52" s="1851" t="s">
        <v>2314</v>
      </c>
      <c r="G52" s="1851" t="s">
        <v>2453</v>
      </c>
      <c r="H52" s="1851" t="s">
        <v>28</v>
      </c>
      <c r="I52" s="1851" t="s">
        <v>815</v>
      </c>
    </row>
    <row customHeight="1" ht="11.25">
      <c r="A53" s="1851" t="s">
        <v>2259</v>
      </c>
      <c r="B53" s="1851" t="s">
        <v>16</v>
      </c>
      <c r="C53" s="1851" t="s">
        <v>2454</v>
      </c>
      <c r="D53" s="1851" t="s">
        <v>2455</v>
      </c>
      <c r="E53" s="1851" t="s">
        <v>2456</v>
      </c>
      <c r="F53" s="1851" t="s">
        <v>2267</v>
      </c>
      <c r="G53" s="1851" t="s">
        <v>28</v>
      </c>
      <c r="H53" s="1851" t="s">
        <v>28</v>
      </c>
      <c r="I53" s="1851" t="s">
        <v>815</v>
      </c>
    </row>
    <row customHeight="1" ht="11.25">
      <c r="A54" s="1851" t="s">
        <v>2259</v>
      </c>
      <c r="B54" s="1851" t="s">
        <v>16</v>
      </c>
      <c r="C54" s="1851" t="s">
        <v>2457</v>
      </c>
      <c r="D54" s="1851" t="s">
        <v>2458</v>
      </c>
      <c r="E54" s="1851" t="s">
        <v>2459</v>
      </c>
      <c r="F54" s="1851" t="s">
        <v>2460</v>
      </c>
      <c r="G54" s="1851" t="s">
        <v>28</v>
      </c>
      <c r="H54" s="1851" t="s">
        <v>28</v>
      </c>
      <c r="I54" s="1851" t="s">
        <v>815</v>
      </c>
    </row>
    <row customHeight="1" ht="11.25">
      <c r="A55" s="1851" t="s">
        <v>2259</v>
      </c>
      <c r="B55" s="1851" t="s">
        <v>16</v>
      </c>
      <c r="C55" s="1851" t="s">
        <v>2461</v>
      </c>
      <c r="D55" s="1851" t="s">
        <v>2462</v>
      </c>
      <c r="E55" s="1851" t="s">
        <v>2463</v>
      </c>
      <c r="F55" s="1851" t="s">
        <v>2300</v>
      </c>
      <c r="G55" s="1851" t="s">
        <v>2464</v>
      </c>
      <c r="H55" s="1851" t="s">
        <v>28</v>
      </c>
      <c r="I55" s="1851" t="s">
        <v>815</v>
      </c>
    </row>
    <row customHeight="1" ht="11.25">
      <c r="A56" s="1851" t="s">
        <v>2259</v>
      </c>
      <c r="B56" s="1851" t="s">
        <v>16</v>
      </c>
      <c r="C56" s="1851" t="s">
        <v>2465</v>
      </c>
      <c r="D56" s="1851" t="s">
        <v>2466</v>
      </c>
      <c r="E56" s="1851" t="s">
        <v>2467</v>
      </c>
      <c r="F56" s="1851" t="s">
        <v>2468</v>
      </c>
      <c r="G56" s="1851" t="s">
        <v>28</v>
      </c>
      <c r="H56" s="1851" t="s">
        <v>28</v>
      </c>
      <c r="I56" s="1851" t="s">
        <v>815</v>
      </c>
    </row>
    <row customHeight="1" ht="11.25">
      <c r="A57" s="1851" t="s">
        <v>2259</v>
      </c>
      <c r="B57" s="1851" t="s">
        <v>16</v>
      </c>
      <c r="C57" s="1851" t="s">
        <v>2469</v>
      </c>
      <c r="D57" s="1851" t="s">
        <v>2470</v>
      </c>
      <c r="E57" s="1851" t="s">
        <v>2471</v>
      </c>
      <c r="F57" s="1851" t="s">
        <v>2416</v>
      </c>
      <c r="G57" s="1851" t="s">
        <v>28</v>
      </c>
      <c r="H57" s="1851" t="s">
        <v>28</v>
      </c>
      <c r="I57" s="1851" t="s">
        <v>815</v>
      </c>
    </row>
    <row customHeight="1" ht="11.25">
      <c r="A58" s="1851" t="s">
        <v>2259</v>
      </c>
      <c r="B58" s="1851" t="s">
        <v>16</v>
      </c>
      <c r="C58" s="1851" t="s">
        <v>2472</v>
      </c>
      <c r="D58" s="1851" t="s">
        <v>2473</v>
      </c>
      <c r="E58" s="1851" t="s">
        <v>2474</v>
      </c>
      <c r="F58" s="1851" t="s">
        <v>2475</v>
      </c>
      <c r="G58" s="1851" t="s">
        <v>28</v>
      </c>
      <c r="H58" s="1851" t="s">
        <v>28</v>
      </c>
      <c r="I58" s="1851" t="s">
        <v>815</v>
      </c>
    </row>
    <row customHeight="1" ht="11.25">
      <c r="A59" s="1851" t="s">
        <v>2259</v>
      </c>
      <c r="B59" s="1851" t="s">
        <v>16</v>
      </c>
      <c r="C59" s="1851" t="s">
        <v>2476</v>
      </c>
      <c r="D59" s="1851" t="s">
        <v>2477</v>
      </c>
      <c r="E59" s="1851" t="s">
        <v>2478</v>
      </c>
      <c r="F59" s="1851" t="s">
        <v>2416</v>
      </c>
      <c r="G59" s="1851" t="s">
        <v>28</v>
      </c>
      <c r="H59" s="1851" t="s">
        <v>28</v>
      </c>
      <c r="I59" s="1851" t="s">
        <v>815</v>
      </c>
    </row>
    <row customHeight="1" ht="11.25">
      <c r="A60" s="1851" t="s">
        <v>2259</v>
      </c>
      <c r="B60" s="1851" t="s">
        <v>16</v>
      </c>
      <c r="C60" s="1851" t="s">
        <v>2479</v>
      </c>
      <c r="D60" s="1851" t="s">
        <v>2480</v>
      </c>
      <c r="E60" s="1851" t="s">
        <v>2481</v>
      </c>
      <c r="F60" s="1851" t="s">
        <v>2482</v>
      </c>
      <c r="G60" s="1851" t="s">
        <v>28</v>
      </c>
      <c r="H60" s="1851" t="s">
        <v>28</v>
      </c>
      <c r="I60" s="1851" t="s">
        <v>815</v>
      </c>
    </row>
    <row customHeight="1" ht="11.25">
      <c r="A61" s="1851" t="s">
        <v>2259</v>
      </c>
      <c r="B61" s="1851" t="s">
        <v>16</v>
      </c>
      <c r="C61" s="1851" t="s">
        <v>2483</v>
      </c>
      <c r="D61" s="1851" t="s">
        <v>2484</v>
      </c>
      <c r="E61" s="1851" t="s">
        <v>2485</v>
      </c>
      <c r="F61" s="1851" t="s">
        <v>2267</v>
      </c>
      <c r="G61" s="1851" t="s">
        <v>28</v>
      </c>
      <c r="H61" s="1851" t="s">
        <v>28</v>
      </c>
      <c r="I61" s="1851" t="s">
        <v>815</v>
      </c>
    </row>
    <row customHeight="1" ht="11.25">
      <c r="A62" s="1851" t="s">
        <v>2259</v>
      </c>
      <c r="B62" s="1851" t="s">
        <v>16</v>
      </c>
      <c r="C62" s="1851" t="s">
        <v>2486</v>
      </c>
      <c r="D62" s="1851" t="s">
        <v>2487</v>
      </c>
      <c r="E62" s="1851" t="s">
        <v>2488</v>
      </c>
      <c r="F62" s="1851" t="s">
        <v>2489</v>
      </c>
      <c r="G62" s="1851" t="s">
        <v>28</v>
      </c>
      <c r="H62" s="1851" t="s">
        <v>28</v>
      </c>
      <c r="I62" s="1851" t="s">
        <v>815</v>
      </c>
    </row>
    <row customHeight="1" ht="11.25">
      <c r="A63" s="1851" t="s">
        <v>2259</v>
      </c>
      <c r="B63" s="1851" t="s">
        <v>16</v>
      </c>
      <c r="C63" s="1851" t="s">
        <v>2490</v>
      </c>
      <c r="D63" s="1851" t="s">
        <v>2491</v>
      </c>
      <c r="E63" s="1851" t="s">
        <v>2492</v>
      </c>
      <c r="F63" s="1851" t="s">
        <v>2267</v>
      </c>
      <c r="G63" s="1851" t="s">
        <v>2493</v>
      </c>
      <c r="H63" s="1851" t="s">
        <v>28</v>
      </c>
      <c r="I63" s="1851" t="s">
        <v>815</v>
      </c>
    </row>
    <row customHeight="1" ht="11.25">
      <c r="A64" s="1851" t="s">
        <v>2259</v>
      </c>
      <c r="B64" s="1851" t="s">
        <v>16</v>
      </c>
      <c r="C64" s="1851" t="s">
        <v>2494</v>
      </c>
      <c r="D64" s="1851" t="s">
        <v>2495</v>
      </c>
      <c r="E64" s="1851" t="s">
        <v>2496</v>
      </c>
      <c r="F64" s="1851" t="s">
        <v>2267</v>
      </c>
      <c r="G64" s="1851" t="s">
        <v>2497</v>
      </c>
      <c r="H64" s="1851" t="s">
        <v>28</v>
      </c>
      <c r="I64" s="1851" t="s">
        <v>815</v>
      </c>
    </row>
    <row customHeight="1" ht="11.25">
      <c r="A65" s="1851" t="s">
        <v>2259</v>
      </c>
      <c r="B65" s="1851" t="s">
        <v>16</v>
      </c>
      <c r="C65" s="1851" t="s">
        <v>2498</v>
      </c>
      <c r="D65" s="1851" t="s">
        <v>2499</v>
      </c>
      <c r="E65" s="1851" t="s">
        <v>2500</v>
      </c>
      <c r="F65" s="1851" t="s">
        <v>2267</v>
      </c>
      <c r="G65" s="1851" t="s">
        <v>2493</v>
      </c>
      <c r="H65" s="1851" t="s">
        <v>28</v>
      </c>
      <c r="I65" s="1851" t="s">
        <v>815</v>
      </c>
    </row>
    <row customHeight="1" ht="11.25">
      <c r="A66" s="1851" t="s">
        <v>2259</v>
      </c>
      <c r="B66" s="1851" t="s">
        <v>16</v>
      </c>
      <c r="C66" s="1851" t="s">
        <v>2501</v>
      </c>
      <c r="D66" s="1851" t="s">
        <v>2502</v>
      </c>
      <c r="E66" s="1851" t="s">
        <v>2503</v>
      </c>
      <c r="F66" s="1851" t="s">
        <v>2326</v>
      </c>
      <c r="G66" s="1851" t="s">
        <v>28</v>
      </c>
      <c r="H66" s="1851" t="s">
        <v>28</v>
      </c>
      <c r="I66" s="1851" t="s">
        <v>815</v>
      </c>
    </row>
    <row customHeight="1" ht="11.25">
      <c r="A67" s="1851" t="s">
        <v>2259</v>
      </c>
      <c r="B67" s="1851" t="s">
        <v>16</v>
      </c>
      <c r="C67" s="1851" t="s">
        <v>2504</v>
      </c>
      <c r="D67" s="1851" t="s">
        <v>2505</v>
      </c>
      <c r="E67" s="1851" t="s">
        <v>2506</v>
      </c>
      <c r="F67" s="1851" t="s">
        <v>2287</v>
      </c>
      <c r="G67" s="1851" t="s">
        <v>2507</v>
      </c>
      <c r="H67" s="1851" t="s">
        <v>28</v>
      </c>
      <c r="I67" s="1851" t="s">
        <v>815</v>
      </c>
    </row>
    <row customHeight="1" ht="11.25">
      <c r="A68" s="1851" t="s">
        <v>2259</v>
      </c>
      <c r="B68" s="1851" t="s">
        <v>16</v>
      </c>
      <c r="C68" s="1851" t="s">
        <v>2508</v>
      </c>
      <c r="D68" s="1851" t="s">
        <v>2509</v>
      </c>
      <c r="E68" s="1851" t="s">
        <v>2510</v>
      </c>
      <c r="F68" s="1851" t="s">
        <v>2300</v>
      </c>
      <c r="G68" s="1851" t="s">
        <v>28</v>
      </c>
      <c r="H68" s="1851" t="s">
        <v>2511</v>
      </c>
      <c r="I68" s="1851" t="s">
        <v>815</v>
      </c>
    </row>
    <row customHeight="1" ht="11.25">
      <c r="A69" s="1851" t="s">
        <v>2259</v>
      </c>
      <c r="B69" s="1851" t="s">
        <v>16</v>
      </c>
      <c r="C69" s="1851" t="s">
        <v>2512</v>
      </c>
      <c r="D69" s="1851" t="s">
        <v>2513</v>
      </c>
      <c r="E69" s="1851" t="s">
        <v>2514</v>
      </c>
      <c r="F69" s="1851" t="s">
        <v>2267</v>
      </c>
      <c r="G69" s="1851" t="s">
        <v>2515</v>
      </c>
      <c r="H69" s="1851" t="s">
        <v>28</v>
      </c>
      <c r="I69" s="1851" t="s">
        <v>815</v>
      </c>
    </row>
    <row customHeight="1" ht="11.25">
      <c r="A70" s="1851" t="s">
        <v>2259</v>
      </c>
      <c r="B70" s="1851" t="s">
        <v>16</v>
      </c>
      <c r="C70" s="1851" t="s">
        <v>2516</v>
      </c>
      <c r="D70" s="1851" t="s">
        <v>2517</v>
      </c>
      <c r="E70" s="1851" t="s">
        <v>2518</v>
      </c>
      <c r="F70" s="1851" t="s">
        <v>2475</v>
      </c>
      <c r="G70" s="1851" t="s">
        <v>28</v>
      </c>
      <c r="H70" s="1851" t="s">
        <v>28</v>
      </c>
      <c r="I70" s="1851" t="s">
        <v>815</v>
      </c>
    </row>
    <row customHeight="1" ht="11.25">
      <c r="A71" s="1851" t="s">
        <v>2259</v>
      </c>
      <c r="B71" s="1851" t="s">
        <v>16</v>
      </c>
      <c r="C71" s="1851" t="s">
        <v>2519</v>
      </c>
      <c r="D71" s="1851" t="s">
        <v>2520</v>
      </c>
      <c r="E71" s="1851" t="s">
        <v>2290</v>
      </c>
      <c r="F71" s="1851" t="s">
        <v>2521</v>
      </c>
      <c r="G71" s="1851" t="s">
        <v>28</v>
      </c>
      <c r="H71" s="1851" t="s">
        <v>28</v>
      </c>
      <c r="I71" s="1851" t="s">
        <v>815</v>
      </c>
    </row>
    <row customHeight="1" ht="11.25">
      <c r="A72" s="1851" t="s">
        <v>2259</v>
      </c>
      <c r="B72" s="1851" t="s">
        <v>16</v>
      </c>
      <c r="C72" s="1851" t="s">
        <v>2522</v>
      </c>
      <c r="D72" s="1851" t="s">
        <v>2523</v>
      </c>
      <c r="E72" s="1851" t="s">
        <v>2524</v>
      </c>
      <c r="F72" s="1851" t="s">
        <v>2291</v>
      </c>
      <c r="G72" s="1851" t="s">
        <v>28</v>
      </c>
      <c r="H72" s="1851" t="s">
        <v>28</v>
      </c>
      <c r="I72" s="1851" t="s">
        <v>815</v>
      </c>
    </row>
    <row customHeight="1" ht="11.25">
      <c r="A73" s="1851" t="s">
        <v>2259</v>
      </c>
      <c r="B73" s="1851" t="s">
        <v>16</v>
      </c>
      <c r="C73" s="1851" t="s">
        <v>2525</v>
      </c>
      <c r="D73" s="1851" t="s">
        <v>2526</v>
      </c>
      <c r="E73" s="1851" t="s">
        <v>2527</v>
      </c>
      <c r="F73" s="1851" t="s">
        <v>2267</v>
      </c>
      <c r="G73" s="1851" t="s">
        <v>28</v>
      </c>
      <c r="H73" s="1851" t="s">
        <v>28</v>
      </c>
      <c r="I73" s="1851" t="s">
        <v>815</v>
      </c>
    </row>
    <row customHeight="1" ht="11.25">
      <c r="A74" s="1851" t="s">
        <v>2259</v>
      </c>
      <c r="B74" s="1851" t="s">
        <v>16</v>
      </c>
      <c r="C74" s="1851" t="s">
        <v>2528</v>
      </c>
      <c r="D74" s="1851" t="s">
        <v>2529</v>
      </c>
      <c r="E74" s="1851" t="s">
        <v>2530</v>
      </c>
      <c r="F74" s="1851" t="s">
        <v>2342</v>
      </c>
      <c r="G74" s="1851" t="s">
        <v>2531</v>
      </c>
      <c r="H74" s="1851" t="s">
        <v>28</v>
      </c>
      <c r="I74" s="1851" t="s">
        <v>815</v>
      </c>
    </row>
    <row customHeight="1" ht="11.25">
      <c r="A75" s="1851" t="s">
        <v>2259</v>
      </c>
      <c r="B75" s="1851" t="s">
        <v>16</v>
      </c>
      <c r="C75" s="1851" t="s">
        <v>2532</v>
      </c>
      <c r="D75" s="1851" t="s">
        <v>2533</v>
      </c>
      <c r="E75" s="1851" t="s">
        <v>2534</v>
      </c>
      <c r="F75" s="1851" t="s">
        <v>2535</v>
      </c>
      <c r="G75" s="1851" t="s">
        <v>28</v>
      </c>
      <c r="H75" s="1851" t="s">
        <v>28</v>
      </c>
      <c r="I75" s="1851" t="s">
        <v>815</v>
      </c>
    </row>
    <row customHeight="1" ht="11.25">
      <c r="A76" s="1851" t="s">
        <v>2259</v>
      </c>
      <c r="B76" s="1851" t="s">
        <v>16</v>
      </c>
      <c r="C76" s="1851" t="s">
        <v>2536</v>
      </c>
      <c r="D76" s="1851" t="s">
        <v>2537</v>
      </c>
      <c r="E76" s="1851" t="s">
        <v>2538</v>
      </c>
      <c r="F76" s="1851" t="s">
        <v>2421</v>
      </c>
      <c r="G76" s="1851" t="s">
        <v>28</v>
      </c>
      <c r="H76" s="1851" t="s">
        <v>28</v>
      </c>
      <c r="I76" s="1851" t="s">
        <v>815</v>
      </c>
    </row>
    <row customHeight="1" ht="11.25">
      <c r="A77" s="1851" t="s">
        <v>2259</v>
      </c>
      <c r="B77" s="1851" t="s">
        <v>16</v>
      </c>
      <c r="C77" s="1851" t="s">
        <v>2539</v>
      </c>
      <c r="D77" s="1851" t="s">
        <v>2540</v>
      </c>
      <c r="E77" s="1851" t="s">
        <v>2541</v>
      </c>
      <c r="F77" s="1851" t="s">
        <v>2291</v>
      </c>
      <c r="G77" s="1851" t="s">
        <v>28</v>
      </c>
      <c r="H77" s="1851" t="s">
        <v>28</v>
      </c>
      <c r="I77" s="1851" t="s">
        <v>815</v>
      </c>
    </row>
    <row customHeight="1" ht="11.25">
      <c r="A78" s="1851" t="s">
        <v>2259</v>
      </c>
      <c r="B78" s="1851" t="s">
        <v>16</v>
      </c>
      <c r="C78" s="1851" t="s">
        <v>2542</v>
      </c>
      <c r="D78" s="1851" t="s">
        <v>2543</v>
      </c>
      <c r="E78" s="1851" t="s">
        <v>2337</v>
      </c>
      <c r="F78" s="1851" t="s">
        <v>2544</v>
      </c>
      <c r="G78" s="1851" t="s">
        <v>28</v>
      </c>
      <c r="H78" s="1851" t="s">
        <v>28</v>
      </c>
      <c r="I78" s="1851" t="s">
        <v>815</v>
      </c>
    </row>
    <row customHeight="1" ht="11.25">
      <c r="A79" s="1851" t="s">
        <v>2259</v>
      </c>
      <c r="B79" s="1851" t="s">
        <v>16</v>
      </c>
      <c r="C79" s="1851" t="s">
        <v>2545</v>
      </c>
      <c r="D79" s="1851" t="s">
        <v>2546</v>
      </c>
      <c r="E79" s="1851" t="s">
        <v>2547</v>
      </c>
      <c r="F79" s="1851" t="s">
        <v>2314</v>
      </c>
      <c r="G79" s="1851" t="s">
        <v>28</v>
      </c>
      <c r="H79" s="1851" t="s">
        <v>28</v>
      </c>
      <c r="I79" s="1851" t="s">
        <v>815</v>
      </c>
    </row>
    <row customHeight="1" ht="11.25">
      <c r="A80" s="1851" t="s">
        <v>2259</v>
      </c>
      <c r="B80" s="1851" t="s">
        <v>16</v>
      </c>
      <c r="C80" s="1851" t="s">
        <v>2548</v>
      </c>
      <c r="D80" s="1851" t="s">
        <v>2549</v>
      </c>
      <c r="E80" s="1851" t="s">
        <v>2550</v>
      </c>
      <c r="F80" s="1851" t="s">
        <v>2551</v>
      </c>
      <c r="G80" s="1851" t="s">
        <v>28</v>
      </c>
      <c r="H80" s="1851" t="s">
        <v>28</v>
      </c>
      <c r="I80" s="1851" t="s">
        <v>815</v>
      </c>
    </row>
    <row customHeight="1" ht="11.25">
      <c r="A81" s="1851" t="s">
        <v>2259</v>
      </c>
      <c r="B81" s="1851" t="s">
        <v>16</v>
      </c>
      <c r="C81" s="1851" t="s">
        <v>2552</v>
      </c>
      <c r="D81" s="1851" t="s">
        <v>2553</v>
      </c>
      <c r="E81" s="1851" t="s">
        <v>2554</v>
      </c>
      <c r="F81" s="1851" t="s">
        <v>2489</v>
      </c>
      <c r="G81" s="1851" t="s">
        <v>2555</v>
      </c>
      <c r="H81" s="1851" t="s">
        <v>28</v>
      </c>
      <c r="I81" s="1851" t="s">
        <v>815</v>
      </c>
    </row>
    <row customHeight="1" ht="11.25">
      <c r="A82" s="1851" t="s">
        <v>2259</v>
      </c>
      <c r="B82" s="1851" t="s">
        <v>16</v>
      </c>
      <c r="C82" s="1851" t="s">
        <v>2556</v>
      </c>
      <c r="D82" s="1851" t="s">
        <v>2557</v>
      </c>
      <c r="E82" s="1851" t="s">
        <v>2558</v>
      </c>
      <c r="F82" s="1851" t="s">
        <v>2559</v>
      </c>
      <c r="G82" s="1851" t="s">
        <v>2560</v>
      </c>
      <c r="H82" s="1851" t="s">
        <v>28</v>
      </c>
      <c r="I82" s="1851" t="s">
        <v>815</v>
      </c>
    </row>
    <row customHeight="1" ht="11.25">
      <c r="A83" s="1851" t="s">
        <v>2259</v>
      </c>
      <c r="B83" s="1851" t="s">
        <v>16</v>
      </c>
      <c r="C83" s="1851" t="s">
        <v>2561</v>
      </c>
      <c r="D83" s="1851" t="s">
        <v>2557</v>
      </c>
      <c r="E83" s="1851" t="s">
        <v>2558</v>
      </c>
      <c r="F83" s="1851" t="s">
        <v>2562</v>
      </c>
      <c r="G83" s="1851" t="s">
        <v>28</v>
      </c>
      <c r="H83" s="1851" t="s">
        <v>28</v>
      </c>
      <c r="I83" s="1851" t="s">
        <v>815</v>
      </c>
    </row>
    <row customHeight="1" ht="11.25">
      <c r="A84" s="1851" t="s">
        <v>2259</v>
      </c>
      <c r="B84" s="1851" t="s">
        <v>16</v>
      </c>
      <c r="C84" s="1851" t="s">
        <v>2563</v>
      </c>
      <c r="D84" s="1851" t="s">
        <v>2564</v>
      </c>
      <c r="E84" s="1851" t="s">
        <v>2262</v>
      </c>
      <c r="F84" s="1851" t="s">
        <v>2565</v>
      </c>
      <c r="G84" s="1851" t="s">
        <v>28</v>
      </c>
      <c r="H84" s="1851" t="s">
        <v>28</v>
      </c>
      <c r="I84" s="1851" t="s">
        <v>815</v>
      </c>
    </row>
    <row customHeight="1" ht="11.25">
      <c r="A85" s="1851" t="s">
        <v>2259</v>
      </c>
      <c r="B85" s="1851" t="s">
        <v>16</v>
      </c>
      <c r="C85" s="1851" t="s">
        <v>2566</v>
      </c>
      <c r="D85" s="1851" t="s">
        <v>2567</v>
      </c>
      <c r="E85" s="1851" t="s">
        <v>2262</v>
      </c>
      <c r="F85" s="1851" t="s">
        <v>2568</v>
      </c>
      <c r="G85" s="1851" t="s">
        <v>28</v>
      </c>
      <c r="H85" s="1851" t="s">
        <v>28</v>
      </c>
      <c r="I85" s="1851" t="s">
        <v>815</v>
      </c>
    </row>
    <row customHeight="1" ht="11.25">
      <c r="A86" s="1851" t="s">
        <v>2259</v>
      </c>
      <c r="B86" s="1851" t="s">
        <v>16</v>
      </c>
      <c r="C86" s="1851" t="s">
        <v>2569</v>
      </c>
      <c r="D86" s="1851" t="s">
        <v>2570</v>
      </c>
      <c r="E86" s="1851" t="s">
        <v>2262</v>
      </c>
      <c r="F86" s="1851" t="s">
        <v>2571</v>
      </c>
      <c r="G86" s="1851" t="s">
        <v>28</v>
      </c>
      <c r="H86" s="1851" t="s">
        <v>28</v>
      </c>
      <c r="I86" s="1851" t="s">
        <v>815</v>
      </c>
    </row>
    <row customHeight="1" ht="11.25">
      <c r="A87" s="1851" t="s">
        <v>2259</v>
      </c>
      <c r="B87" s="1851" t="s">
        <v>16</v>
      </c>
      <c r="C87" s="1851" t="s">
        <v>2572</v>
      </c>
      <c r="D87" s="1851" t="s">
        <v>2573</v>
      </c>
      <c r="E87" s="1851" t="s">
        <v>2262</v>
      </c>
      <c r="F87" s="1851" t="s">
        <v>2574</v>
      </c>
      <c r="G87" s="1851" t="s">
        <v>28</v>
      </c>
      <c r="H87" s="1851" t="s">
        <v>28</v>
      </c>
      <c r="I87" s="1851" t="s">
        <v>815</v>
      </c>
    </row>
    <row customHeight="1" ht="11.25">
      <c r="A88" s="1851" t="s">
        <v>2259</v>
      </c>
      <c r="B88" s="1851" t="s">
        <v>16</v>
      </c>
      <c r="C88" s="1851" t="s">
        <v>2575</v>
      </c>
      <c r="D88" s="1851" t="s">
        <v>2576</v>
      </c>
      <c r="E88" s="1851" t="s">
        <v>2262</v>
      </c>
      <c r="F88" s="1851" t="s">
        <v>2577</v>
      </c>
      <c r="G88" s="1851" t="s">
        <v>28</v>
      </c>
      <c r="H88" s="1851" t="s">
        <v>28</v>
      </c>
      <c r="I88" s="1851" t="s">
        <v>815</v>
      </c>
    </row>
    <row customHeight="1" ht="11.25">
      <c r="A89" s="1851" t="s">
        <v>2259</v>
      </c>
      <c r="B89" s="1851" t="s">
        <v>16</v>
      </c>
      <c r="C89" s="1851" t="s">
        <v>2578</v>
      </c>
      <c r="D89" s="1851" t="s">
        <v>2579</v>
      </c>
      <c r="E89" s="1851" t="s">
        <v>2262</v>
      </c>
      <c r="F89" s="1851" t="s">
        <v>2580</v>
      </c>
      <c r="G89" s="1851" t="s">
        <v>28</v>
      </c>
      <c r="H89" s="1851" t="s">
        <v>28</v>
      </c>
      <c r="I89" s="1851" t="s">
        <v>815</v>
      </c>
    </row>
    <row customHeight="1" ht="11.25">
      <c r="A90" s="1851" t="s">
        <v>2259</v>
      </c>
      <c r="B90" s="1851" t="s">
        <v>16</v>
      </c>
      <c r="C90" s="1851" t="s">
        <v>2581</v>
      </c>
      <c r="D90" s="1851" t="s">
        <v>2582</v>
      </c>
      <c r="E90" s="1851" t="s">
        <v>2262</v>
      </c>
      <c r="F90" s="1851" t="s">
        <v>2583</v>
      </c>
      <c r="G90" s="1851" t="s">
        <v>28</v>
      </c>
      <c r="H90" s="1851" t="s">
        <v>28</v>
      </c>
      <c r="I90" s="1851" t="s">
        <v>815</v>
      </c>
    </row>
    <row customHeight="1" ht="11.25">
      <c r="A91" s="1851" t="s">
        <v>2259</v>
      </c>
      <c r="B91" s="1851" t="s">
        <v>16</v>
      </c>
      <c r="C91" s="1851" t="s">
        <v>2584</v>
      </c>
      <c r="D91" s="1851" t="s">
        <v>2585</v>
      </c>
      <c r="E91" s="1851" t="s">
        <v>2262</v>
      </c>
      <c r="F91" s="1851" t="s">
        <v>2586</v>
      </c>
      <c r="G91" s="1851" t="s">
        <v>28</v>
      </c>
      <c r="H91" s="1851" t="s">
        <v>28</v>
      </c>
      <c r="I91" s="1851" t="s">
        <v>815</v>
      </c>
    </row>
    <row customHeight="1" ht="11.25">
      <c r="A92" s="1851" t="s">
        <v>2259</v>
      </c>
      <c r="B92" s="1851" t="s">
        <v>16</v>
      </c>
      <c r="C92" s="1851" t="s">
        <v>2587</v>
      </c>
      <c r="D92" s="1851" t="s">
        <v>2588</v>
      </c>
      <c r="E92" s="1851" t="s">
        <v>2262</v>
      </c>
      <c r="F92" s="1851" t="s">
        <v>2589</v>
      </c>
      <c r="G92" s="1851" t="s">
        <v>28</v>
      </c>
      <c r="H92" s="1851" t="s">
        <v>28</v>
      </c>
      <c r="I92" s="1851" t="s">
        <v>815</v>
      </c>
    </row>
    <row customHeight="1" ht="11.25">
      <c r="A93" s="1851" t="s">
        <v>2259</v>
      </c>
      <c r="B93" s="1851" t="s">
        <v>16</v>
      </c>
      <c r="C93" s="1851" t="s">
        <v>2590</v>
      </c>
      <c r="D93" s="1851" t="s">
        <v>2591</v>
      </c>
      <c r="E93" s="1851" t="s">
        <v>2262</v>
      </c>
      <c r="F93" s="1851" t="s">
        <v>2592</v>
      </c>
      <c r="G93" s="1851" t="s">
        <v>28</v>
      </c>
      <c r="H93" s="1851" t="s">
        <v>28</v>
      </c>
      <c r="I93" s="1851" t="s">
        <v>815</v>
      </c>
    </row>
    <row customHeight="1" ht="11.25">
      <c r="A94" s="1851" t="s">
        <v>2259</v>
      </c>
      <c r="B94" s="1851" t="s">
        <v>16</v>
      </c>
      <c r="C94" s="1851" t="s">
        <v>2593</v>
      </c>
      <c r="D94" s="1851" t="s">
        <v>2594</v>
      </c>
      <c r="E94" s="1851" t="s">
        <v>2262</v>
      </c>
      <c r="F94" s="1851" t="s">
        <v>2595</v>
      </c>
      <c r="G94" s="1851" t="s">
        <v>28</v>
      </c>
      <c r="H94" s="1851" t="s">
        <v>28</v>
      </c>
      <c r="I94" s="1851" t="s">
        <v>815</v>
      </c>
    </row>
    <row customHeight="1" ht="11.25">
      <c r="A95" s="1851" t="s">
        <v>2259</v>
      </c>
      <c r="B95" s="1851" t="s">
        <v>16</v>
      </c>
      <c r="C95" s="1851" t="s">
        <v>2596</v>
      </c>
      <c r="D95" s="1851" t="s">
        <v>2597</v>
      </c>
      <c r="E95" s="1851" t="s">
        <v>2598</v>
      </c>
      <c r="F95" s="1851" t="s">
        <v>2599</v>
      </c>
      <c r="G95" s="1851" t="s">
        <v>28</v>
      </c>
      <c r="H95" s="1851" t="s">
        <v>28</v>
      </c>
      <c r="I95" s="1851" t="s">
        <v>815</v>
      </c>
    </row>
    <row customHeight="1" ht="11.25">
      <c r="A96" s="1851" t="s">
        <v>2259</v>
      </c>
      <c r="B96" s="1851" t="s">
        <v>16</v>
      </c>
      <c r="C96" s="1851" t="s">
        <v>2600</v>
      </c>
      <c r="D96" s="1851" t="s">
        <v>2601</v>
      </c>
      <c r="E96" s="1851" t="s">
        <v>2598</v>
      </c>
      <c r="F96" s="1851" t="s">
        <v>2602</v>
      </c>
      <c r="G96" s="1851" t="s">
        <v>28</v>
      </c>
      <c r="H96" s="1851" t="s">
        <v>28</v>
      </c>
      <c r="I96" s="1851" t="s">
        <v>815</v>
      </c>
    </row>
    <row customHeight="1" ht="11.25">
      <c r="A97" s="1851" t="s">
        <v>2259</v>
      </c>
      <c r="B97" s="1851" t="s">
        <v>16</v>
      </c>
      <c r="C97" s="1851" t="s">
        <v>2603</v>
      </c>
      <c r="D97" s="1851" t="s">
        <v>2604</v>
      </c>
      <c r="E97" s="1851" t="s">
        <v>2598</v>
      </c>
      <c r="F97" s="1851" t="s">
        <v>2605</v>
      </c>
      <c r="G97" s="1851" t="s">
        <v>28</v>
      </c>
      <c r="H97" s="1851" t="s">
        <v>28</v>
      </c>
      <c r="I97" s="1851" t="s">
        <v>815</v>
      </c>
    </row>
    <row customHeight="1" ht="11.25">
      <c r="A98" s="1851" t="s">
        <v>2259</v>
      </c>
      <c r="B98" s="1851" t="s">
        <v>16</v>
      </c>
      <c r="C98" s="1851" t="s">
        <v>2606</v>
      </c>
      <c r="D98" s="1851" t="s">
        <v>2607</v>
      </c>
      <c r="E98" s="1851" t="s">
        <v>2598</v>
      </c>
      <c r="F98" s="1851" t="s">
        <v>2608</v>
      </c>
      <c r="G98" s="1851" t="s">
        <v>28</v>
      </c>
      <c r="H98" s="1851" t="s">
        <v>28</v>
      </c>
      <c r="I98" s="1851" t="s">
        <v>815</v>
      </c>
    </row>
    <row customHeight="1" ht="11.25">
      <c r="A99" s="1851" t="s">
        <v>2259</v>
      </c>
      <c r="B99" s="1851" t="s">
        <v>16</v>
      </c>
      <c r="C99" s="1851" t="s">
        <v>2609</v>
      </c>
      <c r="D99" s="1851" t="s">
        <v>2610</v>
      </c>
      <c r="E99" s="1851" t="s">
        <v>2611</v>
      </c>
      <c r="F99" s="1851" t="s">
        <v>2612</v>
      </c>
      <c r="G99" s="1851" t="s">
        <v>2613</v>
      </c>
      <c r="H99" s="1851" t="s">
        <v>28</v>
      </c>
      <c r="I99" s="1851" t="s">
        <v>815</v>
      </c>
    </row>
    <row customHeight="1" ht="11.25">
      <c r="A100" s="1851" t="s">
        <v>2259</v>
      </c>
      <c r="B100" s="1851" t="s">
        <v>16</v>
      </c>
      <c r="C100" s="1851" t="s">
        <v>2614</v>
      </c>
      <c r="D100" s="1851" t="s">
        <v>2615</v>
      </c>
      <c r="E100" s="1851" t="s">
        <v>2616</v>
      </c>
      <c r="F100" s="1851" t="s">
        <v>2300</v>
      </c>
      <c r="G100" s="1851" t="s">
        <v>28</v>
      </c>
      <c r="H100" s="1851" t="s">
        <v>28</v>
      </c>
      <c r="I100" s="1851" t="s">
        <v>815</v>
      </c>
    </row>
    <row customHeight="1" ht="11.25">
      <c r="A101" s="1851" t="s">
        <v>2259</v>
      </c>
      <c r="B101" s="1851" t="s">
        <v>16</v>
      </c>
      <c r="C101" s="1851" t="s">
        <v>2617</v>
      </c>
      <c r="D101" s="1851" t="s">
        <v>2618</v>
      </c>
      <c r="E101" s="1851" t="s">
        <v>2619</v>
      </c>
      <c r="F101" s="1851" t="s">
        <v>2300</v>
      </c>
      <c r="G101" s="1851" t="s">
        <v>28</v>
      </c>
      <c r="H101" s="1851" t="s">
        <v>28</v>
      </c>
      <c r="I101" s="1851" t="s">
        <v>815</v>
      </c>
    </row>
    <row customHeight="1" ht="11.25">
      <c r="A102" s="1851" t="s">
        <v>2259</v>
      </c>
      <c r="B102" s="1851" t="s">
        <v>16</v>
      </c>
      <c r="C102" s="1851" t="s">
        <v>2620</v>
      </c>
      <c r="D102" s="1851" t="s">
        <v>2621</v>
      </c>
      <c r="E102" s="1851" t="s">
        <v>2622</v>
      </c>
      <c r="F102" s="1851" t="s">
        <v>2612</v>
      </c>
      <c r="G102" s="1851" t="s">
        <v>2613</v>
      </c>
      <c r="H102" s="1851" t="s">
        <v>28</v>
      </c>
      <c r="I102" s="1851" t="s">
        <v>815</v>
      </c>
    </row>
    <row customHeight="1" ht="11.25">
      <c r="A103" s="1851" t="s">
        <v>2259</v>
      </c>
      <c r="B103" s="1851" t="s">
        <v>16</v>
      </c>
      <c r="C103" s="1851" t="s">
        <v>2623</v>
      </c>
      <c r="D103" s="1851" t="s">
        <v>2624</v>
      </c>
      <c r="E103" s="1851" t="s">
        <v>2270</v>
      </c>
      <c r="F103" s="1851" t="s">
        <v>2625</v>
      </c>
      <c r="G103" s="1851" t="s">
        <v>28</v>
      </c>
      <c r="H103" s="1851" t="s">
        <v>28</v>
      </c>
      <c r="I103" s="1851" t="s">
        <v>815</v>
      </c>
    </row>
    <row customHeight="1" ht="11.25">
      <c r="A104" s="1851" t="s">
        <v>2259</v>
      </c>
      <c r="B104" s="1851" t="s">
        <v>16</v>
      </c>
      <c r="C104" s="1851" t="s">
        <v>2626</v>
      </c>
      <c r="D104" s="1851" t="s">
        <v>2627</v>
      </c>
      <c r="E104" s="1851" t="s">
        <v>2270</v>
      </c>
      <c r="F104" s="1851" t="s">
        <v>2421</v>
      </c>
      <c r="G104" s="1851" t="s">
        <v>28</v>
      </c>
      <c r="H104" s="1851" t="s">
        <v>28</v>
      </c>
      <c r="I104" s="1851" t="s">
        <v>815</v>
      </c>
    </row>
    <row customHeight="1" ht="11.25">
      <c r="A105" s="1851" t="s">
        <v>2259</v>
      </c>
      <c r="B105" s="1851" t="s">
        <v>16</v>
      </c>
      <c r="C105" s="1851" t="s">
        <v>2628</v>
      </c>
      <c r="D105" s="1851" t="s">
        <v>2629</v>
      </c>
      <c r="E105" s="1851" t="s">
        <v>2630</v>
      </c>
      <c r="F105" s="1851" t="s">
        <v>2631</v>
      </c>
      <c r="G105" s="1851" t="s">
        <v>28</v>
      </c>
      <c r="H105" s="1851" t="s">
        <v>28</v>
      </c>
      <c r="I105" s="1851" t="s">
        <v>815</v>
      </c>
    </row>
    <row customHeight="1" ht="11.25">
      <c r="A106" s="1851" t="s">
        <v>2259</v>
      </c>
      <c r="B106" s="1851" t="s">
        <v>16</v>
      </c>
      <c r="C106" s="1851" t="s">
        <v>2632</v>
      </c>
      <c r="D106" s="1851" t="s">
        <v>2629</v>
      </c>
      <c r="E106" s="1851" t="s">
        <v>2630</v>
      </c>
      <c r="F106" s="1851" t="s">
        <v>2633</v>
      </c>
      <c r="G106" s="1851" t="s">
        <v>2634</v>
      </c>
      <c r="H106" s="1851" t="s">
        <v>28</v>
      </c>
      <c r="I106" s="1851" t="s">
        <v>815</v>
      </c>
    </row>
    <row customHeight="1" ht="11.25">
      <c r="A107" s="1851" t="s">
        <v>2259</v>
      </c>
      <c r="B107" s="1851" t="s">
        <v>16</v>
      </c>
      <c r="C107" s="1851" t="s">
        <v>2635</v>
      </c>
      <c r="D107" s="1851" t="s">
        <v>2636</v>
      </c>
      <c r="E107" s="1851" t="s">
        <v>2637</v>
      </c>
      <c r="F107" s="1851" t="s">
        <v>2300</v>
      </c>
      <c r="G107" s="1851" t="s">
        <v>2638</v>
      </c>
      <c r="H107" s="1851" t="s">
        <v>28</v>
      </c>
      <c r="I107" s="1851" t="s">
        <v>815</v>
      </c>
    </row>
    <row customHeight="1" ht="11.25">
      <c r="A108" s="1851" t="s">
        <v>2259</v>
      </c>
      <c r="B108" s="1851" t="s">
        <v>16</v>
      </c>
      <c r="C108" s="1851" t="s">
        <v>2639</v>
      </c>
      <c r="D108" s="1851" t="s">
        <v>2640</v>
      </c>
      <c r="E108" s="1851" t="s">
        <v>2641</v>
      </c>
      <c r="F108" s="1851" t="s">
        <v>2314</v>
      </c>
      <c r="G108" s="1851" t="s">
        <v>2642</v>
      </c>
      <c r="H108" s="1851" t="s">
        <v>28</v>
      </c>
      <c r="I108" s="1851" t="s">
        <v>815</v>
      </c>
    </row>
    <row customHeight="1" ht="11.25">
      <c r="A109" s="1851" t="s">
        <v>2259</v>
      </c>
      <c r="B109" s="1851" t="s">
        <v>16</v>
      </c>
      <c r="C109" s="1851" t="s">
        <v>2643</v>
      </c>
      <c r="D109" s="1851" t="s">
        <v>2644</v>
      </c>
      <c r="E109" s="1851" t="s">
        <v>2645</v>
      </c>
      <c r="F109" s="1851" t="s">
        <v>2326</v>
      </c>
      <c r="G109" s="1851" t="s">
        <v>28</v>
      </c>
      <c r="H109" s="1851" t="s">
        <v>28</v>
      </c>
      <c r="I109" s="1851" t="s">
        <v>815</v>
      </c>
    </row>
    <row customHeight="1" ht="11.25">
      <c r="A110" s="1851" t="s">
        <v>2259</v>
      </c>
      <c r="B110" s="1851" t="s">
        <v>16</v>
      </c>
      <c r="C110" s="1851" t="s">
        <v>2646</v>
      </c>
      <c r="D110" s="1851" t="s">
        <v>2647</v>
      </c>
      <c r="E110" s="1851" t="s">
        <v>2648</v>
      </c>
      <c r="F110" s="1851" t="s">
        <v>2310</v>
      </c>
      <c r="G110" s="1851" t="s">
        <v>28</v>
      </c>
      <c r="H110" s="1851" t="s">
        <v>28</v>
      </c>
      <c r="I110" s="1851" t="s">
        <v>815</v>
      </c>
    </row>
    <row customHeight="1" ht="11.25">
      <c r="A111" s="1851" t="s">
        <v>2259</v>
      </c>
      <c r="B111" s="1851" t="s">
        <v>16</v>
      </c>
      <c r="C111" s="1851" t="s">
        <v>2649</v>
      </c>
      <c r="D111" s="1851" t="s">
        <v>2650</v>
      </c>
      <c r="E111" s="1851" t="s">
        <v>2651</v>
      </c>
      <c r="F111" s="1851" t="s">
        <v>2319</v>
      </c>
      <c r="G111" s="1851" t="s">
        <v>28</v>
      </c>
      <c r="H111" s="1851" t="s">
        <v>28</v>
      </c>
      <c r="I111" s="1851" t="s">
        <v>815</v>
      </c>
    </row>
    <row customHeight="1" ht="11.25">
      <c r="A112" s="1851" t="s">
        <v>2259</v>
      </c>
      <c r="B112" s="1851" t="s">
        <v>16</v>
      </c>
      <c r="C112" s="1851" t="s">
        <v>2652</v>
      </c>
      <c r="D112" s="1851" t="s">
        <v>2653</v>
      </c>
      <c r="E112" s="1851" t="s">
        <v>2654</v>
      </c>
      <c r="F112" s="1851" t="s">
        <v>2460</v>
      </c>
      <c r="G112" s="1851" t="s">
        <v>28</v>
      </c>
      <c r="H112" s="1851" t="s">
        <v>28</v>
      </c>
      <c r="I112" s="1851" t="s">
        <v>815</v>
      </c>
    </row>
    <row customHeight="1" ht="11.25">
      <c r="A113" s="1851" t="s">
        <v>2259</v>
      </c>
      <c r="B113" s="1851" t="s">
        <v>16</v>
      </c>
      <c r="C113" s="1851" t="s">
        <v>2655</v>
      </c>
      <c r="D113" s="1851" t="s">
        <v>2656</v>
      </c>
      <c r="E113" s="1851" t="s">
        <v>2657</v>
      </c>
      <c r="F113" s="1851" t="s">
        <v>2362</v>
      </c>
      <c r="G113" s="1851" t="s">
        <v>28</v>
      </c>
      <c r="H113" s="1851" t="s">
        <v>28</v>
      </c>
      <c r="I113" s="1851" t="s">
        <v>815</v>
      </c>
    </row>
    <row customHeight="1" ht="11.25">
      <c r="A114" s="1851" t="s">
        <v>2259</v>
      </c>
      <c r="B114" s="1851" t="s">
        <v>16</v>
      </c>
      <c r="C114" s="1851" t="s">
        <v>2658</v>
      </c>
      <c r="D114" s="1851" t="s">
        <v>2659</v>
      </c>
      <c r="E114" s="1851" t="s">
        <v>2660</v>
      </c>
      <c r="F114" s="1851" t="s">
        <v>2267</v>
      </c>
      <c r="G114" s="1851" t="s">
        <v>2661</v>
      </c>
      <c r="H114" s="1851" t="s">
        <v>28</v>
      </c>
      <c r="I114" s="1851" t="s">
        <v>815</v>
      </c>
    </row>
    <row customHeight="1" ht="11.25">
      <c r="A115" s="1851" t="s">
        <v>2259</v>
      </c>
      <c r="B115" s="1851" t="s">
        <v>16</v>
      </c>
      <c r="C115" s="1851" t="s">
        <v>2662</v>
      </c>
      <c r="D115" s="1851" t="s">
        <v>2663</v>
      </c>
      <c r="E115" s="1851" t="s">
        <v>2664</v>
      </c>
      <c r="F115" s="1851" t="s">
        <v>2665</v>
      </c>
      <c r="G115" s="1851" t="s">
        <v>28</v>
      </c>
      <c r="H115" s="1851" t="s">
        <v>28</v>
      </c>
      <c r="I115" s="1851" t="s">
        <v>815</v>
      </c>
    </row>
    <row customHeight="1" ht="11.25">
      <c r="A116" s="1851" t="s">
        <v>2259</v>
      </c>
      <c r="B116" s="1851" t="s">
        <v>16</v>
      </c>
      <c r="C116" s="1851" t="s">
        <v>2666</v>
      </c>
      <c r="D116" s="1851" t="s">
        <v>2667</v>
      </c>
      <c r="E116" s="1851" t="s">
        <v>2668</v>
      </c>
      <c r="F116" s="1851" t="s">
        <v>2291</v>
      </c>
      <c r="G116" s="1851" t="s">
        <v>2669</v>
      </c>
      <c r="H116" s="1851" t="s">
        <v>28</v>
      </c>
      <c r="I116" s="1851" t="s">
        <v>815</v>
      </c>
    </row>
    <row customHeight="1" ht="11.25">
      <c r="A117" s="1851" t="s">
        <v>2259</v>
      </c>
      <c r="B117" s="1851" t="s">
        <v>16</v>
      </c>
      <c r="C117" s="1851" t="s">
        <v>2670</v>
      </c>
      <c r="D117" s="1851" t="s">
        <v>2671</v>
      </c>
      <c r="E117" s="1851" t="s">
        <v>2672</v>
      </c>
      <c r="F117" s="1851" t="s">
        <v>2468</v>
      </c>
      <c r="G117" s="1851" t="s">
        <v>28</v>
      </c>
      <c r="H117" s="1851" t="s">
        <v>28</v>
      </c>
      <c r="I117" s="1851" t="s">
        <v>815</v>
      </c>
    </row>
    <row customHeight="1" ht="11.25">
      <c r="A118" s="1851" t="s">
        <v>2259</v>
      </c>
      <c r="B118" s="1851" t="s">
        <v>16</v>
      </c>
      <c r="C118" s="1851" t="s">
        <v>2673</v>
      </c>
      <c r="D118" s="1851" t="s">
        <v>2674</v>
      </c>
      <c r="E118" s="1851" t="s">
        <v>2675</v>
      </c>
      <c r="F118" s="1851" t="s">
        <v>2416</v>
      </c>
      <c r="G118" s="1851" t="s">
        <v>28</v>
      </c>
      <c r="H118" s="1851" t="s">
        <v>28</v>
      </c>
      <c r="I118" s="1851" t="s">
        <v>815</v>
      </c>
    </row>
    <row customHeight="1" ht="11.25">
      <c r="A119" s="1851" t="s">
        <v>2259</v>
      </c>
      <c r="B119" s="1851" t="s">
        <v>16</v>
      </c>
      <c r="C119" s="1851" t="s">
        <v>2676</v>
      </c>
      <c r="D119" s="1851" t="s">
        <v>2677</v>
      </c>
      <c r="E119" s="1851" t="s">
        <v>2678</v>
      </c>
      <c r="F119" s="1851" t="s">
        <v>2291</v>
      </c>
      <c r="G119" s="1851" t="s">
        <v>2679</v>
      </c>
      <c r="H119" s="1851" t="s">
        <v>28</v>
      </c>
      <c r="I119" s="1851" t="s">
        <v>815</v>
      </c>
    </row>
    <row customHeight="1" ht="11.25">
      <c r="A120" s="1851" t="s">
        <v>2259</v>
      </c>
      <c r="B120" s="1851" t="s">
        <v>16</v>
      </c>
      <c r="C120" s="1851" t="s">
        <v>2680</v>
      </c>
      <c r="D120" s="1851" t="s">
        <v>2681</v>
      </c>
      <c r="E120" s="1851" t="s">
        <v>2682</v>
      </c>
      <c r="F120" s="1851" t="s">
        <v>2291</v>
      </c>
      <c r="G120" s="1851" t="s">
        <v>28</v>
      </c>
      <c r="H120" s="1851" t="s">
        <v>28</v>
      </c>
      <c r="I120" s="1851" t="s">
        <v>815</v>
      </c>
    </row>
    <row customHeight="1" ht="11.25">
      <c r="A121" s="1851" t="s">
        <v>2259</v>
      </c>
      <c r="B121" s="1851" t="s">
        <v>16</v>
      </c>
      <c r="C121" s="1851" t="s">
        <v>2683</v>
      </c>
      <c r="D121" s="1851" t="s">
        <v>2684</v>
      </c>
      <c r="E121" s="1851" t="s">
        <v>2685</v>
      </c>
      <c r="F121" s="1851" t="s">
        <v>2468</v>
      </c>
      <c r="G121" s="1851" t="s">
        <v>28</v>
      </c>
      <c r="H121" s="1851" t="s">
        <v>28</v>
      </c>
      <c r="I121" s="1851" t="s">
        <v>815</v>
      </c>
    </row>
    <row customHeight="1" ht="11.25">
      <c r="A122" s="1851" t="s">
        <v>2259</v>
      </c>
      <c r="B122" s="1851" t="s">
        <v>16</v>
      </c>
      <c r="C122" s="1851" t="s">
        <v>2686</v>
      </c>
      <c r="D122" s="1851" t="s">
        <v>2687</v>
      </c>
      <c r="E122" s="1851" t="s">
        <v>2688</v>
      </c>
      <c r="F122" s="1851" t="s">
        <v>2665</v>
      </c>
      <c r="G122" s="1851" t="s">
        <v>28</v>
      </c>
      <c r="H122" s="1851" t="s">
        <v>28</v>
      </c>
      <c r="I122" s="1851" t="s">
        <v>815</v>
      </c>
    </row>
    <row customHeight="1" ht="11.25">
      <c r="A123" s="1851" t="s">
        <v>2259</v>
      </c>
      <c r="B123" s="1851" t="s">
        <v>16</v>
      </c>
      <c r="C123" s="1851" t="s">
        <v>2689</v>
      </c>
      <c r="D123" s="1851" t="s">
        <v>2690</v>
      </c>
      <c r="E123" s="1851" t="s">
        <v>2691</v>
      </c>
      <c r="F123" s="1851" t="s">
        <v>2291</v>
      </c>
      <c r="G123" s="1851" t="s">
        <v>28</v>
      </c>
      <c r="H123" s="1851" t="s">
        <v>28</v>
      </c>
      <c r="I123" s="1851" t="s">
        <v>815</v>
      </c>
    </row>
    <row customHeight="1" ht="11.25">
      <c r="A124" s="1851" t="s">
        <v>2259</v>
      </c>
      <c r="B124" s="1851" t="s">
        <v>16</v>
      </c>
      <c r="C124" s="1851" t="s">
        <v>2692</v>
      </c>
      <c r="D124" s="1851" t="s">
        <v>2693</v>
      </c>
      <c r="E124" s="1851" t="s">
        <v>2694</v>
      </c>
      <c r="F124" s="1851" t="s">
        <v>2362</v>
      </c>
      <c r="G124" s="1851" t="s">
        <v>2695</v>
      </c>
      <c r="H124" s="1851" t="s">
        <v>28</v>
      </c>
      <c r="I124" s="1851" t="s">
        <v>815</v>
      </c>
    </row>
    <row customHeight="1" ht="11.25">
      <c r="A125" s="1851" t="s">
        <v>2259</v>
      </c>
      <c r="B125" s="1851" t="s">
        <v>16</v>
      </c>
      <c r="C125" s="1851" t="s">
        <v>2696</v>
      </c>
      <c r="D125" s="1851" t="s">
        <v>2697</v>
      </c>
      <c r="E125" s="1851" t="s">
        <v>2698</v>
      </c>
      <c r="F125" s="1851" t="s">
        <v>2291</v>
      </c>
      <c r="G125" s="1851" t="s">
        <v>28</v>
      </c>
      <c r="H125" s="1851" t="s">
        <v>28</v>
      </c>
      <c r="I125" s="1851" t="s">
        <v>815</v>
      </c>
    </row>
    <row customHeight="1" ht="11.25">
      <c r="A126" s="1851" t="s">
        <v>2259</v>
      </c>
      <c r="B126" s="1851" t="s">
        <v>16</v>
      </c>
      <c r="C126" s="1851" t="s">
        <v>2699</v>
      </c>
      <c r="D126" s="1851" t="s">
        <v>2700</v>
      </c>
      <c r="E126" s="1851" t="s">
        <v>2701</v>
      </c>
      <c r="F126" s="1851" t="s">
        <v>2347</v>
      </c>
      <c r="G126" s="1851" t="s">
        <v>28</v>
      </c>
      <c r="H126" s="1851" t="s">
        <v>28</v>
      </c>
      <c r="I126" s="1851" t="s">
        <v>815</v>
      </c>
    </row>
    <row customHeight="1" ht="11.25">
      <c r="A127" s="1851" t="s">
        <v>2259</v>
      </c>
      <c r="B127" s="1851" t="s">
        <v>16</v>
      </c>
      <c r="C127" s="1851" t="s">
        <v>2702</v>
      </c>
      <c r="D127" s="1851" t="s">
        <v>2703</v>
      </c>
      <c r="E127" s="1851" t="s">
        <v>2704</v>
      </c>
      <c r="F127" s="1851" t="s">
        <v>2705</v>
      </c>
      <c r="G127" s="1851" t="s">
        <v>2706</v>
      </c>
      <c r="H127" s="1851" t="s">
        <v>28</v>
      </c>
      <c r="I127" s="1851" t="s">
        <v>815</v>
      </c>
    </row>
    <row customHeight="1" ht="11.25">
      <c r="A128" s="1851" t="s">
        <v>2259</v>
      </c>
      <c r="B128" s="1851" t="s">
        <v>16</v>
      </c>
      <c r="C128" s="1851" t="s">
        <v>2707</v>
      </c>
      <c r="D128" s="1851" t="s">
        <v>2708</v>
      </c>
      <c r="E128" s="1851" t="s">
        <v>2709</v>
      </c>
      <c r="F128" s="1851" t="s">
        <v>2665</v>
      </c>
      <c r="G128" s="1851" t="s">
        <v>28</v>
      </c>
      <c r="H128" s="1851" t="s">
        <v>28</v>
      </c>
      <c r="I128" s="1851" t="s">
        <v>815</v>
      </c>
    </row>
    <row customHeight="1" ht="11.25">
      <c r="A129" s="1851" t="s">
        <v>2259</v>
      </c>
      <c r="B129" s="1851" t="s">
        <v>16</v>
      </c>
      <c r="C129" s="1851" t="s">
        <v>2710</v>
      </c>
      <c r="D129" s="1851" t="s">
        <v>2711</v>
      </c>
      <c r="E129" s="1851" t="s">
        <v>2262</v>
      </c>
      <c r="F129" s="1851" t="s">
        <v>2712</v>
      </c>
      <c r="G129" s="1851" t="s">
        <v>2713</v>
      </c>
      <c r="H129" s="1851" t="s">
        <v>28</v>
      </c>
      <c r="I129" s="1851" t="s">
        <v>815</v>
      </c>
    </row>
    <row customHeight="1" ht="11.25">
      <c r="A130" s="1851" t="s">
        <v>2259</v>
      </c>
      <c r="B130" s="1851" t="s">
        <v>16</v>
      </c>
      <c r="C130" s="1851" t="s">
        <v>2714</v>
      </c>
      <c r="D130" s="1851" t="s">
        <v>2715</v>
      </c>
      <c r="E130" s="1851" t="s">
        <v>2716</v>
      </c>
      <c r="F130" s="1851" t="s">
        <v>2717</v>
      </c>
      <c r="G130" s="1851" t="s">
        <v>2718</v>
      </c>
      <c r="H130" s="1851" t="s">
        <v>28</v>
      </c>
      <c r="I130" s="1851" t="s">
        <v>815</v>
      </c>
    </row>
    <row customHeight="1" ht="11.25">
      <c r="A131" s="1851" t="s">
        <v>2259</v>
      </c>
      <c r="B131" s="1851" t="s">
        <v>16</v>
      </c>
      <c r="C131" s="1851" t="s">
        <v>2719</v>
      </c>
      <c r="D131" s="1851" t="s">
        <v>2720</v>
      </c>
      <c r="E131" s="1851" t="s">
        <v>2721</v>
      </c>
      <c r="F131" s="1851" t="s">
        <v>2291</v>
      </c>
      <c r="G131" s="1851" t="s">
        <v>28</v>
      </c>
      <c r="H131" s="1851" t="s">
        <v>28</v>
      </c>
      <c r="I131" s="1851" t="s">
        <v>815</v>
      </c>
    </row>
    <row customHeight="1" ht="11.25">
      <c r="A132" s="1851" t="s">
        <v>2259</v>
      </c>
      <c r="B132" s="1851" t="s">
        <v>16</v>
      </c>
      <c r="C132" s="1851" t="s">
        <v>2722</v>
      </c>
      <c r="D132" s="1851" t="s">
        <v>2723</v>
      </c>
      <c r="E132" s="1851" t="s">
        <v>2724</v>
      </c>
      <c r="F132" s="1851" t="s">
        <v>2267</v>
      </c>
      <c r="G132" s="1851" t="s">
        <v>28</v>
      </c>
      <c r="H132" s="1851" t="s">
        <v>28</v>
      </c>
      <c r="I132" s="1851" t="s">
        <v>815</v>
      </c>
    </row>
    <row customHeight="1" ht="11.25">
      <c r="A133" s="1851" t="s">
        <v>2259</v>
      </c>
      <c r="B133" s="1851" t="s">
        <v>16</v>
      </c>
      <c r="C133" s="1851" t="s">
        <v>2725</v>
      </c>
      <c r="D133" s="1851" t="s">
        <v>2726</v>
      </c>
      <c r="E133" s="1851" t="s">
        <v>2727</v>
      </c>
      <c r="F133" s="1851" t="s">
        <v>2267</v>
      </c>
      <c r="G133" s="1851" t="s">
        <v>28</v>
      </c>
      <c r="H133" s="1851" t="s">
        <v>28</v>
      </c>
      <c r="I133" s="1851" t="s">
        <v>815</v>
      </c>
    </row>
    <row customHeight="1" ht="11.25">
      <c r="A134" s="1851" t="s">
        <v>2259</v>
      </c>
      <c r="B134" s="1851" t="s">
        <v>16</v>
      </c>
      <c r="C134" s="1851" t="s">
        <v>2728</v>
      </c>
      <c r="D134" s="1851" t="s">
        <v>2729</v>
      </c>
      <c r="E134" s="1851" t="s">
        <v>2730</v>
      </c>
      <c r="F134" s="1851" t="s">
        <v>2326</v>
      </c>
      <c r="G134" s="1851" t="s">
        <v>28</v>
      </c>
      <c r="H134" s="1851" t="s">
        <v>28</v>
      </c>
      <c r="I134" s="1851" t="s">
        <v>815</v>
      </c>
    </row>
    <row customHeight="1" ht="11.25">
      <c r="A135" s="1851" t="s">
        <v>2259</v>
      </c>
      <c r="B135" s="1851" t="s">
        <v>16</v>
      </c>
      <c r="C135" s="1851" t="s">
        <v>2731</v>
      </c>
      <c r="D135" s="1851" t="s">
        <v>2732</v>
      </c>
      <c r="E135" s="1851" t="s">
        <v>2295</v>
      </c>
      <c r="F135" s="1851" t="s">
        <v>2733</v>
      </c>
      <c r="G135" s="1851" t="s">
        <v>28</v>
      </c>
      <c r="H135" s="1851" t="s">
        <v>28</v>
      </c>
      <c r="I135" s="1851" t="s">
        <v>815</v>
      </c>
    </row>
    <row customHeight="1" ht="11.25">
      <c r="A136" s="1851" t="s">
        <v>2259</v>
      </c>
      <c r="B136" s="1851" t="s">
        <v>16</v>
      </c>
      <c r="C136" s="1851" t="s">
        <v>2734</v>
      </c>
      <c r="D136" s="1851" t="s">
        <v>2735</v>
      </c>
      <c r="E136" s="1851" t="s">
        <v>2736</v>
      </c>
      <c r="F136" s="1851" t="s">
        <v>2326</v>
      </c>
      <c r="G136" s="1851" t="s">
        <v>28</v>
      </c>
      <c r="H136" s="1851" t="s">
        <v>28</v>
      </c>
      <c r="I136" s="1851" t="s">
        <v>815</v>
      </c>
    </row>
    <row customHeight="1" ht="11.25">
      <c r="A137" s="1851" t="s">
        <v>2259</v>
      </c>
      <c r="B137" s="1851" t="s">
        <v>16</v>
      </c>
      <c r="C137" s="1851" t="s">
        <v>2737</v>
      </c>
      <c r="D137" s="1851" t="s">
        <v>2738</v>
      </c>
      <c r="E137" s="1851" t="s">
        <v>2739</v>
      </c>
      <c r="F137" s="1851" t="s">
        <v>2326</v>
      </c>
      <c r="G137" s="1851" t="s">
        <v>28</v>
      </c>
      <c r="H137" s="1851" t="s">
        <v>28</v>
      </c>
      <c r="I137" s="1851" t="s">
        <v>815</v>
      </c>
    </row>
    <row customHeight="1" ht="11.25">
      <c r="A138" s="1851" t="s">
        <v>2259</v>
      </c>
      <c r="B138" s="1851" t="s">
        <v>16</v>
      </c>
      <c r="C138" s="1851" t="s">
        <v>2740</v>
      </c>
      <c r="D138" s="1851" t="s">
        <v>2741</v>
      </c>
      <c r="E138" s="1851" t="s">
        <v>2742</v>
      </c>
      <c r="F138" s="1851" t="s">
        <v>2438</v>
      </c>
      <c r="G138" s="1851" t="s">
        <v>28</v>
      </c>
      <c r="H138" s="1851" t="s">
        <v>28</v>
      </c>
      <c r="I138" s="1851" t="s">
        <v>815</v>
      </c>
    </row>
    <row customHeight="1" ht="11.25">
      <c r="A139" s="1851" t="s">
        <v>2259</v>
      </c>
      <c r="B139" s="1851" t="s">
        <v>16</v>
      </c>
      <c r="C139" s="1851" t="s">
        <v>2743</v>
      </c>
      <c r="D139" s="1851" t="s">
        <v>2744</v>
      </c>
      <c r="E139" s="1851" t="s">
        <v>2745</v>
      </c>
      <c r="F139" s="1851" t="s">
        <v>2326</v>
      </c>
      <c r="G139" s="1851" t="s">
        <v>28</v>
      </c>
      <c r="H139" s="1851" t="s">
        <v>28</v>
      </c>
      <c r="I139" s="1851" t="s">
        <v>815</v>
      </c>
    </row>
    <row customHeight="1" ht="11.25">
      <c r="A140" s="1851" t="s">
        <v>2259</v>
      </c>
      <c r="B140" s="1851" t="s">
        <v>16</v>
      </c>
      <c r="C140" s="1851" t="s">
        <v>2746</v>
      </c>
      <c r="D140" s="1851" t="s">
        <v>2747</v>
      </c>
      <c r="E140" s="1851" t="s">
        <v>2748</v>
      </c>
      <c r="F140" s="1851" t="s">
        <v>2612</v>
      </c>
      <c r="G140" s="1851" t="s">
        <v>28</v>
      </c>
      <c r="H140" s="1851" t="s">
        <v>28</v>
      </c>
      <c r="I140" s="1851" t="s">
        <v>815</v>
      </c>
    </row>
    <row customHeight="1" ht="11.25">
      <c r="A141" s="1851" t="s">
        <v>2259</v>
      </c>
      <c r="B141" s="1851" t="s">
        <v>16</v>
      </c>
      <c r="C141" s="1851" t="s">
        <v>2749</v>
      </c>
      <c r="D141" s="1851" t="s">
        <v>2750</v>
      </c>
      <c r="E141" s="1851" t="s">
        <v>2751</v>
      </c>
      <c r="F141" s="1851" t="s">
        <v>2362</v>
      </c>
      <c r="G141" s="1851" t="s">
        <v>2752</v>
      </c>
      <c r="H141" s="1851" t="s">
        <v>28</v>
      </c>
      <c r="I141" s="1851" t="s">
        <v>815</v>
      </c>
    </row>
    <row customHeight="1" ht="11.25">
      <c r="A142" s="1851" t="s">
        <v>2259</v>
      </c>
      <c r="B142" s="1851" t="s">
        <v>16</v>
      </c>
      <c r="C142" s="1851" t="s">
        <v>2753</v>
      </c>
      <c r="D142" s="1851" t="s">
        <v>2754</v>
      </c>
      <c r="E142" s="1851" t="s">
        <v>2262</v>
      </c>
      <c r="F142" s="1851" t="s">
        <v>2482</v>
      </c>
      <c r="G142" s="1851" t="s">
        <v>2713</v>
      </c>
      <c r="H142" s="1851" t="s">
        <v>28</v>
      </c>
      <c r="I142" s="1851" t="s">
        <v>815</v>
      </c>
    </row>
    <row customHeight="1" ht="11.25">
      <c r="A143" s="1851" t="s">
        <v>2259</v>
      </c>
      <c r="B143" s="1851" t="s">
        <v>16</v>
      </c>
      <c r="C143" s="1851" t="s">
        <v>2755</v>
      </c>
      <c r="D143" s="1851" t="s">
        <v>2756</v>
      </c>
      <c r="E143" s="1851" t="s">
        <v>2757</v>
      </c>
      <c r="F143" s="1851" t="s">
        <v>2362</v>
      </c>
      <c r="G143" s="1851" t="s">
        <v>28</v>
      </c>
      <c r="H143" s="1851" t="s">
        <v>28</v>
      </c>
      <c r="I143" s="1851" t="s">
        <v>815</v>
      </c>
    </row>
    <row customHeight="1" ht="11.25">
      <c r="A144" s="1851" t="s">
        <v>2259</v>
      </c>
      <c r="B144" s="1851" t="s">
        <v>16</v>
      </c>
      <c r="C144" s="1851" t="s">
        <v>2758</v>
      </c>
      <c r="D144" s="1851" t="s">
        <v>2759</v>
      </c>
      <c r="E144" s="1851" t="s">
        <v>2760</v>
      </c>
      <c r="F144" s="1851" t="s">
        <v>2362</v>
      </c>
      <c r="G144" s="1851" t="s">
        <v>2761</v>
      </c>
      <c r="H144" s="1851" t="s">
        <v>28</v>
      </c>
      <c r="I144" s="1851" t="s">
        <v>815</v>
      </c>
    </row>
    <row customHeight="1" ht="11.25">
      <c r="A145" s="1851" t="s">
        <v>2259</v>
      </c>
      <c r="B145" s="1851" t="s">
        <v>16</v>
      </c>
      <c r="C145" s="1851" t="s">
        <v>2762</v>
      </c>
      <c r="D145" s="1851" t="s">
        <v>2763</v>
      </c>
      <c r="E145" s="1851" t="s">
        <v>2764</v>
      </c>
      <c r="F145" s="1851" t="s">
        <v>2362</v>
      </c>
      <c r="G145" s="1851" t="s">
        <v>28</v>
      </c>
      <c r="H145" s="1851" t="s">
        <v>28</v>
      </c>
      <c r="I145" s="1851" t="s">
        <v>815</v>
      </c>
    </row>
    <row customHeight="1" ht="11.25">
      <c r="A146" s="1851" t="s">
        <v>2259</v>
      </c>
      <c r="B146" s="1851" t="s">
        <v>16</v>
      </c>
      <c r="C146" s="1851" t="s">
        <v>2765</v>
      </c>
      <c r="D146" s="1851" t="s">
        <v>2766</v>
      </c>
      <c r="E146" s="1851" t="s">
        <v>2630</v>
      </c>
      <c r="F146" s="1851" t="s">
        <v>2767</v>
      </c>
      <c r="G146" s="1851" t="s">
        <v>28</v>
      </c>
      <c r="H146" s="1851" t="s">
        <v>28</v>
      </c>
      <c r="I146" s="1851" t="s">
        <v>815</v>
      </c>
    </row>
    <row customHeight="1" ht="11.25">
      <c r="A147" s="1851" t="s">
        <v>2259</v>
      </c>
      <c r="B147" s="1851" t="s">
        <v>16</v>
      </c>
      <c r="C147" s="1851" t="s">
        <v>2768</v>
      </c>
      <c r="D147" s="1851" t="s">
        <v>2769</v>
      </c>
      <c r="E147" s="1851" t="s">
        <v>2770</v>
      </c>
      <c r="F147" s="1851" t="s">
        <v>2362</v>
      </c>
      <c r="G147" s="1851" t="s">
        <v>28</v>
      </c>
      <c r="H147" s="1851" t="s">
        <v>28</v>
      </c>
      <c r="I147" s="1851" t="s">
        <v>815</v>
      </c>
    </row>
    <row customHeight="1" ht="11.25">
      <c r="A148" s="1851" t="s">
        <v>2259</v>
      </c>
      <c r="B148" s="1851" t="s">
        <v>16</v>
      </c>
      <c r="C148" s="1851" t="s">
        <v>2771</v>
      </c>
      <c r="D148" s="1851" t="s">
        <v>2772</v>
      </c>
      <c r="E148" s="1851" t="s">
        <v>2773</v>
      </c>
      <c r="F148" s="1851" t="s">
        <v>2338</v>
      </c>
      <c r="G148" s="1851" t="s">
        <v>28</v>
      </c>
      <c r="H148" s="1851" t="s">
        <v>28</v>
      </c>
      <c r="I148" s="1851" t="s">
        <v>815</v>
      </c>
    </row>
    <row customHeight="1" ht="11.25">
      <c r="A149" s="1851" t="s">
        <v>2259</v>
      </c>
      <c r="B149" s="1851" t="s">
        <v>16</v>
      </c>
      <c r="C149" s="1851" t="s">
        <v>2774</v>
      </c>
      <c r="D149" s="1851" t="s">
        <v>2775</v>
      </c>
      <c r="E149" s="1851" t="s">
        <v>2776</v>
      </c>
      <c r="F149" s="1851" t="s">
        <v>2326</v>
      </c>
      <c r="G149" s="1851" t="s">
        <v>2777</v>
      </c>
      <c r="H149" s="1851" t="s">
        <v>28</v>
      </c>
      <c r="I149" s="1851" t="s">
        <v>815</v>
      </c>
    </row>
    <row customHeight="1" ht="11.25">
      <c r="A150" s="1851" t="s">
        <v>2259</v>
      </c>
      <c r="B150" s="1851" t="s">
        <v>16</v>
      </c>
      <c r="C150" s="1851" t="s">
        <v>2778</v>
      </c>
      <c r="D150" s="1851" t="s">
        <v>2779</v>
      </c>
      <c r="E150" s="1851" t="s">
        <v>2780</v>
      </c>
      <c r="F150" s="1851" t="s">
        <v>2342</v>
      </c>
      <c r="G150" s="1851" t="s">
        <v>28</v>
      </c>
      <c r="H150" s="1851" t="s">
        <v>28</v>
      </c>
      <c r="I150" s="1851" t="s">
        <v>815</v>
      </c>
    </row>
    <row customHeight="1" ht="11.25">
      <c r="A151" s="1851" t="s">
        <v>2259</v>
      </c>
      <c r="B151" s="1851" t="s">
        <v>16</v>
      </c>
      <c r="C151" s="1851" t="s">
        <v>2781</v>
      </c>
      <c r="D151" s="1851" t="s">
        <v>2782</v>
      </c>
      <c r="E151" s="1851" t="s">
        <v>2783</v>
      </c>
      <c r="F151" s="1851" t="s">
        <v>2612</v>
      </c>
      <c r="G151" s="1851" t="s">
        <v>28</v>
      </c>
      <c r="H151" s="1851" t="s">
        <v>28</v>
      </c>
      <c r="I151" s="1851" t="s">
        <v>815</v>
      </c>
    </row>
    <row customHeight="1" ht="11.25">
      <c r="A152" s="1851" t="s">
        <v>2259</v>
      </c>
      <c r="B152" s="1851" t="s">
        <v>16</v>
      </c>
      <c r="C152" s="1851" t="s">
        <v>2784</v>
      </c>
      <c r="D152" s="1851" t="s">
        <v>2785</v>
      </c>
      <c r="E152" s="1851" t="s">
        <v>2786</v>
      </c>
      <c r="F152" s="1851" t="s">
        <v>2416</v>
      </c>
      <c r="G152" s="1851" t="s">
        <v>28</v>
      </c>
      <c r="H152" s="1851" t="s">
        <v>28</v>
      </c>
      <c r="I152" s="1851" t="s">
        <v>815</v>
      </c>
    </row>
    <row customHeight="1" ht="11.25">
      <c r="A153" s="1851" t="s">
        <v>2259</v>
      </c>
      <c r="B153" s="1851" t="s">
        <v>16</v>
      </c>
      <c r="C153" s="1851" t="s">
        <v>2787</v>
      </c>
      <c r="D153" s="1851" t="s">
        <v>2788</v>
      </c>
      <c r="E153" s="1851" t="s">
        <v>2789</v>
      </c>
      <c r="F153" s="1851" t="s">
        <v>2362</v>
      </c>
      <c r="G153" s="1851" t="s">
        <v>28</v>
      </c>
      <c r="H153" s="1851" t="s">
        <v>28</v>
      </c>
      <c r="I153" s="1851" t="s">
        <v>815</v>
      </c>
    </row>
    <row customHeight="1" ht="11.25">
      <c r="A154" s="1851" t="s">
        <v>2259</v>
      </c>
      <c r="B154" s="1851" t="s">
        <v>16</v>
      </c>
      <c r="C154" s="1851" t="s">
        <v>2790</v>
      </c>
      <c r="D154" s="1851" t="s">
        <v>2791</v>
      </c>
      <c r="E154" s="1851" t="s">
        <v>2792</v>
      </c>
      <c r="F154" s="1851" t="s">
        <v>2300</v>
      </c>
      <c r="G154" s="1851" t="s">
        <v>28</v>
      </c>
      <c r="H154" s="1851" t="s">
        <v>28</v>
      </c>
      <c r="I154" s="1851" t="s">
        <v>815</v>
      </c>
    </row>
    <row customHeight="1" ht="11.25">
      <c r="A155" s="1851" t="s">
        <v>2259</v>
      </c>
      <c r="B155" s="1851" t="s">
        <v>16</v>
      </c>
      <c r="C155" s="1851" t="s">
        <v>2793</v>
      </c>
      <c r="D155" s="1851" t="s">
        <v>2794</v>
      </c>
      <c r="E155" s="1851" t="s">
        <v>2795</v>
      </c>
      <c r="F155" s="1851" t="s">
        <v>2291</v>
      </c>
      <c r="G155" s="1851" t="s">
        <v>2796</v>
      </c>
      <c r="H155" s="1851" t="s">
        <v>28</v>
      </c>
      <c r="I155" s="1851" t="s">
        <v>815</v>
      </c>
    </row>
    <row customHeight="1" ht="11.25">
      <c r="A156" s="1851" t="s">
        <v>2259</v>
      </c>
      <c r="B156" s="1851" t="s">
        <v>16</v>
      </c>
      <c r="C156" s="1851" t="s">
        <v>2797</v>
      </c>
      <c r="D156" s="1851" t="s">
        <v>2798</v>
      </c>
      <c r="E156" s="1851" t="s">
        <v>2799</v>
      </c>
      <c r="F156" s="1851" t="s">
        <v>2326</v>
      </c>
      <c r="G156" s="1851" t="s">
        <v>28</v>
      </c>
      <c r="H156" s="1851" t="s">
        <v>28</v>
      </c>
      <c r="I156" s="1851" t="s">
        <v>815</v>
      </c>
    </row>
    <row customHeight="1" ht="11.25">
      <c r="A157" s="1851" t="s">
        <v>2259</v>
      </c>
      <c r="B157" s="1851" t="s">
        <v>16</v>
      </c>
      <c r="C157" s="1851" t="s">
        <v>2800</v>
      </c>
      <c r="D157" s="1851" t="s">
        <v>2801</v>
      </c>
      <c r="E157" s="1851" t="s">
        <v>2802</v>
      </c>
      <c r="F157" s="1851" t="s">
        <v>2803</v>
      </c>
      <c r="G157" s="1851" t="s">
        <v>28</v>
      </c>
      <c r="H157" s="1851" t="s">
        <v>28</v>
      </c>
      <c r="I157" s="1851" t="s">
        <v>815</v>
      </c>
    </row>
    <row customHeight="1" ht="11.25">
      <c r="A158" s="1851" t="s">
        <v>2259</v>
      </c>
      <c r="B158" s="1851" t="s">
        <v>16</v>
      </c>
      <c r="C158" s="1851" t="s">
        <v>2804</v>
      </c>
      <c r="D158" s="1851" t="s">
        <v>2805</v>
      </c>
      <c r="E158" s="1851" t="s">
        <v>2806</v>
      </c>
      <c r="F158" s="1851" t="s">
        <v>2291</v>
      </c>
      <c r="G158" s="1851" t="s">
        <v>28</v>
      </c>
      <c r="H158" s="1851" t="s">
        <v>28</v>
      </c>
      <c r="I158" s="1851" t="s">
        <v>815</v>
      </c>
    </row>
    <row customHeight="1" ht="11.25">
      <c r="A159" s="1851" t="s">
        <v>2259</v>
      </c>
      <c r="B159" s="1851" t="s">
        <v>16</v>
      </c>
      <c r="C159" s="1851" t="s">
        <v>2807</v>
      </c>
      <c r="D159" s="1851" t="s">
        <v>2808</v>
      </c>
      <c r="E159" s="1851" t="s">
        <v>2809</v>
      </c>
      <c r="F159" s="1851" t="s">
        <v>2291</v>
      </c>
      <c r="G159" s="1851" t="s">
        <v>28</v>
      </c>
      <c r="H159" s="1851" t="s">
        <v>28</v>
      </c>
      <c r="I159" s="1851" t="s">
        <v>815</v>
      </c>
    </row>
    <row customHeight="1" ht="11.25">
      <c r="A160" s="1851" t="s">
        <v>2259</v>
      </c>
      <c r="B160" s="1851" t="s">
        <v>16</v>
      </c>
      <c r="C160" s="1851" t="s">
        <v>2810</v>
      </c>
      <c r="D160" s="1851" t="s">
        <v>2811</v>
      </c>
      <c r="E160" s="1851" t="s">
        <v>2812</v>
      </c>
      <c r="F160" s="1851" t="s">
        <v>2319</v>
      </c>
      <c r="G160" s="1851" t="s">
        <v>2813</v>
      </c>
      <c r="H160" s="1851" t="s">
        <v>28</v>
      </c>
      <c r="I160" s="1851" t="s">
        <v>815</v>
      </c>
    </row>
    <row customHeight="1" ht="11.25">
      <c r="A161" s="1851" t="s">
        <v>2259</v>
      </c>
      <c r="B161" s="1851" t="s">
        <v>16</v>
      </c>
      <c r="C161" s="1851" t="s">
        <v>2814</v>
      </c>
      <c r="D161" s="1851" t="s">
        <v>2815</v>
      </c>
      <c r="E161" s="1851" t="s">
        <v>2816</v>
      </c>
      <c r="F161" s="1851" t="s">
        <v>2817</v>
      </c>
      <c r="G161" s="1851" t="s">
        <v>2818</v>
      </c>
      <c r="H161" s="1851" t="s">
        <v>28</v>
      </c>
      <c r="I161" s="1851" t="s">
        <v>815</v>
      </c>
    </row>
    <row customHeight="1" ht="11.25">
      <c r="A162" s="1851" t="s">
        <v>2259</v>
      </c>
      <c r="B162" s="1851" t="s">
        <v>16</v>
      </c>
      <c r="C162" s="1851" t="s">
        <v>2819</v>
      </c>
      <c r="D162" s="1851" t="s">
        <v>2820</v>
      </c>
      <c r="E162" s="1851" t="s">
        <v>2821</v>
      </c>
      <c r="F162" s="1851" t="s">
        <v>2291</v>
      </c>
      <c r="G162" s="1851" t="s">
        <v>28</v>
      </c>
      <c r="H162" s="1851" t="s">
        <v>28</v>
      </c>
      <c r="I162" s="1851" t="s">
        <v>815</v>
      </c>
    </row>
    <row customHeight="1" ht="11.25">
      <c r="A163" s="1851" t="s">
        <v>2259</v>
      </c>
      <c r="B163" s="1851" t="s">
        <v>16</v>
      </c>
      <c r="C163" s="1851" t="s">
        <v>2822</v>
      </c>
      <c r="D163" s="1851" t="s">
        <v>2823</v>
      </c>
      <c r="E163" s="1851" t="s">
        <v>2824</v>
      </c>
      <c r="F163" s="1851" t="s">
        <v>2665</v>
      </c>
      <c r="G163" s="1851" t="s">
        <v>2825</v>
      </c>
      <c r="H163" s="1851" t="s">
        <v>28</v>
      </c>
      <c r="I163" s="1851" t="s">
        <v>815</v>
      </c>
    </row>
    <row customHeight="1" ht="11.25">
      <c r="A164" s="1851" t="s">
        <v>2259</v>
      </c>
      <c r="B164" s="1851" t="s">
        <v>16</v>
      </c>
      <c r="C164" s="1851" t="s">
        <v>2826</v>
      </c>
      <c r="D164" s="1851" t="s">
        <v>2827</v>
      </c>
      <c r="E164" s="1851" t="s">
        <v>2828</v>
      </c>
      <c r="F164" s="1851" t="s">
        <v>2460</v>
      </c>
      <c r="G164" s="1851" t="s">
        <v>28</v>
      </c>
      <c r="H164" s="1851" t="s">
        <v>28</v>
      </c>
      <c r="I164" s="1851" t="s">
        <v>815</v>
      </c>
    </row>
    <row customHeight="1" ht="11.25">
      <c r="A165" s="1851" t="s">
        <v>2259</v>
      </c>
      <c r="B165" s="1851" t="s">
        <v>16</v>
      </c>
      <c r="C165" s="1851" t="s">
        <v>2829</v>
      </c>
      <c r="D165" s="1851" t="s">
        <v>2830</v>
      </c>
      <c r="E165" s="1851" t="s">
        <v>2831</v>
      </c>
      <c r="F165" s="1851" t="s">
        <v>2832</v>
      </c>
      <c r="G165" s="1851" t="s">
        <v>28</v>
      </c>
      <c r="H165" s="1851" t="s">
        <v>28</v>
      </c>
      <c r="I165" s="1851" t="s">
        <v>815</v>
      </c>
    </row>
    <row customHeight="1" ht="11.25">
      <c r="A166" s="1851" t="s">
        <v>2259</v>
      </c>
      <c r="B166" s="1851" t="s">
        <v>16</v>
      </c>
      <c r="C166" s="1851" t="s">
        <v>28</v>
      </c>
      <c r="D166" s="1851" t="s">
        <v>2833</v>
      </c>
      <c r="E166" s="1851" t="s">
        <v>2834</v>
      </c>
      <c r="F166" s="1851" t="s">
        <v>2342</v>
      </c>
      <c r="G166" s="1851" t="s">
        <v>28</v>
      </c>
      <c r="H166" s="1851" t="s">
        <v>28</v>
      </c>
      <c r="I166" s="1851" t="s">
        <v>815</v>
      </c>
    </row>
    <row customHeight="1" ht="11.25">
      <c r="A167" s="1851" t="s">
        <v>2259</v>
      </c>
      <c r="B167" s="1851" t="s">
        <v>16</v>
      </c>
      <c r="C167" s="1851" t="s">
        <v>2835</v>
      </c>
      <c r="D167" s="1851" t="s">
        <v>2836</v>
      </c>
      <c r="E167" s="1851" t="s">
        <v>2837</v>
      </c>
      <c r="F167" s="1851" t="s">
        <v>2291</v>
      </c>
      <c r="G167" s="1851" t="s">
        <v>28</v>
      </c>
      <c r="H167" s="1851" t="s">
        <v>28</v>
      </c>
      <c r="I167" s="1851" t="s">
        <v>815</v>
      </c>
    </row>
    <row customHeight="1" ht="11.25">
      <c r="A168" s="1851" t="s">
        <v>2259</v>
      </c>
      <c r="B168" s="1851" t="s">
        <v>16</v>
      </c>
      <c r="C168" s="1851" t="s">
        <v>2838</v>
      </c>
      <c r="D168" s="1851" t="s">
        <v>2839</v>
      </c>
      <c r="E168" s="1851" t="s">
        <v>2840</v>
      </c>
      <c r="F168" s="1851" t="s">
        <v>2267</v>
      </c>
      <c r="G168" s="1851" t="s">
        <v>28</v>
      </c>
      <c r="H168" s="1851" t="s">
        <v>28</v>
      </c>
      <c r="I168" s="1851" t="s">
        <v>815</v>
      </c>
    </row>
    <row customHeight="1" ht="11.25">
      <c r="A169" s="1851" t="s">
        <v>2259</v>
      </c>
      <c r="B169" s="1851" t="s">
        <v>16</v>
      </c>
      <c r="C169" s="1851" t="s">
        <v>2841</v>
      </c>
      <c r="D169" s="1851" t="s">
        <v>2842</v>
      </c>
      <c r="E169" s="1851" t="s">
        <v>2378</v>
      </c>
      <c r="F169" s="1851" t="s">
        <v>2843</v>
      </c>
      <c r="G169" s="1851" t="s">
        <v>28</v>
      </c>
      <c r="H169" s="1851" t="s">
        <v>28</v>
      </c>
      <c r="I169" s="1851" t="s">
        <v>815</v>
      </c>
    </row>
    <row customHeight="1" ht="11.25">
      <c r="A170" s="1851" t="s">
        <v>2259</v>
      </c>
      <c r="B170" s="1851" t="s">
        <v>16</v>
      </c>
      <c r="C170" s="1851" t="s">
        <v>2844</v>
      </c>
      <c r="D170" s="1851" t="s">
        <v>2845</v>
      </c>
      <c r="E170" s="1851" t="s">
        <v>2846</v>
      </c>
      <c r="F170" s="1851" t="s">
        <v>2291</v>
      </c>
      <c r="G170" s="1851" t="s">
        <v>28</v>
      </c>
      <c r="H170" s="1851" t="s">
        <v>28</v>
      </c>
      <c r="I170" s="1851" t="s">
        <v>815</v>
      </c>
    </row>
    <row customHeight="1" ht="11.25">
      <c r="A171" s="1851" t="s">
        <v>2259</v>
      </c>
      <c r="B171" s="1851" t="s">
        <v>16</v>
      </c>
      <c r="C171" s="1851" t="s">
        <v>2847</v>
      </c>
      <c r="D171" s="1851" t="s">
        <v>2848</v>
      </c>
      <c r="E171" s="1851" t="s">
        <v>2262</v>
      </c>
      <c r="F171" s="1851" t="s">
        <v>2849</v>
      </c>
      <c r="G171" s="1851" t="s">
        <v>28</v>
      </c>
      <c r="H171" s="1851" t="s">
        <v>28</v>
      </c>
      <c r="I171" s="1851" t="s">
        <v>815</v>
      </c>
    </row>
    <row customHeight="1" ht="11.25">
      <c r="A172" s="1851" t="s">
        <v>2259</v>
      </c>
      <c r="B172" s="1851" t="s">
        <v>16</v>
      </c>
      <c r="C172" s="1851" t="s">
        <v>2850</v>
      </c>
      <c r="D172" s="1851" t="s">
        <v>2851</v>
      </c>
      <c r="E172" s="1851" t="s">
        <v>2598</v>
      </c>
      <c r="F172" s="1851" t="s">
        <v>2852</v>
      </c>
      <c r="G172" s="1851" t="s">
        <v>28</v>
      </c>
      <c r="H172" s="1851" t="s">
        <v>28</v>
      </c>
      <c r="I172" s="1851" t="s">
        <v>815</v>
      </c>
    </row>
    <row customHeight="1" ht="11.25">
      <c r="A173" s="1851" t="s">
        <v>2259</v>
      </c>
      <c r="B173" s="1851" t="s">
        <v>16</v>
      </c>
      <c r="C173" s="1851" t="s">
        <v>2853</v>
      </c>
      <c r="D173" s="1851" t="s">
        <v>2854</v>
      </c>
      <c r="E173" s="1851" t="s">
        <v>2538</v>
      </c>
      <c r="F173" s="1851" t="s">
        <v>2625</v>
      </c>
      <c r="G173" s="1851" t="s">
        <v>28</v>
      </c>
      <c r="H173" s="1851" t="s">
        <v>28</v>
      </c>
      <c r="I173" s="1851" t="s">
        <v>815</v>
      </c>
    </row>
    <row customHeight="1" ht="11.25">
      <c r="A174" s="1851" t="s">
        <v>2259</v>
      </c>
      <c r="B174" s="1851" t="s">
        <v>16</v>
      </c>
      <c r="C174" s="1851" t="s">
        <v>2855</v>
      </c>
      <c r="D174" s="1851" t="s">
        <v>2856</v>
      </c>
      <c r="E174" s="1851" t="s">
        <v>2538</v>
      </c>
      <c r="F174" s="1851" t="s">
        <v>2857</v>
      </c>
      <c r="G174" s="1851" t="s">
        <v>28</v>
      </c>
      <c r="H174" s="1851" t="s">
        <v>28</v>
      </c>
      <c r="I174" s="1851" t="s">
        <v>815</v>
      </c>
    </row>
    <row customHeight="1" ht="11.25">
      <c r="A175" s="1851" t="s">
        <v>2259</v>
      </c>
      <c r="B175" s="1851" t="s">
        <v>16</v>
      </c>
      <c r="C175" s="1851" t="s">
        <v>2858</v>
      </c>
      <c r="D175" s="1851" t="s">
        <v>2859</v>
      </c>
      <c r="E175" s="1851" t="s">
        <v>2322</v>
      </c>
      <c r="F175" s="1851" t="s">
        <v>2860</v>
      </c>
      <c r="G175" s="1851" t="s">
        <v>28</v>
      </c>
      <c r="H175" s="1851" t="s">
        <v>28</v>
      </c>
      <c r="I175" s="1851" t="s">
        <v>815</v>
      </c>
    </row>
    <row customHeight="1" ht="11.25">
      <c r="A176" s="1851" t="s">
        <v>2259</v>
      </c>
      <c r="B176" s="1851" t="s">
        <v>16</v>
      </c>
      <c r="C176" s="1851" t="s">
        <v>2861</v>
      </c>
      <c r="D176" s="1851" t="s">
        <v>2862</v>
      </c>
      <c r="E176" s="1851" t="s">
        <v>2322</v>
      </c>
      <c r="F176" s="1851" t="s">
        <v>2863</v>
      </c>
      <c r="G176" s="1851" t="s">
        <v>28</v>
      </c>
      <c r="H176" s="1851" t="s">
        <v>28</v>
      </c>
      <c r="I176" s="1851" t="s">
        <v>815</v>
      </c>
    </row>
    <row customHeight="1" ht="11.25">
      <c r="A177" s="1851" t="s">
        <v>2259</v>
      </c>
      <c r="B177" s="1851" t="s">
        <v>16</v>
      </c>
      <c r="C177" s="1851" t="s">
        <v>2864</v>
      </c>
      <c r="D177" s="1851" t="s">
        <v>2865</v>
      </c>
      <c r="E177" s="1851" t="s">
        <v>2322</v>
      </c>
      <c r="F177" s="1851" t="s">
        <v>2866</v>
      </c>
      <c r="G177" s="1851" t="s">
        <v>28</v>
      </c>
      <c r="H177" s="1851" t="s">
        <v>28</v>
      </c>
      <c r="I177" s="1851" t="s">
        <v>815</v>
      </c>
    </row>
    <row customHeight="1" ht="11.25">
      <c r="A178" s="1851" t="s">
        <v>2259</v>
      </c>
      <c r="B178" s="1851" t="s">
        <v>16</v>
      </c>
      <c r="C178" s="1851" t="s">
        <v>2867</v>
      </c>
      <c r="D178" s="1851" t="s">
        <v>2868</v>
      </c>
      <c r="E178" s="1851" t="s">
        <v>2622</v>
      </c>
      <c r="F178" s="1851" t="s">
        <v>2869</v>
      </c>
      <c r="G178" s="1851" t="s">
        <v>28</v>
      </c>
      <c r="H178" s="1851" t="s">
        <v>28</v>
      </c>
      <c r="I178" s="1851" t="s">
        <v>815</v>
      </c>
    </row>
    <row customHeight="1" ht="11.25">
      <c r="A179" s="1851" t="s">
        <v>2259</v>
      </c>
      <c r="B179" s="1851" t="s">
        <v>16</v>
      </c>
      <c r="C179" s="1851" t="s">
        <v>2870</v>
      </c>
      <c r="D179" s="1851" t="s">
        <v>2871</v>
      </c>
      <c r="E179" s="1851" t="s">
        <v>2622</v>
      </c>
      <c r="F179" s="1851" t="s">
        <v>2872</v>
      </c>
      <c r="G179" s="1851" t="s">
        <v>2873</v>
      </c>
      <c r="H179" s="1851" t="s">
        <v>28</v>
      </c>
      <c r="I179" s="1851" t="s">
        <v>815</v>
      </c>
    </row>
    <row customHeight="1" ht="11.25">
      <c r="A180" s="1851" t="s">
        <v>2259</v>
      </c>
      <c r="B180" s="1851" t="s">
        <v>16</v>
      </c>
      <c r="C180" s="1851" t="s">
        <v>2874</v>
      </c>
      <c r="D180" s="1851" t="s">
        <v>2875</v>
      </c>
      <c r="E180" s="1851" t="s">
        <v>2876</v>
      </c>
      <c r="F180" s="1851" t="s">
        <v>2717</v>
      </c>
      <c r="G180" s="1851" t="s">
        <v>28</v>
      </c>
      <c r="H180" s="1851" t="s">
        <v>28</v>
      </c>
      <c r="I180" s="1851" t="s">
        <v>815</v>
      </c>
    </row>
    <row customHeight="1" ht="11.25">
      <c r="A181" s="1851" t="s">
        <v>2259</v>
      </c>
      <c r="B181" s="1851" t="s">
        <v>16</v>
      </c>
      <c r="C181" s="1851" t="s">
        <v>2877</v>
      </c>
      <c r="D181" s="1851" t="s">
        <v>2878</v>
      </c>
      <c r="E181" s="1851" t="s">
        <v>2879</v>
      </c>
      <c r="F181" s="1851" t="s">
        <v>2326</v>
      </c>
      <c r="G181" s="1851" t="s">
        <v>28</v>
      </c>
      <c r="H181" s="1851" t="s">
        <v>28</v>
      </c>
      <c r="I181" s="1851" t="s">
        <v>815</v>
      </c>
    </row>
    <row customHeight="1" ht="11.25">
      <c r="A182" s="1851" t="s">
        <v>2259</v>
      </c>
      <c r="B182" s="1851" t="s">
        <v>16</v>
      </c>
      <c r="C182" s="1851" t="s">
        <v>2880</v>
      </c>
      <c r="D182" s="1851" t="s">
        <v>2881</v>
      </c>
      <c r="E182" s="1851" t="s">
        <v>2882</v>
      </c>
      <c r="F182" s="1851" t="s">
        <v>2489</v>
      </c>
      <c r="G182" s="1851" t="s">
        <v>28</v>
      </c>
      <c r="H182" s="1851" t="s">
        <v>28</v>
      </c>
      <c r="I182" s="1851" t="s">
        <v>815</v>
      </c>
    </row>
    <row customHeight="1" ht="11.25">
      <c r="A183" s="1851" t="s">
        <v>2259</v>
      </c>
      <c r="B183" s="1851" t="s">
        <v>16</v>
      </c>
      <c r="C183" s="1851" t="s">
        <v>2883</v>
      </c>
      <c r="D183" s="1851" t="s">
        <v>2884</v>
      </c>
      <c r="E183" s="1851" t="s">
        <v>2885</v>
      </c>
      <c r="F183" s="1851" t="s">
        <v>2342</v>
      </c>
      <c r="G183" s="1851" t="s">
        <v>28</v>
      </c>
      <c r="H183" s="1851" t="s">
        <v>28</v>
      </c>
      <c r="I183" s="1851" t="s">
        <v>815</v>
      </c>
    </row>
    <row customHeight="1" ht="11.25">
      <c r="A184" s="1851" t="s">
        <v>2259</v>
      </c>
      <c r="B184" s="1851" t="s">
        <v>16</v>
      </c>
      <c r="C184" s="1851" t="s">
        <v>2886</v>
      </c>
      <c r="D184" s="1851" t="s">
        <v>2887</v>
      </c>
      <c r="E184" s="1851" t="s">
        <v>2821</v>
      </c>
      <c r="F184" s="1851" t="s">
        <v>2717</v>
      </c>
      <c r="G184" s="1851" t="s">
        <v>2888</v>
      </c>
      <c r="H184" s="1851" t="s">
        <v>28</v>
      </c>
      <c r="I184" s="1851" t="s">
        <v>815</v>
      </c>
    </row>
    <row customHeight="1" ht="11.25">
      <c r="A185" s="1851" t="s">
        <v>2259</v>
      </c>
      <c r="B185" s="1851" t="s">
        <v>16</v>
      </c>
      <c r="C185" s="1851" t="s">
        <v>2889</v>
      </c>
      <c r="D185" s="1851" t="s">
        <v>2890</v>
      </c>
      <c r="E185" s="1851" t="s">
        <v>2374</v>
      </c>
      <c r="F185" s="1851" t="s">
        <v>2891</v>
      </c>
      <c r="G185" s="1851" t="s">
        <v>28</v>
      </c>
      <c r="H185" s="1851" t="s">
        <v>28</v>
      </c>
      <c r="I185" s="1851" t="s">
        <v>815</v>
      </c>
    </row>
    <row customHeight="1" ht="11.25">
      <c r="A186" s="1851" t="s">
        <v>2259</v>
      </c>
      <c r="B186" s="1851" t="s">
        <v>16</v>
      </c>
      <c r="C186" s="1851" t="s">
        <v>2264</v>
      </c>
      <c r="D186" s="1851" t="s">
        <v>2265</v>
      </c>
      <c r="E186" s="1851" t="s">
        <v>2266</v>
      </c>
      <c r="F186" s="1851" t="s">
        <v>2267</v>
      </c>
      <c r="G186" s="1851" t="s">
        <v>28</v>
      </c>
      <c r="H186" s="1851" t="s">
        <v>28</v>
      </c>
      <c r="I186" s="1851" t="s">
        <v>901</v>
      </c>
    </row>
    <row customHeight="1" ht="11.25">
      <c r="A187" s="1851" t="s">
        <v>2259</v>
      </c>
      <c r="B187" s="1851" t="s">
        <v>16</v>
      </c>
      <c r="C187" s="1851" t="s">
        <v>2293</v>
      </c>
      <c r="D187" s="1851" t="s">
        <v>2294</v>
      </c>
      <c r="E187" s="1851" t="s">
        <v>2295</v>
      </c>
      <c r="F187" s="1851" t="s">
        <v>2296</v>
      </c>
      <c r="G187" s="1851" t="s">
        <v>28</v>
      </c>
      <c r="H187" s="1851" t="s">
        <v>28</v>
      </c>
      <c r="I187" s="1851" t="s">
        <v>901</v>
      </c>
    </row>
    <row customHeight="1" ht="11.25">
      <c r="A188" s="1851" t="s">
        <v>2259</v>
      </c>
      <c r="B188" s="1851" t="s">
        <v>16</v>
      </c>
      <c r="C188" s="1851" t="s">
        <v>2297</v>
      </c>
      <c r="D188" s="1851" t="s">
        <v>2298</v>
      </c>
      <c r="E188" s="1851" t="s">
        <v>2299</v>
      </c>
      <c r="F188" s="1851" t="s">
        <v>2300</v>
      </c>
      <c r="G188" s="1851" t="s">
        <v>2301</v>
      </c>
      <c r="H188" s="1851" t="s">
        <v>28</v>
      </c>
      <c r="I188" s="1851" t="s">
        <v>901</v>
      </c>
    </row>
    <row customHeight="1" ht="11.25">
      <c r="A189" s="1851" t="s">
        <v>2259</v>
      </c>
      <c r="B189" s="1851" t="s">
        <v>16</v>
      </c>
      <c r="C189" s="1851" t="s">
        <v>2311</v>
      </c>
      <c r="D189" s="1851" t="s">
        <v>2312</v>
      </c>
      <c r="E189" s="1851" t="s">
        <v>2313</v>
      </c>
      <c r="F189" s="1851" t="s">
        <v>2314</v>
      </c>
      <c r="G189" s="1851" t="s">
        <v>2315</v>
      </c>
      <c r="H189" s="1851" t="s">
        <v>28</v>
      </c>
      <c r="I189" s="1851" t="s">
        <v>901</v>
      </c>
    </row>
    <row customHeight="1" ht="11.25">
      <c r="A190" s="1851" t="s">
        <v>2259</v>
      </c>
      <c r="B190" s="1851" t="s">
        <v>16</v>
      </c>
      <c r="C190" s="1851" t="s">
        <v>2320</v>
      </c>
      <c r="D190" s="1851" t="s">
        <v>2321</v>
      </c>
      <c r="E190" s="1851" t="s">
        <v>2322</v>
      </c>
      <c r="F190" s="1851" t="s">
        <v>2300</v>
      </c>
      <c r="G190" s="1851" t="s">
        <v>28</v>
      </c>
      <c r="H190" s="1851" t="s">
        <v>28</v>
      </c>
      <c r="I190" s="1851" t="s">
        <v>901</v>
      </c>
    </row>
    <row customHeight="1" ht="11.25">
      <c r="A191" s="1851" t="s">
        <v>2259</v>
      </c>
      <c r="B191" s="1851" t="s">
        <v>16</v>
      </c>
      <c r="C191" s="1851" t="s">
        <v>2323</v>
      </c>
      <c r="D191" s="1851" t="s">
        <v>2324</v>
      </c>
      <c r="E191" s="1851" t="s">
        <v>2325</v>
      </c>
      <c r="F191" s="1851" t="s">
        <v>2326</v>
      </c>
      <c r="G191" s="1851" t="s">
        <v>28</v>
      </c>
      <c r="H191" s="1851" t="s">
        <v>28</v>
      </c>
      <c r="I191" s="1851" t="s">
        <v>901</v>
      </c>
    </row>
    <row customHeight="1" ht="11.25">
      <c r="A192" s="1851" t="s">
        <v>2259</v>
      </c>
      <c r="B192" s="1851" t="s">
        <v>16</v>
      </c>
      <c r="C192" s="1851" t="s">
        <v>2327</v>
      </c>
      <c r="D192" s="1851" t="s">
        <v>2328</v>
      </c>
      <c r="E192" s="1851" t="s">
        <v>2329</v>
      </c>
      <c r="F192" s="1851" t="s">
        <v>2330</v>
      </c>
      <c r="G192" s="1851" t="s">
        <v>28</v>
      </c>
      <c r="H192" s="1851" t="s">
        <v>28</v>
      </c>
      <c r="I192" s="1851" t="s">
        <v>901</v>
      </c>
    </row>
    <row customHeight="1" ht="11.25">
      <c r="A193" s="1851" t="s">
        <v>2259</v>
      </c>
      <c r="B193" s="1851" t="s">
        <v>16</v>
      </c>
      <c r="C193" s="1851" t="s">
        <v>2331</v>
      </c>
      <c r="D193" s="1851" t="s">
        <v>2332</v>
      </c>
      <c r="E193" s="1851" t="s">
        <v>2333</v>
      </c>
      <c r="F193" s="1851" t="s">
        <v>2334</v>
      </c>
      <c r="G193" s="1851" t="s">
        <v>28</v>
      </c>
      <c r="H193" s="1851" t="s">
        <v>28</v>
      </c>
      <c r="I193" s="1851" t="s">
        <v>901</v>
      </c>
    </row>
    <row customHeight="1" ht="11.25">
      <c r="A194" s="1851" t="s">
        <v>2259</v>
      </c>
      <c r="B194" s="1851" t="s">
        <v>16</v>
      </c>
      <c r="C194" s="1851" t="s">
        <v>2344</v>
      </c>
      <c r="D194" s="1851" t="s">
        <v>2345</v>
      </c>
      <c r="E194" s="1851" t="s">
        <v>2346</v>
      </c>
      <c r="F194" s="1851" t="s">
        <v>2347</v>
      </c>
      <c r="G194" s="1851" t="s">
        <v>28</v>
      </c>
      <c r="H194" s="1851" t="s">
        <v>28</v>
      </c>
      <c r="I194" s="1851" t="s">
        <v>901</v>
      </c>
    </row>
    <row customHeight="1" ht="11.25">
      <c r="A195" s="1851" t="s">
        <v>2259</v>
      </c>
      <c r="B195" s="1851" t="s">
        <v>16</v>
      </c>
      <c r="C195" s="1851" t="s">
        <v>2348</v>
      </c>
      <c r="D195" s="1851" t="s">
        <v>2349</v>
      </c>
      <c r="E195" s="1851" t="s">
        <v>2350</v>
      </c>
      <c r="F195" s="1851" t="s">
        <v>2287</v>
      </c>
      <c r="G195" s="1851" t="s">
        <v>2351</v>
      </c>
      <c r="H195" s="1851" t="s">
        <v>28</v>
      </c>
      <c r="I195" s="1851" t="s">
        <v>901</v>
      </c>
    </row>
    <row customHeight="1" ht="11.25">
      <c r="A196" s="1851" t="s">
        <v>2259</v>
      </c>
      <c r="B196" s="1851" t="s">
        <v>16</v>
      </c>
      <c r="C196" s="1851" t="s">
        <v>2380</v>
      </c>
      <c r="D196" s="1851" t="s">
        <v>2381</v>
      </c>
      <c r="E196" s="1851" t="s">
        <v>2382</v>
      </c>
      <c r="F196" s="1851" t="s">
        <v>2383</v>
      </c>
      <c r="G196" s="1851" t="s">
        <v>2384</v>
      </c>
      <c r="H196" s="1851" t="s">
        <v>28</v>
      </c>
      <c r="I196" s="1851" t="s">
        <v>901</v>
      </c>
    </row>
    <row customHeight="1" ht="11.25">
      <c r="A197" s="1851" t="s">
        <v>2259</v>
      </c>
      <c r="B197" s="1851" t="s">
        <v>16</v>
      </c>
      <c r="C197" s="1851" t="s">
        <v>2413</v>
      </c>
      <c r="D197" s="1851" t="s">
        <v>2414</v>
      </c>
      <c r="E197" s="1851" t="s">
        <v>2415</v>
      </c>
      <c r="F197" s="1851" t="s">
        <v>2416</v>
      </c>
      <c r="G197" s="1851" t="s">
        <v>2417</v>
      </c>
      <c r="H197" s="1851" t="s">
        <v>28</v>
      </c>
      <c r="I197" s="1851" t="s">
        <v>901</v>
      </c>
    </row>
    <row customHeight="1" ht="11.25">
      <c r="A198" s="1851" t="s">
        <v>2259</v>
      </c>
      <c r="B198" s="1851" t="s">
        <v>16</v>
      </c>
      <c r="C198" s="1851" t="s">
        <v>2422</v>
      </c>
      <c r="D198" s="1851" t="s">
        <v>2423</v>
      </c>
      <c r="E198" s="1851" t="s">
        <v>2424</v>
      </c>
      <c r="F198" s="1851" t="s">
        <v>2416</v>
      </c>
      <c r="G198" s="1851" t="s">
        <v>2425</v>
      </c>
      <c r="H198" s="1851" t="s">
        <v>28</v>
      </c>
      <c r="I198" s="1851" t="s">
        <v>901</v>
      </c>
    </row>
    <row customHeight="1" ht="11.25">
      <c r="A199" s="1851" t="s">
        <v>2259</v>
      </c>
      <c r="B199" s="1851" t="s">
        <v>16</v>
      </c>
      <c r="C199" s="1851" t="s">
        <v>2429</v>
      </c>
      <c r="D199" s="1851" t="s">
        <v>2430</v>
      </c>
      <c r="E199" s="1851" t="s">
        <v>2431</v>
      </c>
      <c r="F199" s="1851" t="s">
        <v>2282</v>
      </c>
      <c r="G199" s="1851" t="s">
        <v>28</v>
      </c>
      <c r="H199" s="1851" t="s">
        <v>28</v>
      </c>
      <c r="I199" s="1851" t="s">
        <v>901</v>
      </c>
    </row>
    <row customHeight="1" ht="11.25">
      <c r="A200" s="1851" t="s">
        <v>2259</v>
      </c>
      <c r="B200" s="1851" t="s">
        <v>16</v>
      </c>
      <c r="C200" s="1851" t="s">
        <v>2432</v>
      </c>
      <c r="D200" s="1851" t="s">
        <v>2433</v>
      </c>
      <c r="E200" s="1851" t="s">
        <v>2434</v>
      </c>
      <c r="F200" s="1851" t="s">
        <v>2314</v>
      </c>
      <c r="G200" s="1851" t="s">
        <v>28</v>
      </c>
      <c r="H200" s="1851" t="s">
        <v>28</v>
      </c>
      <c r="I200" s="1851" t="s">
        <v>901</v>
      </c>
    </row>
    <row customHeight="1" ht="11.25">
      <c r="A201" s="1851" t="s">
        <v>2259</v>
      </c>
      <c r="B201" s="1851" t="s">
        <v>16</v>
      </c>
      <c r="C201" s="1851" t="s">
        <v>2435</v>
      </c>
      <c r="D201" s="1851" t="s">
        <v>2436</v>
      </c>
      <c r="E201" s="1851" t="s">
        <v>2437</v>
      </c>
      <c r="F201" s="1851" t="s">
        <v>2438</v>
      </c>
      <c r="G201" s="1851" t="s">
        <v>2439</v>
      </c>
      <c r="H201" s="1851" t="s">
        <v>28</v>
      </c>
      <c r="I201" s="1851" t="s">
        <v>901</v>
      </c>
    </row>
    <row customHeight="1" ht="11.25">
      <c r="A202" s="1851" t="s">
        <v>2259</v>
      </c>
      <c r="B202" s="1851" t="s">
        <v>16</v>
      </c>
      <c r="C202" s="1851" t="s">
        <v>2440</v>
      </c>
      <c r="D202" s="1851" t="s">
        <v>2441</v>
      </c>
      <c r="E202" s="1851" t="s">
        <v>2442</v>
      </c>
      <c r="F202" s="1851" t="s">
        <v>2438</v>
      </c>
      <c r="G202" s="1851" t="s">
        <v>2443</v>
      </c>
      <c r="H202" s="1851" t="s">
        <v>28</v>
      </c>
      <c r="I202" s="1851" t="s">
        <v>901</v>
      </c>
    </row>
    <row customHeight="1" ht="11.25">
      <c r="A203" s="1851" t="s">
        <v>2259</v>
      </c>
      <c r="B203" s="1851" t="s">
        <v>16</v>
      </c>
      <c r="C203" s="1851" t="s">
        <v>2444</v>
      </c>
      <c r="D203" s="1851" t="s">
        <v>2445</v>
      </c>
      <c r="E203" s="1851" t="s">
        <v>2446</v>
      </c>
      <c r="F203" s="1851" t="s">
        <v>2342</v>
      </c>
      <c r="G203" s="1851" t="s">
        <v>28</v>
      </c>
      <c r="H203" s="1851" t="s">
        <v>28</v>
      </c>
      <c r="I203" s="1851" t="s">
        <v>901</v>
      </c>
    </row>
    <row customHeight="1" ht="11.25">
      <c r="A204" s="1851" t="s">
        <v>2259</v>
      </c>
      <c r="B204" s="1851" t="s">
        <v>16</v>
      </c>
      <c r="C204" s="1851" t="s">
        <v>2447</v>
      </c>
      <c r="D204" s="1851" t="s">
        <v>2448</v>
      </c>
      <c r="E204" s="1851" t="s">
        <v>2449</v>
      </c>
      <c r="F204" s="1851" t="s">
        <v>2326</v>
      </c>
      <c r="G204" s="1851" t="s">
        <v>28</v>
      </c>
      <c r="H204" s="1851" t="s">
        <v>28</v>
      </c>
      <c r="I204" s="1851" t="s">
        <v>901</v>
      </c>
    </row>
    <row customHeight="1" ht="11.25">
      <c r="A205" s="1851" t="s">
        <v>2259</v>
      </c>
      <c r="B205" s="1851" t="s">
        <v>16</v>
      </c>
      <c r="C205" s="1851" t="s">
        <v>2450</v>
      </c>
      <c r="D205" s="1851" t="s">
        <v>2451</v>
      </c>
      <c r="E205" s="1851" t="s">
        <v>2452</v>
      </c>
      <c r="F205" s="1851" t="s">
        <v>2314</v>
      </c>
      <c r="G205" s="1851" t="s">
        <v>2453</v>
      </c>
      <c r="H205" s="1851" t="s">
        <v>28</v>
      </c>
      <c r="I205" s="1851" t="s">
        <v>901</v>
      </c>
    </row>
    <row customHeight="1" ht="11.25">
      <c r="A206" s="1851" t="s">
        <v>2259</v>
      </c>
      <c r="B206" s="1851" t="s">
        <v>16</v>
      </c>
      <c r="C206" s="1851" t="s">
        <v>2457</v>
      </c>
      <c r="D206" s="1851" t="s">
        <v>2458</v>
      </c>
      <c r="E206" s="1851" t="s">
        <v>2459</v>
      </c>
      <c r="F206" s="1851" t="s">
        <v>2460</v>
      </c>
      <c r="G206" s="1851" t="s">
        <v>28</v>
      </c>
      <c r="H206" s="1851" t="s">
        <v>28</v>
      </c>
      <c r="I206" s="1851" t="s">
        <v>901</v>
      </c>
    </row>
    <row customHeight="1" ht="11.25">
      <c r="A207" s="1851" t="s">
        <v>2259</v>
      </c>
      <c r="B207" s="1851" t="s">
        <v>16</v>
      </c>
      <c r="C207" s="1851" t="s">
        <v>2465</v>
      </c>
      <c r="D207" s="1851" t="s">
        <v>2466</v>
      </c>
      <c r="E207" s="1851" t="s">
        <v>2467</v>
      </c>
      <c r="F207" s="1851" t="s">
        <v>2468</v>
      </c>
      <c r="G207" s="1851" t="s">
        <v>28</v>
      </c>
      <c r="H207" s="1851" t="s">
        <v>28</v>
      </c>
      <c r="I207" s="1851" t="s">
        <v>901</v>
      </c>
    </row>
    <row customHeight="1" ht="11.25">
      <c r="A208" s="1851" t="s">
        <v>2259</v>
      </c>
      <c r="B208" s="1851" t="s">
        <v>16</v>
      </c>
      <c r="C208" s="1851" t="s">
        <v>2469</v>
      </c>
      <c r="D208" s="1851" t="s">
        <v>2470</v>
      </c>
      <c r="E208" s="1851" t="s">
        <v>2471</v>
      </c>
      <c r="F208" s="1851" t="s">
        <v>2416</v>
      </c>
      <c r="G208" s="1851" t="s">
        <v>28</v>
      </c>
      <c r="H208" s="1851" t="s">
        <v>28</v>
      </c>
      <c r="I208" s="1851" t="s">
        <v>901</v>
      </c>
    </row>
    <row customHeight="1" ht="11.25">
      <c r="A209" s="1851" t="s">
        <v>2259</v>
      </c>
      <c r="B209" s="1851" t="s">
        <v>16</v>
      </c>
      <c r="C209" s="1851" t="s">
        <v>2472</v>
      </c>
      <c r="D209" s="1851" t="s">
        <v>2473</v>
      </c>
      <c r="E209" s="1851" t="s">
        <v>2474</v>
      </c>
      <c r="F209" s="1851" t="s">
        <v>2475</v>
      </c>
      <c r="G209" s="1851" t="s">
        <v>28</v>
      </c>
      <c r="H209" s="1851" t="s">
        <v>28</v>
      </c>
      <c r="I209" s="1851" t="s">
        <v>901</v>
      </c>
    </row>
    <row customHeight="1" ht="11.25">
      <c r="A210" s="1851" t="s">
        <v>2259</v>
      </c>
      <c r="B210" s="1851" t="s">
        <v>16</v>
      </c>
      <c r="C210" s="1851" t="s">
        <v>2476</v>
      </c>
      <c r="D210" s="1851" t="s">
        <v>2477</v>
      </c>
      <c r="E210" s="1851" t="s">
        <v>2478</v>
      </c>
      <c r="F210" s="1851" t="s">
        <v>2416</v>
      </c>
      <c r="G210" s="1851" t="s">
        <v>28</v>
      </c>
      <c r="H210" s="1851" t="s">
        <v>28</v>
      </c>
      <c r="I210" s="1851" t="s">
        <v>901</v>
      </c>
    </row>
    <row customHeight="1" ht="11.25">
      <c r="A211" s="1851" t="s">
        <v>2259</v>
      </c>
      <c r="B211" s="1851" t="s">
        <v>16</v>
      </c>
      <c r="C211" s="1851" t="s">
        <v>2479</v>
      </c>
      <c r="D211" s="1851" t="s">
        <v>2480</v>
      </c>
      <c r="E211" s="1851" t="s">
        <v>2481</v>
      </c>
      <c r="F211" s="1851" t="s">
        <v>2482</v>
      </c>
      <c r="G211" s="1851" t="s">
        <v>28</v>
      </c>
      <c r="H211" s="1851" t="s">
        <v>28</v>
      </c>
      <c r="I211" s="1851" t="s">
        <v>901</v>
      </c>
    </row>
    <row customHeight="1" ht="11.25">
      <c r="A212" s="1851" t="s">
        <v>2259</v>
      </c>
      <c r="B212" s="1851" t="s">
        <v>16</v>
      </c>
      <c r="C212" s="1851" t="s">
        <v>2483</v>
      </c>
      <c r="D212" s="1851" t="s">
        <v>2484</v>
      </c>
      <c r="E212" s="1851" t="s">
        <v>2485</v>
      </c>
      <c r="F212" s="1851" t="s">
        <v>2267</v>
      </c>
      <c r="G212" s="1851" t="s">
        <v>28</v>
      </c>
      <c r="H212" s="1851" t="s">
        <v>28</v>
      </c>
      <c r="I212" s="1851" t="s">
        <v>901</v>
      </c>
    </row>
    <row customHeight="1" ht="11.25">
      <c r="A213" s="1851" t="s">
        <v>2259</v>
      </c>
      <c r="B213" s="1851" t="s">
        <v>16</v>
      </c>
      <c r="C213" s="1851" t="s">
        <v>2486</v>
      </c>
      <c r="D213" s="1851" t="s">
        <v>2487</v>
      </c>
      <c r="E213" s="1851" t="s">
        <v>2488</v>
      </c>
      <c r="F213" s="1851" t="s">
        <v>2489</v>
      </c>
      <c r="G213" s="1851" t="s">
        <v>28</v>
      </c>
      <c r="H213" s="1851" t="s">
        <v>28</v>
      </c>
      <c r="I213" s="1851" t="s">
        <v>901</v>
      </c>
    </row>
    <row customHeight="1" ht="11.25">
      <c r="A214" s="1851" t="s">
        <v>2259</v>
      </c>
      <c r="B214" s="1851" t="s">
        <v>16</v>
      </c>
      <c r="C214" s="1851" t="s">
        <v>2494</v>
      </c>
      <c r="D214" s="1851" t="s">
        <v>2495</v>
      </c>
      <c r="E214" s="1851" t="s">
        <v>2496</v>
      </c>
      <c r="F214" s="1851" t="s">
        <v>2267</v>
      </c>
      <c r="G214" s="1851" t="s">
        <v>2497</v>
      </c>
      <c r="H214" s="1851" t="s">
        <v>28</v>
      </c>
      <c r="I214" s="1851" t="s">
        <v>901</v>
      </c>
    </row>
    <row customHeight="1" ht="11.25">
      <c r="A215" s="1851" t="s">
        <v>2259</v>
      </c>
      <c r="B215" s="1851" t="s">
        <v>16</v>
      </c>
      <c r="C215" s="1851" t="s">
        <v>2501</v>
      </c>
      <c r="D215" s="1851" t="s">
        <v>2502</v>
      </c>
      <c r="E215" s="1851" t="s">
        <v>2503</v>
      </c>
      <c r="F215" s="1851" t="s">
        <v>2326</v>
      </c>
      <c r="G215" s="1851" t="s">
        <v>28</v>
      </c>
      <c r="H215" s="1851" t="s">
        <v>28</v>
      </c>
      <c r="I215" s="1851" t="s">
        <v>901</v>
      </c>
    </row>
    <row customHeight="1" ht="11.25">
      <c r="A216" s="1851" t="s">
        <v>2259</v>
      </c>
      <c r="B216" s="1851" t="s">
        <v>16</v>
      </c>
      <c r="C216" s="1851" t="s">
        <v>2504</v>
      </c>
      <c r="D216" s="1851" t="s">
        <v>2505</v>
      </c>
      <c r="E216" s="1851" t="s">
        <v>2506</v>
      </c>
      <c r="F216" s="1851" t="s">
        <v>2287</v>
      </c>
      <c r="G216" s="1851" t="s">
        <v>2507</v>
      </c>
      <c r="H216" s="1851" t="s">
        <v>28</v>
      </c>
      <c r="I216" s="1851" t="s">
        <v>901</v>
      </c>
    </row>
    <row customHeight="1" ht="11.25">
      <c r="A217" s="1851" t="s">
        <v>2259</v>
      </c>
      <c r="B217" s="1851" t="s">
        <v>16</v>
      </c>
      <c r="C217" s="1851" t="s">
        <v>2508</v>
      </c>
      <c r="D217" s="1851" t="s">
        <v>2509</v>
      </c>
      <c r="E217" s="1851" t="s">
        <v>2510</v>
      </c>
      <c r="F217" s="1851" t="s">
        <v>2300</v>
      </c>
      <c r="G217" s="1851" t="s">
        <v>28</v>
      </c>
      <c r="H217" s="1851" t="s">
        <v>2511</v>
      </c>
      <c r="I217" s="1851" t="s">
        <v>901</v>
      </c>
    </row>
    <row customHeight="1" ht="11.25">
      <c r="A218" s="1851" t="s">
        <v>2259</v>
      </c>
      <c r="B218" s="1851" t="s">
        <v>16</v>
      </c>
      <c r="C218" s="1851" t="s">
        <v>2516</v>
      </c>
      <c r="D218" s="1851" t="s">
        <v>2517</v>
      </c>
      <c r="E218" s="1851" t="s">
        <v>2518</v>
      </c>
      <c r="F218" s="1851" t="s">
        <v>2475</v>
      </c>
      <c r="G218" s="1851" t="s">
        <v>28</v>
      </c>
      <c r="H218" s="1851" t="s">
        <v>28</v>
      </c>
      <c r="I218" s="1851" t="s">
        <v>901</v>
      </c>
    </row>
    <row customHeight="1" ht="11.25">
      <c r="A219" s="1851" t="s">
        <v>2259</v>
      </c>
      <c r="B219" s="1851" t="s">
        <v>16</v>
      </c>
      <c r="C219" s="1851" t="s">
        <v>2566</v>
      </c>
      <c r="D219" s="1851" t="s">
        <v>2567</v>
      </c>
      <c r="E219" s="1851" t="s">
        <v>2262</v>
      </c>
      <c r="F219" s="1851" t="s">
        <v>2568</v>
      </c>
      <c r="G219" s="1851" t="s">
        <v>28</v>
      </c>
      <c r="H219" s="1851" t="s">
        <v>28</v>
      </c>
      <c r="I219" s="1851" t="s">
        <v>901</v>
      </c>
    </row>
    <row customHeight="1" ht="11.25">
      <c r="A220" s="1851" t="s">
        <v>2259</v>
      </c>
      <c r="B220" s="1851" t="s">
        <v>16</v>
      </c>
      <c r="C220" s="1851" t="s">
        <v>2569</v>
      </c>
      <c r="D220" s="1851" t="s">
        <v>2570</v>
      </c>
      <c r="E220" s="1851" t="s">
        <v>2262</v>
      </c>
      <c r="F220" s="1851" t="s">
        <v>2571</v>
      </c>
      <c r="G220" s="1851" t="s">
        <v>28</v>
      </c>
      <c r="H220" s="1851" t="s">
        <v>28</v>
      </c>
      <c r="I220" s="1851" t="s">
        <v>901</v>
      </c>
    </row>
    <row customHeight="1" ht="11.25">
      <c r="A221" s="1851" t="s">
        <v>2259</v>
      </c>
      <c r="B221" s="1851" t="s">
        <v>16</v>
      </c>
      <c r="C221" s="1851" t="s">
        <v>2572</v>
      </c>
      <c r="D221" s="1851" t="s">
        <v>2573</v>
      </c>
      <c r="E221" s="1851" t="s">
        <v>2262</v>
      </c>
      <c r="F221" s="1851" t="s">
        <v>2574</v>
      </c>
      <c r="G221" s="1851" t="s">
        <v>28</v>
      </c>
      <c r="H221" s="1851" t="s">
        <v>28</v>
      </c>
      <c r="I221" s="1851" t="s">
        <v>901</v>
      </c>
    </row>
    <row customHeight="1" ht="11.25">
      <c r="A222" s="1851" t="s">
        <v>2259</v>
      </c>
      <c r="B222" s="1851" t="s">
        <v>16</v>
      </c>
      <c r="C222" s="1851" t="s">
        <v>2575</v>
      </c>
      <c r="D222" s="1851" t="s">
        <v>2576</v>
      </c>
      <c r="E222" s="1851" t="s">
        <v>2262</v>
      </c>
      <c r="F222" s="1851" t="s">
        <v>2577</v>
      </c>
      <c r="G222" s="1851" t="s">
        <v>28</v>
      </c>
      <c r="H222" s="1851" t="s">
        <v>28</v>
      </c>
      <c r="I222" s="1851" t="s">
        <v>901</v>
      </c>
    </row>
    <row customHeight="1" ht="11.25">
      <c r="A223" s="1851" t="s">
        <v>2259</v>
      </c>
      <c r="B223" s="1851" t="s">
        <v>16</v>
      </c>
      <c r="C223" s="1851" t="s">
        <v>2578</v>
      </c>
      <c r="D223" s="1851" t="s">
        <v>2579</v>
      </c>
      <c r="E223" s="1851" t="s">
        <v>2262</v>
      </c>
      <c r="F223" s="1851" t="s">
        <v>2580</v>
      </c>
      <c r="G223" s="1851" t="s">
        <v>28</v>
      </c>
      <c r="H223" s="1851" t="s">
        <v>28</v>
      </c>
      <c r="I223" s="1851" t="s">
        <v>901</v>
      </c>
    </row>
    <row customHeight="1" ht="11.25">
      <c r="A224" s="1851" t="s">
        <v>2259</v>
      </c>
      <c r="B224" s="1851" t="s">
        <v>16</v>
      </c>
      <c r="C224" s="1851" t="s">
        <v>2581</v>
      </c>
      <c r="D224" s="1851" t="s">
        <v>2582</v>
      </c>
      <c r="E224" s="1851" t="s">
        <v>2262</v>
      </c>
      <c r="F224" s="1851" t="s">
        <v>2583</v>
      </c>
      <c r="G224" s="1851" t="s">
        <v>28</v>
      </c>
      <c r="H224" s="1851" t="s">
        <v>28</v>
      </c>
      <c r="I224" s="1851" t="s">
        <v>901</v>
      </c>
    </row>
    <row customHeight="1" ht="11.25">
      <c r="A225" s="1851" t="s">
        <v>2259</v>
      </c>
      <c r="B225" s="1851" t="s">
        <v>16</v>
      </c>
      <c r="C225" s="1851" t="s">
        <v>2584</v>
      </c>
      <c r="D225" s="1851" t="s">
        <v>2585</v>
      </c>
      <c r="E225" s="1851" t="s">
        <v>2262</v>
      </c>
      <c r="F225" s="1851" t="s">
        <v>2586</v>
      </c>
      <c r="G225" s="1851" t="s">
        <v>28</v>
      </c>
      <c r="H225" s="1851" t="s">
        <v>28</v>
      </c>
      <c r="I225" s="1851" t="s">
        <v>901</v>
      </c>
    </row>
    <row customHeight="1" ht="11.25">
      <c r="A226" s="1851" t="s">
        <v>2259</v>
      </c>
      <c r="B226" s="1851" t="s">
        <v>16</v>
      </c>
      <c r="C226" s="1851" t="s">
        <v>2590</v>
      </c>
      <c r="D226" s="1851" t="s">
        <v>2591</v>
      </c>
      <c r="E226" s="1851" t="s">
        <v>2262</v>
      </c>
      <c r="F226" s="1851" t="s">
        <v>2592</v>
      </c>
      <c r="G226" s="1851" t="s">
        <v>28</v>
      </c>
      <c r="H226" s="1851" t="s">
        <v>28</v>
      </c>
      <c r="I226" s="1851" t="s">
        <v>901</v>
      </c>
    </row>
    <row customHeight="1" ht="11.25">
      <c r="A227" s="1851" t="s">
        <v>2259</v>
      </c>
      <c r="B227" s="1851" t="s">
        <v>16</v>
      </c>
      <c r="C227" s="1851" t="s">
        <v>2593</v>
      </c>
      <c r="D227" s="1851" t="s">
        <v>2594</v>
      </c>
      <c r="E227" s="1851" t="s">
        <v>2262</v>
      </c>
      <c r="F227" s="1851" t="s">
        <v>2595</v>
      </c>
      <c r="G227" s="1851" t="s">
        <v>28</v>
      </c>
      <c r="H227" s="1851" t="s">
        <v>28</v>
      </c>
      <c r="I227" s="1851" t="s">
        <v>901</v>
      </c>
    </row>
    <row customHeight="1" ht="11.25">
      <c r="A228" s="1851" t="s">
        <v>2259</v>
      </c>
      <c r="B228" s="1851" t="s">
        <v>16</v>
      </c>
      <c r="C228" s="1851" t="s">
        <v>2596</v>
      </c>
      <c r="D228" s="1851" t="s">
        <v>2597</v>
      </c>
      <c r="E228" s="1851" t="s">
        <v>2598</v>
      </c>
      <c r="F228" s="1851" t="s">
        <v>2599</v>
      </c>
      <c r="G228" s="1851" t="s">
        <v>28</v>
      </c>
      <c r="H228" s="1851" t="s">
        <v>28</v>
      </c>
      <c r="I228" s="1851" t="s">
        <v>901</v>
      </c>
    </row>
    <row customHeight="1" ht="11.25">
      <c r="A229" s="1851" t="s">
        <v>2259</v>
      </c>
      <c r="B229" s="1851" t="s">
        <v>16</v>
      </c>
      <c r="C229" s="1851" t="s">
        <v>2600</v>
      </c>
      <c r="D229" s="1851" t="s">
        <v>2601</v>
      </c>
      <c r="E229" s="1851" t="s">
        <v>2598</v>
      </c>
      <c r="F229" s="1851" t="s">
        <v>2602</v>
      </c>
      <c r="G229" s="1851" t="s">
        <v>28</v>
      </c>
      <c r="H229" s="1851" t="s">
        <v>28</v>
      </c>
      <c r="I229" s="1851" t="s">
        <v>901</v>
      </c>
    </row>
    <row customHeight="1" ht="11.25">
      <c r="A230" s="1851" t="s">
        <v>2259</v>
      </c>
      <c r="B230" s="1851" t="s">
        <v>16</v>
      </c>
      <c r="C230" s="1851" t="s">
        <v>2606</v>
      </c>
      <c r="D230" s="1851" t="s">
        <v>2607</v>
      </c>
      <c r="E230" s="1851" t="s">
        <v>2598</v>
      </c>
      <c r="F230" s="1851" t="s">
        <v>2608</v>
      </c>
      <c r="G230" s="1851" t="s">
        <v>28</v>
      </c>
      <c r="H230" s="1851" t="s">
        <v>28</v>
      </c>
      <c r="I230" s="1851" t="s">
        <v>901</v>
      </c>
    </row>
    <row customHeight="1" ht="11.25">
      <c r="A231" s="1851" t="s">
        <v>2259</v>
      </c>
      <c r="B231" s="1851" t="s">
        <v>16</v>
      </c>
      <c r="C231" s="1851" t="s">
        <v>2620</v>
      </c>
      <c r="D231" s="1851" t="s">
        <v>2621</v>
      </c>
      <c r="E231" s="1851" t="s">
        <v>2622</v>
      </c>
      <c r="F231" s="1851" t="s">
        <v>2612</v>
      </c>
      <c r="G231" s="1851" t="s">
        <v>2613</v>
      </c>
      <c r="H231" s="1851" t="s">
        <v>28</v>
      </c>
      <c r="I231" s="1851" t="s">
        <v>901</v>
      </c>
    </row>
    <row customHeight="1" ht="11.25">
      <c r="A232" s="1851" t="s">
        <v>2259</v>
      </c>
      <c r="B232" s="1851" t="s">
        <v>16</v>
      </c>
      <c r="C232" s="1851" t="s">
        <v>2628</v>
      </c>
      <c r="D232" s="1851" t="s">
        <v>2629</v>
      </c>
      <c r="E232" s="1851" t="s">
        <v>2630</v>
      </c>
      <c r="F232" s="1851" t="s">
        <v>2631</v>
      </c>
      <c r="G232" s="1851" t="s">
        <v>28</v>
      </c>
      <c r="H232" s="1851" t="s">
        <v>28</v>
      </c>
      <c r="I232" s="1851" t="s">
        <v>901</v>
      </c>
    </row>
    <row customHeight="1" ht="11.25">
      <c r="A233" s="1851" t="s">
        <v>2259</v>
      </c>
      <c r="B233" s="1851" t="s">
        <v>16</v>
      </c>
      <c r="C233" s="1851" t="s">
        <v>2646</v>
      </c>
      <c r="D233" s="1851" t="s">
        <v>2647</v>
      </c>
      <c r="E233" s="1851" t="s">
        <v>2648</v>
      </c>
      <c r="F233" s="1851" t="s">
        <v>2310</v>
      </c>
      <c r="G233" s="1851" t="s">
        <v>28</v>
      </c>
      <c r="H233" s="1851" t="s">
        <v>28</v>
      </c>
      <c r="I233" s="1851" t="s">
        <v>901</v>
      </c>
    </row>
    <row customHeight="1" ht="11.25">
      <c r="A234" s="1851" t="s">
        <v>2259</v>
      </c>
      <c r="B234" s="1851" t="s">
        <v>16</v>
      </c>
      <c r="C234" s="1851" t="s">
        <v>2658</v>
      </c>
      <c r="D234" s="1851" t="s">
        <v>2659</v>
      </c>
      <c r="E234" s="1851" t="s">
        <v>2660</v>
      </c>
      <c r="F234" s="1851" t="s">
        <v>2267</v>
      </c>
      <c r="G234" s="1851" t="s">
        <v>2661</v>
      </c>
      <c r="H234" s="1851" t="s">
        <v>28</v>
      </c>
      <c r="I234" s="1851" t="s">
        <v>901</v>
      </c>
    </row>
    <row customHeight="1" ht="11.25">
      <c r="A235" s="1851" t="s">
        <v>2259</v>
      </c>
      <c r="B235" s="1851" t="s">
        <v>16</v>
      </c>
      <c r="C235" s="1851" t="s">
        <v>2686</v>
      </c>
      <c r="D235" s="1851" t="s">
        <v>2687</v>
      </c>
      <c r="E235" s="1851" t="s">
        <v>2688</v>
      </c>
      <c r="F235" s="1851" t="s">
        <v>2665</v>
      </c>
      <c r="G235" s="1851" t="s">
        <v>28</v>
      </c>
      <c r="H235" s="1851" t="s">
        <v>28</v>
      </c>
      <c r="I235" s="1851" t="s">
        <v>901</v>
      </c>
    </row>
    <row customHeight="1" ht="11.25">
      <c r="A236" s="1851" t="s">
        <v>2259</v>
      </c>
      <c r="B236" s="1851" t="s">
        <v>16</v>
      </c>
      <c r="C236" s="1851" t="s">
        <v>2702</v>
      </c>
      <c r="D236" s="1851" t="s">
        <v>2703</v>
      </c>
      <c r="E236" s="1851" t="s">
        <v>2704</v>
      </c>
      <c r="F236" s="1851" t="s">
        <v>2705</v>
      </c>
      <c r="G236" s="1851" t="s">
        <v>2706</v>
      </c>
      <c r="H236" s="1851" t="s">
        <v>28</v>
      </c>
      <c r="I236" s="1851" t="s">
        <v>901</v>
      </c>
    </row>
    <row customHeight="1" ht="11.25">
      <c r="A237" s="1851" t="s">
        <v>2259</v>
      </c>
      <c r="B237" s="1851" t="s">
        <v>16</v>
      </c>
      <c r="C237" s="1851" t="s">
        <v>2707</v>
      </c>
      <c r="D237" s="1851" t="s">
        <v>2708</v>
      </c>
      <c r="E237" s="1851" t="s">
        <v>2709</v>
      </c>
      <c r="F237" s="1851" t="s">
        <v>2665</v>
      </c>
      <c r="G237" s="1851" t="s">
        <v>28</v>
      </c>
      <c r="H237" s="1851" t="s">
        <v>28</v>
      </c>
      <c r="I237" s="1851" t="s">
        <v>901</v>
      </c>
    </row>
    <row customHeight="1" ht="11.25">
      <c r="A238" s="1851" t="s">
        <v>2259</v>
      </c>
      <c r="B238" s="1851" t="s">
        <v>16</v>
      </c>
      <c r="C238" s="1851" t="s">
        <v>2725</v>
      </c>
      <c r="D238" s="1851" t="s">
        <v>2726</v>
      </c>
      <c r="E238" s="1851" t="s">
        <v>2727</v>
      </c>
      <c r="F238" s="1851" t="s">
        <v>2267</v>
      </c>
      <c r="G238" s="1851" t="s">
        <v>28</v>
      </c>
      <c r="H238" s="1851" t="s">
        <v>28</v>
      </c>
      <c r="I238" s="1851" t="s">
        <v>901</v>
      </c>
    </row>
    <row customHeight="1" ht="11.25">
      <c r="A239" s="1851" t="s">
        <v>2259</v>
      </c>
      <c r="B239" s="1851" t="s">
        <v>16</v>
      </c>
      <c r="C239" s="1851" t="s">
        <v>2731</v>
      </c>
      <c r="D239" s="1851" t="s">
        <v>2732</v>
      </c>
      <c r="E239" s="1851" t="s">
        <v>2295</v>
      </c>
      <c r="F239" s="1851" t="s">
        <v>2733</v>
      </c>
      <c r="G239" s="1851" t="s">
        <v>28</v>
      </c>
      <c r="H239" s="1851" t="s">
        <v>28</v>
      </c>
      <c r="I239" s="1851" t="s">
        <v>901</v>
      </c>
    </row>
    <row customHeight="1" ht="11.25">
      <c r="A240" s="1851" t="s">
        <v>2259</v>
      </c>
      <c r="B240" s="1851" t="s">
        <v>16</v>
      </c>
      <c r="C240" s="1851" t="s">
        <v>2734</v>
      </c>
      <c r="D240" s="1851" t="s">
        <v>2735</v>
      </c>
      <c r="E240" s="1851" t="s">
        <v>2736</v>
      </c>
      <c r="F240" s="1851" t="s">
        <v>2326</v>
      </c>
      <c r="G240" s="1851" t="s">
        <v>28</v>
      </c>
      <c r="H240" s="1851" t="s">
        <v>28</v>
      </c>
      <c r="I240" s="1851" t="s">
        <v>901</v>
      </c>
    </row>
    <row customHeight="1" ht="11.25">
      <c r="A241" s="1851" t="s">
        <v>2259</v>
      </c>
      <c r="B241" s="1851" t="s">
        <v>16</v>
      </c>
      <c r="C241" s="1851" t="s">
        <v>2743</v>
      </c>
      <c r="D241" s="1851" t="s">
        <v>2744</v>
      </c>
      <c r="E241" s="1851" t="s">
        <v>2745</v>
      </c>
      <c r="F241" s="1851" t="s">
        <v>2326</v>
      </c>
      <c r="G241" s="1851" t="s">
        <v>28</v>
      </c>
      <c r="H241" s="1851" t="s">
        <v>28</v>
      </c>
      <c r="I241" s="1851" t="s">
        <v>901</v>
      </c>
    </row>
    <row customHeight="1" ht="11.25">
      <c r="A242" s="1851" t="s">
        <v>2259</v>
      </c>
      <c r="B242" s="1851" t="s">
        <v>16</v>
      </c>
      <c r="C242" s="1851" t="s">
        <v>2774</v>
      </c>
      <c r="D242" s="1851" t="s">
        <v>2775</v>
      </c>
      <c r="E242" s="1851" t="s">
        <v>2776</v>
      </c>
      <c r="F242" s="1851" t="s">
        <v>2326</v>
      </c>
      <c r="G242" s="1851" t="s">
        <v>2777</v>
      </c>
      <c r="H242" s="1851" t="s">
        <v>28</v>
      </c>
      <c r="I242" s="1851" t="s">
        <v>901</v>
      </c>
    </row>
    <row customHeight="1" ht="11.25">
      <c r="A243" s="1851" t="s">
        <v>2259</v>
      </c>
      <c r="B243" s="1851" t="s">
        <v>16</v>
      </c>
      <c r="C243" s="1851" t="s">
        <v>2810</v>
      </c>
      <c r="D243" s="1851" t="s">
        <v>2811</v>
      </c>
      <c r="E243" s="1851" t="s">
        <v>2812</v>
      </c>
      <c r="F243" s="1851" t="s">
        <v>2319</v>
      </c>
      <c r="G243" s="1851" t="s">
        <v>2813</v>
      </c>
      <c r="H243" s="1851" t="s">
        <v>28</v>
      </c>
      <c r="I243" s="1851" t="s">
        <v>901</v>
      </c>
    </row>
    <row customHeight="1" ht="11.25">
      <c r="A244" s="1851" t="s">
        <v>2259</v>
      </c>
      <c r="B244" s="1851" t="s">
        <v>16</v>
      </c>
      <c r="C244" s="1851" t="s">
        <v>2822</v>
      </c>
      <c r="D244" s="1851" t="s">
        <v>2823</v>
      </c>
      <c r="E244" s="1851" t="s">
        <v>2824</v>
      </c>
      <c r="F244" s="1851" t="s">
        <v>2665</v>
      </c>
      <c r="G244" s="1851" t="s">
        <v>2825</v>
      </c>
      <c r="H244" s="1851" t="s">
        <v>28</v>
      </c>
      <c r="I244" s="1851" t="s">
        <v>901</v>
      </c>
    </row>
    <row customHeight="1" ht="11.25">
      <c r="A245" s="1851" t="s">
        <v>2259</v>
      </c>
      <c r="B245" s="1851" t="s">
        <v>16</v>
      </c>
      <c r="C245" s="1851" t="s">
        <v>28</v>
      </c>
      <c r="D245" s="1851" t="s">
        <v>2833</v>
      </c>
      <c r="E245" s="1851" t="s">
        <v>2834</v>
      </c>
      <c r="F245" s="1851" t="s">
        <v>2342</v>
      </c>
      <c r="G245" s="1851" t="s">
        <v>28</v>
      </c>
      <c r="H245" s="1851" t="s">
        <v>28</v>
      </c>
      <c r="I245" s="1851" t="s">
        <v>901</v>
      </c>
    </row>
    <row customHeight="1" ht="11.25">
      <c r="A246" s="1851" t="s">
        <v>2259</v>
      </c>
      <c r="B246" s="1851" t="s">
        <v>16</v>
      </c>
      <c r="C246" s="1851" t="s">
        <v>2835</v>
      </c>
      <c r="D246" s="1851" t="s">
        <v>2836</v>
      </c>
      <c r="E246" s="1851" t="s">
        <v>2837</v>
      </c>
      <c r="F246" s="1851" t="s">
        <v>2291</v>
      </c>
      <c r="G246" s="1851" t="s">
        <v>28</v>
      </c>
      <c r="H246" s="1851" t="s">
        <v>28</v>
      </c>
      <c r="I246" s="1851" t="s">
        <v>901</v>
      </c>
    </row>
    <row customHeight="1" ht="11.25">
      <c r="A247" s="1851" t="s">
        <v>2259</v>
      </c>
      <c r="B247" s="1851" t="s">
        <v>16</v>
      </c>
      <c r="C247" s="1851" t="s">
        <v>2844</v>
      </c>
      <c r="D247" s="1851" t="s">
        <v>2845</v>
      </c>
      <c r="E247" s="1851" t="s">
        <v>2846</v>
      </c>
      <c r="F247" s="1851" t="s">
        <v>2291</v>
      </c>
      <c r="G247" s="1851" t="s">
        <v>28</v>
      </c>
      <c r="H247" s="1851" t="s">
        <v>28</v>
      </c>
      <c r="I247" s="1851" t="s">
        <v>901</v>
      </c>
    </row>
    <row customHeight="1" ht="11.25">
      <c r="A248" s="1851" t="s">
        <v>2259</v>
      </c>
      <c r="B248" s="1851" t="s">
        <v>16</v>
      </c>
      <c r="C248" s="1851" t="s">
        <v>2864</v>
      </c>
      <c r="D248" s="1851" t="s">
        <v>2865</v>
      </c>
      <c r="E248" s="1851" t="s">
        <v>2322</v>
      </c>
      <c r="F248" s="1851" t="s">
        <v>2866</v>
      </c>
      <c r="G248" s="1851" t="s">
        <v>28</v>
      </c>
      <c r="H248" s="1851" t="s">
        <v>28</v>
      </c>
      <c r="I248" s="1851" t="s">
        <v>901</v>
      </c>
    </row>
    <row customHeight="1" ht="11.25">
      <c r="A249" s="1851" t="s">
        <v>2259</v>
      </c>
      <c r="B249" s="1851" t="s">
        <v>16</v>
      </c>
      <c r="C249" s="1851" t="s">
        <v>2867</v>
      </c>
      <c r="D249" s="1851" t="s">
        <v>2868</v>
      </c>
      <c r="E249" s="1851" t="s">
        <v>2622</v>
      </c>
      <c r="F249" s="1851" t="s">
        <v>2869</v>
      </c>
      <c r="G249" s="1851" t="s">
        <v>28</v>
      </c>
      <c r="H249" s="1851" t="s">
        <v>28</v>
      </c>
      <c r="I249" s="1851" t="s">
        <v>901</v>
      </c>
    </row>
    <row customHeight="1" ht="11.25">
      <c r="A250" s="1851" t="s">
        <v>2259</v>
      </c>
      <c r="B250" s="1851" t="s">
        <v>16</v>
      </c>
      <c r="C250" s="1851" t="s">
        <v>2880</v>
      </c>
      <c r="D250" s="1851" t="s">
        <v>2881</v>
      </c>
      <c r="E250" s="1851" t="s">
        <v>2882</v>
      </c>
      <c r="F250" s="1851" t="s">
        <v>2489</v>
      </c>
      <c r="G250" s="1851" t="s">
        <v>28</v>
      </c>
      <c r="H250" s="1851" t="s">
        <v>28</v>
      </c>
      <c r="I250" s="1851" t="s">
        <v>901</v>
      </c>
    </row>
    <row customHeight="1" ht="11.25">
      <c r="A251" s="1851" t="s">
        <v>2259</v>
      </c>
      <c r="B251" s="1851" t="s">
        <v>16</v>
      </c>
      <c r="C251" s="1851" t="s">
        <v>2883</v>
      </c>
      <c r="D251" s="1851" t="s">
        <v>2884</v>
      </c>
      <c r="E251" s="1851" t="s">
        <v>2885</v>
      </c>
      <c r="F251" s="1851" t="s">
        <v>2342</v>
      </c>
      <c r="G251" s="1851" t="s">
        <v>28</v>
      </c>
      <c r="H251" s="1851" t="s">
        <v>28</v>
      </c>
      <c r="I251" s="1851" t="s">
        <v>901</v>
      </c>
    </row>
    <row customHeight="1" ht="11.25">
      <c r="A252" s="1851" t="s">
        <v>2259</v>
      </c>
      <c r="B252" s="1851" t="s">
        <v>16</v>
      </c>
      <c r="C252" s="1851" t="s">
        <v>2264</v>
      </c>
      <c r="D252" s="1851" t="s">
        <v>2265</v>
      </c>
      <c r="E252" s="1851" t="s">
        <v>2266</v>
      </c>
      <c r="F252" s="1851" t="s">
        <v>2267</v>
      </c>
      <c r="G252" s="1851" t="s">
        <v>28</v>
      </c>
      <c r="H252" s="1851" t="s">
        <v>28</v>
      </c>
      <c r="I252" s="1851" t="s">
        <v>861</v>
      </c>
    </row>
    <row customHeight="1" ht="11.25">
      <c r="A253" s="1851" t="s">
        <v>2259</v>
      </c>
      <c r="B253" s="1851" t="s">
        <v>16</v>
      </c>
      <c r="C253" s="1851" t="s">
        <v>2268</v>
      </c>
      <c r="D253" s="1851" t="s">
        <v>2269</v>
      </c>
      <c r="E253" s="1851" t="s">
        <v>2270</v>
      </c>
      <c r="F253" s="1851" t="s">
        <v>2271</v>
      </c>
      <c r="G253" s="1851" t="s">
        <v>28</v>
      </c>
      <c r="H253" s="1851" t="s">
        <v>28</v>
      </c>
      <c r="I253" s="1851" t="s">
        <v>861</v>
      </c>
    </row>
    <row customHeight="1" ht="11.25">
      <c r="A254" s="1851" t="s">
        <v>2259</v>
      </c>
      <c r="B254" s="1851" t="s">
        <v>16</v>
      </c>
      <c r="C254" s="1851" t="s">
        <v>2279</v>
      </c>
      <c r="D254" s="1851" t="s">
        <v>2280</v>
      </c>
      <c r="E254" s="1851" t="s">
        <v>2281</v>
      </c>
      <c r="F254" s="1851" t="s">
        <v>2282</v>
      </c>
      <c r="G254" s="1851" t="s">
        <v>2283</v>
      </c>
      <c r="H254" s="1851" t="s">
        <v>28</v>
      </c>
      <c r="I254" s="1851" t="s">
        <v>861</v>
      </c>
    </row>
    <row customHeight="1" ht="11.25">
      <c r="A255" s="1851" t="s">
        <v>2259</v>
      </c>
      <c r="B255" s="1851" t="s">
        <v>16</v>
      </c>
      <c r="C255" s="1851" t="s">
        <v>2288</v>
      </c>
      <c r="D255" s="1851" t="s">
        <v>2289</v>
      </c>
      <c r="E255" s="1851" t="s">
        <v>2290</v>
      </c>
      <c r="F255" s="1851" t="s">
        <v>2291</v>
      </c>
      <c r="G255" s="1851" t="s">
        <v>2292</v>
      </c>
      <c r="H255" s="1851" t="s">
        <v>28</v>
      </c>
      <c r="I255" s="1851" t="s">
        <v>861</v>
      </c>
    </row>
    <row customHeight="1" ht="11.25">
      <c r="A256" s="1851" t="s">
        <v>2259</v>
      </c>
      <c r="B256" s="1851" t="s">
        <v>16</v>
      </c>
      <c r="C256" s="1851" t="s">
        <v>2892</v>
      </c>
      <c r="D256" s="1851" t="s">
        <v>2893</v>
      </c>
      <c r="E256" s="1851" t="s">
        <v>2894</v>
      </c>
      <c r="F256" s="1851" t="s">
        <v>2334</v>
      </c>
      <c r="G256" s="1851" t="s">
        <v>2895</v>
      </c>
      <c r="H256" s="1851" t="s">
        <v>28</v>
      </c>
      <c r="I256" s="1851" t="s">
        <v>861</v>
      </c>
    </row>
    <row customHeight="1" ht="11.25">
      <c r="A257" s="1851" t="s">
        <v>2259</v>
      </c>
      <c r="B257" s="1851" t="s">
        <v>16</v>
      </c>
      <c r="C257" s="1851" t="s">
        <v>2896</v>
      </c>
      <c r="D257" s="1851" t="s">
        <v>2294</v>
      </c>
      <c r="E257" s="1851" t="s">
        <v>2295</v>
      </c>
      <c r="F257" s="1851" t="s">
        <v>2897</v>
      </c>
      <c r="G257" s="1851" t="s">
        <v>2898</v>
      </c>
      <c r="H257" s="1851" t="s">
        <v>28</v>
      </c>
      <c r="I257" s="1851" t="s">
        <v>861</v>
      </c>
    </row>
    <row customHeight="1" ht="11.25">
      <c r="A258" s="1851" t="s">
        <v>2259</v>
      </c>
      <c r="B258" s="1851" t="s">
        <v>16</v>
      </c>
      <c r="C258" s="1851" t="s">
        <v>2293</v>
      </c>
      <c r="D258" s="1851" t="s">
        <v>2294</v>
      </c>
      <c r="E258" s="1851" t="s">
        <v>2295</v>
      </c>
      <c r="F258" s="1851" t="s">
        <v>2296</v>
      </c>
      <c r="G258" s="1851" t="s">
        <v>28</v>
      </c>
      <c r="H258" s="1851" t="s">
        <v>28</v>
      </c>
      <c r="I258" s="1851" t="s">
        <v>861</v>
      </c>
    </row>
    <row customHeight="1" ht="11.25">
      <c r="A259" s="1851" t="s">
        <v>2259</v>
      </c>
      <c r="B259" s="1851" t="s">
        <v>16</v>
      </c>
      <c r="C259" s="1851" t="s">
        <v>2297</v>
      </c>
      <c r="D259" s="1851" t="s">
        <v>2298</v>
      </c>
      <c r="E259" s="1851" t="s">
        <v>2299</v>
      </c>
      <c r="F259" s="1851" t="s">
        <v>2300</v>
      </c>
      <c r="G259" s="1851" t="s">
        <v>2301</v>
      </c>
      <c r="H259" s="1851" t="s">
        <v>28</v>
      </c>
      <c r="I259" s="1851" t="s">
        <v>861</v>
      </c>
    </row>
    <row customHeight="1" ht="11.25">
      <c r="A260" s="1851" t="s">
        <v>2259</v>
      </c>
      <c r="B260" s="1851" t="s">
        <v>16</v>
      </c>
      <c r="C260" s="1851" t="s">
        <v>2311</v>
      </c>
      <c r="D260" s="1851" t="s">
        <v>2312</v>
      </c>
      <c r="E260" s="1851" t="s">
        <v>2313</v>
      </c>
      <c r="F260" s="1851" t="s">
        <v>2314</v>
      </c>
      <c r="G260" s="1851" t="s">
        <v>2315</v>
      </c>
      <c r="H260" s="1851" t="s">
        <v>28</v>
      </c>
      <c r="I260" s="1851" t="s">
        <v>861</v>
      </c>
    </row>
    <row customHeight="1" ht="11.25">
      <c r="A261" s="1851" t="s">
        <v>2259</v>
      </c>
      <c r="B261" s="1851" t="s">
        <v>16</v>
      </c>
      <c r="C261" s="1851" t="s">
        <v>2320</v>
      </c>
      <c r="D261" s="1851" t="s">
        <v>2321</v>
      </c>
      <c r="E261" s="1851" t="s">
        <v>2322</v>
      </c>
      <c r="F261" s="1851" t="s">
        <v>2300</v>
      </c>
      <c r="G261" s="1851" t="s">
        <v>28</v>
      </c>
      <c r="H261" s="1851" t="s">
        <v>28</v>
      </c>
      <c r="I261" s="1851" t="s">
        <v>861</v>
      </c>
    </row>
    <row customHeight="1" ht="11.25">
      <c r="A262" s="1851" t="s">
        <v>2259</v>
      </c>
      <c r="B262" s="1851" t="s">
        <v>16</v>
      </c>
      <c r="C262" s="1851" t="s">
        <v>2323</v>
      </c>
      <c r="D262" s="1851" t="s">
        <v>2324</v>
      </c>
      <c r="E262" s="1851" t="s">
        <v>2325</v>
      </c>
      <c r="F262" s="1851" t="s">
        <v>2326</v>
      </c>
      <c r="G262" s="1851" t="s">
        <v>28</v>
      </c>
      <c r="H262" s="1851" t="s">
        <v>28</v>
      </c>
      <c r="I262" s="1851" t="s">
        <v>861</v>
      </c>
    </row>
    <row customHeight="1" ht="11.25">
      <c r="A263" s="1851" t="s">
        <v>2259</v>
      </c>
      <c r="B263" s="1851" t="s">
        <v>16</v>
      </c>
      <c r="C263" s="1851" t="s">
        <v>2899</v>
      </c>
      <c r="D263" s="1851" t="s">
        <v>2900</v>
      </c>
      <c r="E263" s="1851" t="s">
        <v>2901</v>
      </c>
      <c r="F263" s="1851" t="s">
        <v>2421</v>
      </c>
      <c r="G263" s="1851" t="s">
        <v>2902</v>
      </c>
      <c r="H263" s="1851" t="s">
        <v>28</v>
      </c>
      <c r="I263" s="1851" t="s">
        <v>861</v>
      </c>
    </row>
    <row customHeight="1" ht="11.25">
      <c r="A264" s="1851" t="s">
        <v>2259</v>
      </c>
      <c r="B264" s="1851" t="s">
        <v>16</v>
      </c>
      <c r="C264" s="1851" t="s">
        <v>2903</v>
      </c>
      <c r="D264" s="1851" t="s">
        <v>2904</v>
      </c>
      <c r="E264" s="1851" t="s">
        <v>2905</v>
      </c>
      <c r="F264" s="1851" t="s">
        <v>2347</v>
      </c>
      <c r="G264" s="1851" t="s">
        <v>28</v>
      </c>
      <c r="H264" s="1851" t="s">
        <v>28</v>
      </c>
      <c r="I264" s="1851" t="s">
        <v>861</v>
      </c>
    </row>
    <row customHeight="1" ht="11.25">
      <c r="A265" s="1851" t="s">
        <v>2259</v>
      </c>
      <c r="B265" s="1851" t="s">
        <v>16</v>
      </c>
      <c r="C265" s="1851" t="s">
        <v>2348</v>
      </c>
      <c r="D265" s="1851" t="s">
        <v>2349</v>
      </c>
      <c r="E265" s="1851" t="s">
        <v>2350</v>
      </c>
      <c r="F265" s="1851" t="s">
        <v>2287</v>
      </c>
      <c r="G265" s="1851" t="s">
        <v>2351</v>
      </c>
      <c r="H265" s="1851" t="s">
        <v>28</v>
      </c>
      <c r="I265" s="1851" t="s">
        <v>861</v>
      </c>
    </row>
    <row customHeight="1" ht="11.25">
      <c r="A266" s="1851" t="s">
        <v>2259</v>
      </c>
      <c r="B266" s="1851" t="s">
        <v>16</v>
      </c>
      <c r="C266" s="1851" t="s">
        <v>2356</v>
      </c>
      <c r="D266" s="1851" t="s">
        <v>2357</v>
      </c>
      <c r="E266" s="1851" t="s">
        <v>2358</v>
      </c>
      <c r="F266" s="1851" t="s">
        <v>2342</v>
      </c>
      <c r="G266" s="1851" t="s">
        <v>28</v>
      </c>
      <c r="H266" s="1851" t="s">
        <v>28</v>
      </c>
      <c r="I266" s="1851" t="s">
        <v>861</v>
      </c>
    </row>
    <row customHeight="1" ht="11.25">
      <c r="A267" s="1851" t="s">
        <v>2259</v>
      </c>
      <c r="B267" s="1851" t="s">
        <v>16</v>
      </c>
      <c r="C267" s="1851" t="s">
        <v>13</v>
      </c>
      <c r="D267" s="1851" t="s">
        <v>47</v>
      </c>
      <c r="E267" s="1851" t="s">
        <v>50</v>
      </c>
      <c r="F267" s="1851" t="s">
        <v>52</v>
      </c>
      <c r="G267" s="1851" t="s">
        <v>2364</v>
      </c>
      <c r="H267" s="1851" t="s">
        <v>28</v>
      </c>
      <c r="I267" s="1851" t="s">
        <v>861</v>
      </c>
    </row>
    <row customHeight="1" ht="11.25">
      <c r="A268" s="1851" t="s">
        <v>2259</v>
      </c>
      <c r="B268" s="1851" t="s">
        <v>16</v>
      </c>
      <c r="C268" s="1851" t="s">
        <v>2372</v>
      </c>
      <c r="D268" s="1851" t="s">
        <v>2373</v>
      </c>
      <c r="E268" s="1851" t="s">
        <v>2374</v>
      </c>
      <c r="F268" s="1851" t="s">
        <v>2375</v>
      </c>
      <c r="G268" s="1851" t="s">
        <v>28</v>
      </c>
      <c r="H268" s="1851" t="s">
        <v>28</v>
      </c>
      <c r="I268" s="1851" t="s">
        <v>861</v>
      </c>
    </row>
    <row customHeight="1" ht="11.25">
      <c r="A269" s="1851" t="s">
        <v>2259</v>
      </c>
      <c r="B269" s="1851" t="s">
        <v>16</v>
      </c>
      <c r="C269" s="1851" t="s">
        <v>2380</v>
      </c>
      <c r="D269" s="1851" t="s">
        <v>2381</v>
      </c>
      <c r="E269" s="1851" t="s">
        <v>2382</v>
      </c>
      <c r="F269" s="1851" t="s">
        <v>2383</v>
      </c>
      <c r="G269" s="1851" t="s">
        <v>2384</v>
      </c>
      <c r="H269" s="1851" t="s">
        <v>28</v>
      </c>
      <c r="I269" s="1851" t="s">
        <v>861</v>
      </c>
    </row>
    <row customHeight="1" ht="11.25">
      <c r="A270" s="1851" t="s">
        <v>2259</v>
      </c>
      <c r="B270" s="1851" t="s">
        <v>16</v>
      </c>
      <c r="C270" s="1851" t="s">
        <v>2906</v>
      </c>
      <c r="D270" s="1851" t="s">
        <v>2907</v>
      </c>
      <c r="E270" s="1851" t="s">
        <v>2318</v>
      </c>
      <c r="F270" s="1851" t="s">
        <v>2300</v>
      </c>
      <c r="G270" s="1851" t="s">
        <v>2908</v>
      </c>
      <c r="H270" s="1851" t="s">
        <v>28</v>
      </c>
      <c r="I270" s="1851" t="s">
        <v>861</v>
      </c>
    </row>
    <row customHeight="1" ht="11.25">
      <c r="A271" s="1851" t="s">
        <v>2259</v>
      </c>
      <c r="B271" s="1851" t="s">
        <v>16</v>
      </c>
      <c r="C271" s="1851" t="s">
        <v>2401</v>
      </c>
      <c r="D271" s="1851" t="s">
        <v>2402</v>
      </c>
      <c r="E271" s="1851" t="s">
        <v>2403</v>
      </c>
      <c r="F271" s="1851" t="s">
        <v>2404</v>
      </c>
      <c r="G271" s="1851" t="s">
        <v>28</v>
      </c>
      <c r="H271" s="1851" t="s">
        <v>28</v>
      </c>
      <c r="I271" s="1851" t="s">
        <v>861</v>
      </c>
    </row>
    <row customHeight="1" ht="11.25">
      <c r="A272" s="1851" t="s">
        <v>2259</v>
      </c>
      <c r="B272" s="1851" t="s">
        <v>16</v>
      </c>
      <c r="C272" s="1851" t="s">
        <v>2413</v>
      </c>
      <c r="D272" s="1851" t="s">
        <v>2414</v>
      </c>
      <c r="E272" s="1851" t="s">
        <v>2415</v>
      </c>
      <c r="F272" s="1851" t="s">
        <v>2416</v>
      </c>
      <c r="G272" s="1851" t="s">
        <v>2417</v>
      </c>
      <c r="H272" s="1851" t="s">
        <v>28</v>
      </c>
      <c r="I272" s="1851" t="s">
        <v>861</v>
      </c>
    </row>
    <row customHeight="1" ht="11.25">
      <c r="A273" s="1851" t="s">
        <v>2259</v>
      </c>
      <c r="B273" s="1851" t="s">
        <v>16</v>
      </c>
      <c r="C273" s="1851" t="s">
        <v>2422</v>
      </c>
      <c r="D273" s="1851" t="s">
        <v>2423</v>
      </c>
      <c r="E273" s="1851" t="s">
        <v>2424</v>
      </c>
      <c r="F273" s="1851" t="s">
        <v>2416</v>
      </c>
      <c r="G273" s="1851" t="s">
        <v>2425</v>
      </c>
      <c r="H273" s="1851" t="s">
        <v>28</v>
      </c>
      <c r="I273" s="1851" t="s">
        <v>861</v>
      </c>
    </row>
    <row customHeight="1" ht="11.25">
      <c r="A274" s="1851" t="s">
        <v>2259</v>
      </c>
      <c r="B274" s="1851" t="s">
        <v>16</v>
      </c>
      <c r="C274" s="1851" t="s">
        <v>2909</v>
      </c>
      <c r="D274" s="1851" t="s">
        <v>2910</v>
      </c>
      <c r="E274" s="1851" t="s">
        <v>2911</v>
      </c>
      <c r="F274" s="1851" t="s">
        <v>2342</v>
      </c>
      <c r="G274" s="1851" t="s">
        <v>28</v>
      </c>
      <c r="H274" s="1851" t="s">
        <v>28</v>
      </c>
      <c r="I274" s="1851" t="s">
        <v>861</v>
      </c>
    </row>
    <row customHeight="1" ht="11.25">
      <c r="A275" s="1851" t="s">
        <v>2259</v>
      </c>
      <c r="B275" s="1851" t="s">
        <v>16</v>
      </c>
      <c r="C275" s="1851" t="s">
        <v>2426</v>
      </c>
      <c r="D275" s="1851" t="s">
        <v>2427</v>
      </c>
      <c r="E275" s="1851" t="s">
        <v>2428</v>
      </c>
      <c r="F275" s="1851" t="s">
        <v>2282</v>
      </c>
      <c r="G275" s="1851" t="s">
        <v>28</v>
      </c>
      <c r="H275" s="1851" t="s">
        <v>28</v>
      </c>
      <c r="I275" s="1851" t="s">
        <v>861</v>
      </c>
    </row>
    <row customHeight="1" ht="11.25">
      <c r="A276" s="1851" t="s">
        <v>2259</v>
      </c>
      <c r="B276" s="1851" t="s">
        <v>16</v>
      </c>
      <c r="C276" s="1851" t="s">
        <v>2429</v>
      </c>
      <c r="D276" s="1851" t="s">
        <v>2430</v>
      </c>
      <c r="E276" s="1851" t="s">
        <v>2431</v>
      </c>
      <c r="F276" s="1851" t="s">
        <v>2282</v>
      </c>
      <c r="G276" s="1851" t="s">
        <v>28</v>
      </c>
      <c r="H276" s="1851" t="s">
        <v>28</v>
      </c>
      <c r="I276" s="1851" t="s">
        <v>861</v>
      </c>
    </row>
    <row customHeight="1" ht="11.25">
      <c r="A277" s="1851" t="s">
        <v>2259</v>
      </c>
      <c r="B277" s="1851" t="s">
        <v>16</v>
      </c>
      <c r="C277" s="1851" t="s">
        <v>2432</v>
      </c>
      <c r="D277" s="1851" t="s">
        <v>2433</v>
      </c>
      <c r="E277" s="1851" t="s">
        <v>2434</v>
      </c>
      <c r="F277" s="1851" t="s">
        <v>2314</v>
      </c>
      <c r="G277" s="1851" t="s">
        <v>28</v>
      </c>
      <c r="H277" s="1851" t="s">
        <v>28</v>
      </c>
      <c r="I277" s="1851" t="s">
        <v>861</v>
      </c>
    </row>
    <row customHeight="1" ht="11.25">
      <c r="A278" s="1851" t="s">
        <v>2259</v>
      </c>
      <c r="B278" s="1851" t="s">
        <v>16</v>
      </c>
      <c r="C278" s="1851" t="s">
        <v>2435</v>
      </c>
      <c r="D278" s="1851" t="s">
        <v>2436</v>
      </c>
      <c r="E278" s="1851" t="s">
        <v>2437</v>
      </c>
      <c r="F278" s="1851" t="s">
        <v>2438</v>
      </c>
      <c r="G278" s="1851" t="s">
        <v>2439</v>
      </c>
      <c r="H278" s="1851" t="s">
        <v>28</v>
      </c>
      <c r="I278" s="1851" t="s">
        <v>861</v>
      </c>
    </row>
    <row customHeight="1" ht="11.25">
      <c r="A279" s="1851" t="s">
        <v>2259</v>
      </c>
      <c r="B279" s="1851" t="s">
        <v>16</v>
      </c>
      <c r="C279" s="1851" t="s">
        <v>2440</v>
      </c>
      <c r="D279" s="1851" t="s">
        <v>2441</v>
      </c>
      <c r="E279" s="1851" t="s">
        <v>2442</v>
      </c>
      <c r="F279" s="1851" t="s">
        <v>2438</v>
      </c>
      <c r="G279" s="1851" t="s">
        <v>2443</v>
      </c>
      <c r="H279" s="1851" t="s">
        <v>28</v>
      </c>
      <c r="I279" s="1851" t="s">
        <v>861</v>
      </c>
    </row>
    <row customHeight="1" ht="11.25">
      <c r="A280" s="1851" t="s">
        <v>2259</v>
      </c>
      <c r="B280" s="1851" t="s">
        <v>16</v>
      </c>
      <c r="C280" s="1851" t="s">
        <v>2447</v>
      </c>
      <c r="D280" s="1851" t="s">
        <v>2448</v>
      </c>
      <c r="E280" s="1851" t="s">
        <v>2449</v>
      </c>
      <c r="F280" s="1851" t="s">
        <v>2326</v>
      </c>
      <c r="G280" s="1851" t="s">
        <v>28</v>
      </c>
      <c r="H280" s="1851" t="s">
        <v>28</v>
      </c>
      <c r="I280" s="1851" t="s">
        <v>861</v>
      </c>
    </row>
    <row customHeight="1" ht="11.25">
      <c r="A281" s="1851" t="s">
        <v>2259</v>
      </c>
      <c r="B281" s="1851" t="s">
        <v>16</v>
      </c>
      <c r="C281" s="1851" t="s">
        <v>2450</v>
      </c>
      <c r="D281" s="1851" t="s">
        <v>2451</v>
      </c>
      <c r="E281" s="1851" t="s">
        <v>2452</v>
      </c>
      <c r="F281" s="1851" t="s">
        <v>2314</v>
      </c>
      <c r="G281" s="1851" t="s">
        <v>2453</v>
      </c>
      <c r="H281" s="1851" t="s">
        <v>28</v>
      </c>
      <c r="I281" s="1851" t="s">
        <v>861</v>
      </c>
    </row>
    <row customHeight="1" ht="11.25">
      <c r="A282" s="1851" t="s">
        <v>2259</v>
      </c>
      <c r="B282" s="1851" t="s">
        <v>16</v>
      </c>
      <c r="C282" s="1851" t="s">
        <v>2461</v>
      </c>
      <c r="D282" s="1851" t="s">
        <v>2462</v>
      </c>
      <c r="E282" s="1851" t="s">
        <v>2463</v>
      </c>
      <c r="F282" s="1851" t="s">
        <v>2300</v>
      </c>
      <c r="G282" s="1851" t="s">
        <v>2464</v>
      </c>
      <c r="H282" s="1851" t="s">
        <v>28</v>
      </c>
      <c r="I282" s="1851" t="s">
        <v>861</v>
      </c>
    </row>
    <row customHeight="1" ht="11.25">
      <c r="A283" s="1851" t="s">
        <v>2259</v>
      </c>
      <c r="B283" s="1851" t="s">
        <v>16</v>
      </c>
      <c r="C283" s="1851" t="s">
        <v>2465</v>
      </c>
      <c r="D283" s="1851" t="s">
        <v>2466</v>
      </c>
      <c r="E283" s="1851" t="s">
        <v>2467</v>
      </c>
      <c r="F283" s="1851" t="s">
        <v>2468</v>
      </c>
      <c r="G283" s="1851" t="s">
        <v>28</v>
      </c>
      <c r="H283" s="1851" t="s">
        <v>28</v>
      </c>
      <c r="I283" s="1851" t="s">
        <v>861</v>
      </c>
    </row>
    <row customHeight="1" ht="11.25">
      <c r="A284" s="1851" t="s">
        <v>2259</v>
      </c>
      <c r="B284" s="1851" t="s">
        <v>16</v>
      </c>
      <c r="C284" s="1851" t="s">
        <v>2469</v>
      </c>
      <c r="D284" s="1851" t="s">
        <v>2470</v>
      </c>
      <c r="E284" s="1851" t="s">
        <v>2471</v>
      </c>
      <c r="F284" s="1851" t="s">
        <v>2416</v>
      </c>
      <c r="G284" s="1851" t="s">
        <v>28</v>
      </c>
      <c r="H284" s="1851" t="s">
        <v>28</v>
      </c>
      <c r="I284" s="1851" t="s">
        <v>861</v>
      </c>
    </row>
    <row customHeight="1" ht="11.25">
      <c r="A285" s="1851" t="s">
        <v>2259</v>
      </c>
      <c r="B285" s="1851" t="s">
        <v>16</v>
      </c>
      <c r="C285" s="1851" t="s">
        <v>2472</v>
      </c>
      <c r="D285" s="1851" t="s">
        <v>2473</v>
      </c>
      <c r="E285" s="1851" t="s">
        <v>2474</v>
      </c>
      <c r="F285" s="1851" t="s">
        <v>2475</v>
      </c>
      <c r="G285" s="1851" t="s">
        <v>28</v>
      </c>
      <c r="H285" s="1851" t="s">
        <v>28</v>
      </c>
      <c r="I285" s="1851" t="s">
        <v>861</v>
      </c>
    </row>
    <row customHeight="1" ht="11.25">
      <c r="A286" s="1851" t="s">
        <v>2259</v>
      </c>
      <c r="B286" s="1851" t="s">
        <v>16</v>
      </c>
      <c r="C286" s="1851" t="s">
        <v>2476</v>
      </c>
      <c r="D286" s="1851" t="s">
        <v>2477</v>
      </c>
      <c r="E286" s="1851" t="s">
        <v>2478</v>
      </c>
      <c r="F286" s="1851" t="s">
        <v>2416</v>
      </c>
      <c r="G286" s="1851" t="s">
        <v>28</v>
      </c>
      <c r="H286" s="1851" t="s">
        <v>28</v>
      </c>
      <c r="I286" s="1851" t="s">
        <v>861</v>
      </c>
    </row>
    <row customHeight="1" ht="11.25">
      <c r="A287" s="1851" t="s">
        <v>2259</v>
      </c>
      <c r="B287" s="1851" t="s">
        <v>16</v>
      </c>
      <c r="C287" s="1851" t="s">
        <v>2479</v>
      </c>
      <c r="D287" s="1851" t="s">
        <v>2480</v>
      </c>
      <c r="E287" s="1851" t="s">
        <v>2481</v>
      </c>
      <c r="F287" s="1851" t="s">
        <v>2482</v>
      </c>
      <c r="G287" s="1851" t="s">
        <v>28</v>
      </c>
      <c r="H287" s="1851" t="s">
        <v>28</v>
      </c>
      <c r="I287" s="1851" t="s">
        <v>861</v>
      </c>
    </row>
    <row customHeight="1" ht="11.25">
      <c r="A288" s="1851" t="s">
        <v>2259</v>
      </c>
      <c r="B288" s="1851" t="s">
        <v>16</v>
      </c>
      <c r="C288" s="1851" t="s">
        <v>2483</v>
      </c>
      <c r="D288" s="1851" t="s">
        <v>2484</v>
      </c>
      <c r="E288" s="1851" t="s">
        <v>2485</v>
      </c>
      <c r="F288" s="1851" t="s">
        <v>2267</v>
      </c>
      <c r="G288" s="1851" t="s">
        <v>28</v>
      </c>
      <c r="H288" s="1851" t="s">
        <v>28</v>
      </c>
      <c r="I288" s="1851" t="s">
        <v>861</v>
      </c>
    </row>
    <row customHeight="1" ht="11.25">
      <c r="A289" s="1851" t="s">
        <v>2259</v>
      </c>
      <c r="B289" s="1851" t="s">
        <v>16</v>
      </c>
      <c r="C289" s="1851" t="s">
        <v>2486</v>
      </c>
      <c r="D289" s="1851" t="s">
        <v>2487</v>
      </c>
      <c r="E289" s="1851" t="s">
        <v>2488</v>
      </c>
      <c r="F289" s="1851" t="s">
        <v>2489</v>
      </c>
      <c r="G289" s="1851" t="s">
        <v>28</v>
      </c>
      <c r="H289" s="1851" t="s">
        <v>28</v>
      </c>
      <c r="I289" s="1851" t="s">
        <v>861</v>
      </c>
    </row>
    <row customHeight="1" ht="11.25">
      <c r="A290" s="1851" t="s">
        <v>2259</v>
      </c>
      <c r="B290" s="1851" t="s">
        <v>16</v>
      </c>
      <c r="C290" s="1851" t="s">
        <v>2490</v>
      </c>
      <c r="D290" s="1851" t="s">
        <v>2491</v>
      </c>
      <c r="E290" s="1851" t="s">
        <v>2492</v>
      </c>
      <c r="F290" s="1851" t="s">
        <v>2267</v>
      </c>
      <c r="G290" s="1851" t="s">
        <v>2493</v>
      </c>
      <c r="H290" s="1851" t="s">
        <v>28</v>
      </c>
      <c r="I290" s="1851" t="s">
        <v>861</v>
      </c>
    </row>
    <row customHeight="1" ht="11.25">
      <c r="A291" s="1851" t="s">
        <v>2259</v>
      </c>
      <c r="B291" s="1851" t="s">
        <v>16</v>
      </c>
      <c r="C291" s="1851" t="s">
        <v>2498</v>
      </c>
      <c r="D291" s="1851" t="s">
        <v>2499</v>
      </c>
      <c r="E291" s="1851" t="s">
        <v>2500</v>
      </c>
      <c r="F291" s="1851" t="s">
        <v>2267</v>
      </c>
      <c r="G291" s="1851" t="s">
        <v>2493</v>
      </c>
      <c r="H291" s="1851" t="s">
        <v>28</v>
      </c>
      <c r="I291" s="1851" t="s">
        <v>861</v>
      </c>
    </row>
    <row customHeight="1" ht="11.25">
      <c r="A292" s="1851" t="s">
        <v>2259</v>
      </c>
      <c r="B292" s="1851" t="s">
        <v>16</v>
      </c>
      <c r="C292" s="1851" t="s">
        <v>2501</v>
      </c>
      <c r="D292" s="1851" t="s">
        <v>2502</v>
      </c>
      <c r="E292" s="1851" t="s">
        <v>2503</v>
      </c>
      <c r="F292" s="1851" t="s">
        <v>2326</v>
      </c>
      <c r="G292" s="1851" t="s">
        <v>28</v>
      </c>
      <c r="H292" s="1851" t="s">
        <v>28</v>
      </c>
      <c r="I292" s="1851" t="s">
        <v>861</v>
      </c>
    </row>
    <row customHeight="1" ht="11.25">
      <c r="A293" s="1851" t="s">
        <v>2259</v>
      </c>
      <c r="B293" s="1851" t="s">
        <v>16</v>
      </c>
      <c r="C293" s="1851" t="s">
        <v>2504</v>
      </c>
      <c r="D293" s="1851" t="s">
        <v>2505</v>
      </c>
      <c r="E293" s="1851" t="s">
        <v>2506</v>
      </c>
      <c r="F293" s="1851" t="s">
        <v>2287</v>
      </c>
      <c r="G293" s="1851" t="s">
        <v>2507</v>
      </c>
      <c r="H293" s="1851" t="s">
        <v>28</v>
      </c>
      <c r="I293" s="1851" t="s">
        <v>861</v>
      </c>
    </row>
    <row customHeight="1" ht="11.25">
      <c r="A294" s="1851" t="s">
        <v>2259</v>
      </c>
      <c r="B294" s="1851" t="s">
        <v>16</v>
      </c>
      <c r="C294" s="1851" t="s">
        <v>2912</v>
      </c>
      <c r="D294" s="1851" t="s">
        <v>2913</v>
      </c>
      <c r="E294" s="1851" t="s">
        <v>2914</v>
      </c>
      <c r="F294" s="1851" t="s">
        <v>2300</v>
      </c>
      <c r="G294" s="1851" t="s">
        <v>28</v>
      </c>
      <c r="H294" s="1851" t="s">
        <v>28</v>
      </c>
      <c r="I294" s="1851" t="s">
        <v>861</v>
      </c>
    </row>
    <row customHeight="1" ht="11.25">
      <c r="A295" s="1851" t="s">
        <v>2259</v>
      </c>
      <c r="B295" s="1851" t="s">
        <v>16</v>
      </c>
      <c r="C295" s="1851" t="s">
        <v>2915</v>
      </c>
      <c r="D295" s="1851" t="s">
        <v>2916</v>
      </c>
      <c r="E295" s="1851" t="s">
        <v>2917</v>
      </c>
      <c r="F295" s="1851" t="s">
        <v>2300</v>
      </c>
      <c r="G295" s="1851" t="s">
        <v>28</v>
      </c>
      <c r="H295" s="1851" t="s">
        <v>28</v>
      </c>
      <c r="I295" s="1851" t="s">
        <v>861</v>
      </c>
    </row>
    <row customHeight="1" ht="11.25">
      <c r="A296" s="1851" t="s">
        <v>2259</v>
      </c>
      <c r="B296" s="1851" t="s">
        <v>16</v>
      </c>
      <c r="C296" s="1851" t="s">
        <v>2512</v>
      </c>
      <c r="D296" s="1851" t="s">
        <v>2513</v>
      </c>
      <c r="E296" s="1851" t="s">
        <v>2514</v>
      </c>
      <c r="F296" s="1851" t="s">
        <v>2267</v>
      </c>
      <c r="G296" s="1851" t="s">
        <v>2515</v>
      </c>
      <c r="H296" s="1851" t="s">
        <v>28</v>
      </c>
      <c r="I296" s="1851" t="s">
        <v>861</v>
      </c>
    </row>
    <row customHeight="1" ht="11.25">
      <c r="A297" s="1851" t="s">
        <v>2259</v>
      </c>
      <c r="B297" s="1851" t="s">
        <v>16</v>
      </c>
      <c r="C297" s="1851" t="s">
        <v>2516</v>
      </c>
      <c r="D297" s="1851" t="s">
        <v>2517</v>
      </c>
      <c r="E297" s="1851" t="s">
        <v>2518</v>
      </c>
      <c r="F297" s="1851" t="s">
        <v>2475</v>
      </c>
      <c r="G297" s="1851" t="s">
        <v>28</v>
      </c>
      <c r="H297" s="1851" t="s">
        <v>28</v>
      </c>
      <c r="I297" s="1851" t="s">
        <v>861</v>
      </c>
    </row>
    <row customHeight="1" ht="11.25">
      <c r="A298" s="1851" t="s">
        <v>2259</v>
      </c>
      <c r="B298" s="1851" t="s">
        <v>16</v>
      </c>
      <c r="C298" s="1851" t="s">
        <v>2536</v>
      </c>
      <c r="D298" s="1851" t="s">
        <v>2537</v>
      </c>
      <c r="E298" s="1851" t="s">
        <v>2538</v>
      </c>
      <c r="F298" s="1851" t="s">
        <v>2421</v>
      </c>
      <c r="G298" s="1851" t="s">
        <v>28</v>
      </c>
      <c r="H298" s="1851" t="s">
        <v>28</v>
      </c>
      <c r="I298" s="1851" t="s">
        <v>861</v>
      </c>
    </row>
    <row customHeight="1" ht="11.25">
      <c r="A299" s="1851" t="s">
        <v>2259</v>
      </c>
      <c r="B299" s="1851" t="s">
        <v>16</v>
      </c>
      <c r="C299" s="1851" t="s">
        <v>2918</v>
      </c>
      <c r="D299" s="1851" t="s">
        <v>2919</v>
      </c>
      <c r="E299" s="1851" t="s">
        <v>2382</v>
      </c>
      <c r="F299" s="1851" t="s">
        <v>2920</v>
      </c>
      <c r="G299" s="1851" t="s">
        <v>28</v>
      </c>
      <c r="H299" s="1851" t="s">
        <v>28</v>
      </c>
      <c r="I299" s="1851" t="s">
        <v>861</v>
      </c>
    </row>
    <row customHeight="1" ht="11.25">
      <c r="A300" s="1851" t="s">
        <v>2259</v>
      </c>
      <c r="B300" s="1851" t="s">
        <v>16</v>
      </c>
      <c r="C300" s="1851" t="s">
        <v>2545</v>
      </c>
      <c r="D300" s="1851" t="s">
        <v>2546</v>
      </c>
      <c r="E300" s="1851" t="s">
        <v>2547</v>
      </c>
      <c r="F300" s="1851" t="s">
        <v>2314</v>
      </c>
      <c r="G300" s="1851" t="s">
        <v>28</v>
      </c>
      <c r="H300" s="1851" t="s">
        <v>28</v>
      </c>
      <c r="I300" s="1851" t="s">
        <v>861</v>
      </c>
    </row>
    <row customHeight="1" ht="11.25">
      <c r="A301" s="1851" t="s">
        <v>2259</v>
      </c>
      <c r="B301" s="1851" t="s">
        <v>16</v>
      </c>
      <c r="C301" s="1851" t="s">
        <v>2921</v>
      </c>
      <c r="D301" s="1851" t="s">
        <v>2922</v>
      </c>
      <c r="E301" s="1851" t="s">
        <v>2923</v>
      </c>
      <c r="F301" s="1851" t="s">
        <v>2330</v>
      </c>
      <c r="G301" s="1851" t="s">
        <v>2924</v>
      </c>
      <c r="H301" s="1851" t="s">
        <v>28</v>
      </c>
      <c r="I301" s="1851" t="s">
        <v>861</v>
      </c>
    </row>
    <row customHeight="1" ht="11.25">
      <c r="A302" s="1851" t="s">
        <v>2259</v>
      </c>
      <c r="B302" s="1851" t="s">
        <v>16</v>
      </c>
      <c r="C302" s="1851" t="s">
        <v>2552</v>
      </c>
      <c r="D302" s="1851" t="s">
        <v>2553</v>
      </c>
      <c r="E302" s="1851" t="s">
        <v>2554</v>
      </c>
      <c r="F302" s="1851" t="s">
        <v>2489</v>
      </c>
      <c r="G302" s="1851" t="s">
        <v>2555</v>
      </c>
      <c r="H302" s="1851" t="s">
        <v>28</v>
      </c>
      <c r="I302" s="1851" t="s">
        <v>861</v>
      </c>
    </row>
    <row customHeight="1" ht="11.25">
      <c r="A303" s="1851" t="s">
        <v>2259</v>
      </c>
      <c r="B303" s="1851" t="s">
        <v>16</v>
      </c>
      <c r="C303" s="1851" t="s">
        <v>2556</v>
      </c>
      <c r="D303" s="1851" t="s">
        <v>2557</v>
      </c>
      <c r="E303" s="1851" t="s">
        <v>2558</v>
      </c>
      <c r="F303" s="1851" t="s">
        <v>2559</v>
      </c>
      <c r="G303" s="1851" t="s">
        <v>2560</v>
      </c>
      <c r="H303" s="1851" t="s">
        <v>28</v>
      </c>
      <c r="I303" s="1851" t="s">
        <v>861</v>
      </c>
    </row>
    <row customHeight="1" ht="11.25">
      <c r="A304" s="1851" t="s">
        <v>2259</v>
      </c>
      <c r="B304" s="1851" t="s">
        <v>16</v>
      </c>
      <c r="C304" s="1851" t="s">
        <v>2561</v>
      </c>
      <c r="D304" s="1851" t="s">
        <v>2557</v>
      </c>
      <c r="E304" s="1851" t="s">
        <v>2558</v>
      </c>
      <c r="F304" s="1851" t="s">
        <v>2562</v>
      </c>
      <c r="G304" s="1851" t="s">
        <v>28</v>
      </c>
      <c r="H304" s="1851" t="s">
        <v>28</v>
      </c>
      <c r="I304" s="1851" t="s">
        <v>861</v>
      </c>
    </row>
    <row customHeight="1" ht="11.25">
      <c r="A305" s="1851" t="s">
        <v>2259</v>
      </c>
      <c r="B305" s="1851" t="s">
        <v>16</v>
      </c>
      <c r="C305" s="1851" t="s">
        <v>2566</v>
      </c>
      <c r="D305" s="1851" t="s">
        <v>2567</v>
      </c>
      <c r="E305" s="1851" t="s">
        <v>2262</v>
      </c>
      <c r="F305" s="1851" t="s">
        <v>2568</v>
      </c>
      <c r="G305" s="1851" t="s">
        <v>28</v>
      </c>
      <c r="H305" s="1851" t="s">
        <v>28</v>
      </c>
      <c r="I305" s="1851" t="s">
        <v>861</v>
      </c>
    </row>
    <row customHeight="1" ht="11.25">
      <c r="A306" s="1851" t="s">
        <v>2259</v>
      </c>
      <c r="B306" s="1851" t="s">
        <v>16</v>
      </c>
      <c r="C306" s="1851" t="s">
        <v>2569</v>
      </c>
      <c r="D306" s="1851" t="s">
        <v>2570</v>
      </c>
      <c r="E306" s="1851" t="s">
        <v>2262</v>
      </c>
      <c r="F306" s="1851" t="s">
        <v>2571</v>
      </c>
      <c r="G306" s="1851" t="s">
        <v>28</v>
      </c>
      <c r="H306" s="1851" t="s">
        <v>28</v>
      </c>
      <c r="I306" s="1851" t="s">
        <v>861</v>
      </c>
    </row>
    <row customHeight="1" ht="11.25">
      <c r="A307" s="1851" t="s">
        <v>2259</v>
      </c>
      <c r="B307" s="1851" t="s">
        <v>16</v>
      </c>
      <c r="C307" s="1851" t="s">
        <v>2572</v>
      </c>
      <c r="D307" s="1851" t="s">
        <v>2573</v>
      </c>
      <c r="E307" s="1851" t="s">
        <v>2262</v>
      </c>
      <c r="F307" s="1851" t="s">
        <v>2574</v>
      </c>
      <c r="G307" s="1851" t="s">
        <v>28</v>
      </c>
      <c r="H307" s="1851" t="s">
        <v>28</v>
      </c>
      <c r="I307" s="1851" t="s">
        <v>861</v>
      </c>
    </row>
    <row customHeight="1" ht="11.25">
      <c r="A308" s="1851" t="s">
        <v>2259</v>
      </c>
      <c r="B308" s="1851" t="s">
        <v>16</v>
      </c>
      <c r="C308" s="1851" t="s">
        <v>2575</v>
      </c>
      <c r="D308" s="1851" t="s">
        <v>2576</v>
      </c>
      <c r="E308" s="1851" t="s">
        <v>2262</v>
      </c>
      <c r="F308" s="1851" t="s">
        <v>2577</v>
      </c>
      <c r="G308" s="1851" t="s">
        <v>28</v>
      </c>
      <c r="H308" s="1851" t="s">
        <v>28</v>
      </c>
      <c r="I308" s="1851" t="s">
        <v>861</v>
      </c>
    </row>
    <row customHeight="1" ht="11.25">
      <c r="A309" s="1851" t="s">
        <v>2259</v>
      </c>
      <c r="B309" s="1851" t="s">
        <v>16</v>
      </c>
      <c r="C309" s="1851" t="s">
        <v>2578</v>
      </c>
      <c r="D309" s="1851" t="s">
        <v>2579</v>
      </c>
      <c r="E309" s="1851" t="s">
        <v>2262</v>
      </c>
      <c r="F309" s="1851" t="s">
        <v>2580</v>
      </c>
      <c r="G309" s="1851" t="s">
        <v>28</v>
      </c>
      <c r="H309" s="1851" t="s">
        <v>28</v>
      </c>
      <c r="I309" s="1851" t="s">
        <v>861</v>
      </c>
    </row>
    <row customHeight="1" ht="11.25">
      <c r="A310" s="1851" t="s">
        <v>2259</v>
      </c>
      <c r="B310" s="1851" t="s">
        <v>16</v>
      </c>
      <c r="C310" s="1851" t="s">
        <v>2581</v>
      </c>
      <c r="D310" s="1851" t="s">
        <v>2582</v>
      </c>
      <c r="E310" s="1851" t="s">
        <v>2262</v>
      </c>
      <c r="F310" s="1851" t="s">
        <v>2583</v>
      </c>
      <c r="G310" s="1851" t="s">
        <v>28</v>
      </c>
      <c r="H310" s="1851" t="s">
        <v>28</v>
      </c>
      <c r="I310" s="1851" t="s">
        <v>861</v>
      </c>
    </row>
    <row customHeight="1" ht="11.25">
      <c r="A311" s="1851" t="s">
        <v>2259</v>
      </c>
      <c r="B311" s="1851" t="s">
        <v>16</v>
      </c>
      <c r="C311" s="1851" t="s">
        <v>2584</v>
      </c>
      <c r="D311" s="1851" t="s">
        <v>2585</v>
      </c>
      <c r="E311" s="1851" t="s">
        <v>2262</v>
      </c>
      <c r="F311" s="1851" t="s">
        <v>2586</v>
      </c>
      <c r="G311" s="1851" t="s">
        <v>28</v>
      </c>
      <c r="H311" s="1851" t="s">
        <v>28</v>
      </c>
      <c r="I311" s="1851" t="s">
        <v>861</v>
      </c>
    </row>
    <row customHeight="1" ht="11.25">
      <c r="A312" s="1851" t="s">
        <v>2259</v>
      </c>
      <c r="B312" s="1851" t="s">
        <v>16</v>
      </c>
      <c r="C312" s="1851" t="s">
        <v>2587</v>
      </c>
      <c r="D312" s="1851" t="s">
        <v>2588</v>
      </c>
      <c r="E312" s="1851" t="s">
        <v>2262</v>
      </c>
      <c r="F312" s="1851" t="s">
        <v>2589</v>
      </c>
      <c r="G312" s="1851" t="s">
        <v>28</v>
      </c>
      <c r="H312" s="1851" t="s">
        <v>28</v>
      </c>
      <c r="I312" s="1851" t="s">
        <v>861</v>
      </c>
    </row>
    <row customHeight="1" ht="11.25">
      <c r="A313" s="1851" t="s">
        <v>2259</v>
      </c>
      <c r="B313" s="1851" t="s">
        <v>16</v>
      </c>
      <c r="C313" s="1851" t="s">
        <v>2590</v>
      </c>
      <c r="D313" s="1851" t="s">
        <v>2591</v>
      </c>
      <c r="E313" s="1851" t="s">
        <v>2262</v>
      </c>
      <c r="F313" s="1851" t="s">
        <v>2592</v>
      </c>
      <c r="G313" s="1851" t="s">
        <v>28</v>
      </c>
      <c r="H313" s="1851" t="s">
        <v>28</v>
      </c>
      <c r="I313" s="1851" t="s">
        <v>861</v>
      </c>
    </row>
    <row customHeight="1" ht="11.25">
      <c r="A314" s="1851" t="s">
        <v>2259</v>
      </c>
      <c r="B314" s="1851" t="s">
        <v>16</v>
      </c>
      <c r="C314" s="1851" t="s">
        <v>2593</v>
      </c>
      <c r="D314" s="1851" t="s">
        <v>2594</v>
      </c>
      <c r="E314" s="1851" t="s">
        <v>2262</v>
      </c>
      <c r="F314" s="1851" t="s">
        <v>2595</v>
      </c>
      <c r="G314" s="1851" t="s">
        <v>28</v>
      </c>
      <c r="H314" s="1851" t="s">
        <v>28</v>
      </c>
      <c r="I314" s="1851" t="s">
        <v>861</v>
      </c>
    </row>
    <row customHeight="1" ht="11.25">
      <c r="A315" s="1851" t="s">
        <v>2259</v>
      </c>
      <c r="B315" s="1851" t="s">
        <v>16</v>
      </c>
      <c r="C315" s="1851" t="s">
        <v>2925</v>
      </c>
      <c r="D315" s="1851" t="s">
        <v>2926</v>
      </c>
      <c r="E315" s="1851" t="s">
        <v>2403</v>
      </c>
      <c r="F315" s="1851" t="s">
        <v>2927</v>
      </c>
      <c r="G315" s="1851" t="s">
        <v>28</v>
      </c>
      <c r="H315" s="1851" t="s">
        <v>28</v>
      </c>
      <c r="I315" s="1851" t="s">
        <v>861</v>
      </c>
    </row>
    <row customHeight="1" ht="11.25">
      <c r="A316" s="1851" t="s">
        <v>2259</v>
      </c>
      <c r="B316" s="1851" t="s">
        <v>16</v>
      </c>
      <c r="C316" s="1851" t="s">
        <v>2596</v>
      </c>
      <c r="D316" s="1851" t="s">
        <v>2597</v>
      </c>
      <c r="E316" s="1851" t="s">
        <v>2598</v>
      </c>
      <c r="F316" s="1851" t="s">
        <v>2599</v>
      </c>
      <c r="G316" s="1851" t="s">
        <v>28</v>
      </c>
      <c r="H316" s="1851" t="s">
        <v>28</v>
      </c>
      <c r="I316" s="1851" t="s">
        <v>861</v>
      </c>
    </row>
    <row customHeight="1" ht="11.25">
      <c r="A317" s="1851" t="s">
        <v>2259</v>
      </c>
      <c r="B317" s="1851" t="s">
        <v>16</v>
      </c>
      <c r="C317" s="1851" t="s">
        <v>2600</v>
      </c>
      <c r="D317" s="1851" t="s">
        <v>2601</v>
      </c>
      <c r="E317" s="1851" t="s">
        <v>2598</v>
      </c>
      <c r="F317" s="1851" t="s">
        <v>2602</v>
      </c>
      <c r="G317" s="1851" t="s">
        <v>28</v>
      </c>
      <c r="H317" s="1851" t="s">
        <v>28</v>
      </c>
      <c r="I317" s="1851" t="s">
        <v>861</v>
      </c>
    </row>
    <row customHeight="1" ht="11.25">
      <c r="A318" s="1851" t="s">
        <v>2259</v>
      </c>
      <c r="B318" s="1851" t="s">
        <v>16</v>
      </c>
      <c r="C318" s="1851" t="s">
        <v>2606</v>
      </c>
      <c r="D318" s="1851" t="s">
        <v>2607</v>
      </c>
      <c r="E318" s="1851" t="s">
        <v>2598</v>
      </c>
      <c r="F318" s="1851" t="s">
        <v>2608</v>
      </c>
      <c r="G318" s="1851" t="s">
        <v>28</v>
      </c>
      <c r="H318" s="1851" t="s">
        <v>28</v>
      </c>
      <c r="I318" s="1851" t="s">
        <v>861</v>
      </c>
    </row>
    <row customHeight="1" ht="11.25">
      <c r="A319" s="1851" t="s">
        <v>2259</v>
      </c>
      <c r="B319" s="1851" t="s">
        <v>16</v>
      </c>
      <c r="C319" s="1851" t="s">
        <v>2609</v>
      </c>
      <c r="D319" s="1851" t="s">
        <v>2610</v>
      </c>
      <c r="E319" s="1851" t="s">
        <v>2611</v>
      </c>
      <c r="F319" s="1851" t="s">
        <v>2612</v>
      </c>
      <c r="G319" s="1851" t="s">
        <v>2613</v>
      </c>
      <c r="H319" s="1851" t="s">
        <v>28</v>
      </c>
      <c r="I319" s="1851" t="s">
        <v>861</v>
      </c>
    </row>
    <row customHeight="1" ht="11.25">
      <c r="A320" s="1851" t="s">
        <v>2259</v>
      </c>
      <c r="B320" s="1851" t="s">
        <v>16</v>
      </c>
      <c r="C320" s="1851" t="s">
        <v>2614</v>
      </c>
      <c r="D320" s="1851" t="s">
        <v>2615</v>
      </c>
      <c r="E320" s="1851" t="s">
        <v>2616</v>
      </c>
      <c r="F320" s="1851" t="s">
        <v>2300</v>
      </c>
      <c r="G320" s="1851" t="s">
        <v>28</v>
      </c>
      <c r="H320" s="1851" t="s">
        <v>28</v>
      </c>
      <c r="I320" s="1851" t="s">
        <v>861</v>
      </c>
    </row>
    <row customHeight="1" ht="11.25">
      <c r="A321" s="1851" t="s">
        <v>2259</v>
      </c>
      <c r="B321" s="1851" t="s">
        <v>16</v>
      </c>
      <c r="C321" s="1851" t="s">
        <v>2620</v>
      </c>
      <c r="D321" s="1851" t="s">
        <v>2621</v>
      </c>
      <c r="E321" s="1851" t="s">
        <v>2622</v>
      </c>
      <c r="F321" s="1851" t="s">
        <v>2612</v>
      </c>
      <c r="G321" s="1851" t="s">
        <v>2613</v>
      </c>
      <c r="H321" s="1851" t="s">
        <v>28</v>
      </c>
      <c r="I321" s="1851" t="s">
        <v>861</v>
      </c>
    </row>
    <row customHeight="1" ht="11.25">
      <c r="A322" s="1851" t="s">
        <v>2259</v>
      </c>
      <c r="B322" s="1851" t="s">
        <v>16</v>
      </c>
      <c r="C322" s="1851" t="s">
        <v>2623</v>
      </c>
      <c r="D322" s="1851" t="s">
        <v>2624</v>
      </c>
      <c r="E322" s="1851" t="s">
        <v>2270</v>
      </c>
      <c r="F322" s="1851" t="s">
        <v>2625</v>
      </c>
      <c r="G322" s="1851" t="s">
        <v>28</v>
      </c>
      <c r="H322" s="1851" t="s">
        <v>28</v>
      </c>
      <c r="I322" s="1851" t="s">
        <v>861</v>
      </c>
    </row>
    <row customHeight="1" ht="11.25">
      <c r="A323" s="1851" t="s">
        <v>2259</v>
      </c>
      <c r="B323" s="1851" t="s">
        <v>16</v>
      </c>
      <c r="C323" s="1851" t="s">
        <v>2928</v>
      </c>
      <c r="D323" s="1851" t="s">
        <v>2929</v>
      </c>
      <c r="E323" s="1851" t="s">
        <v>2270</v>
      </c>
      <c r="F323" s="1851" t="s">
        <v>2930</v>
      </c>
      <c r="G323" s="1851" t="s">
        <v>28</v>
      </c>
      <c r="H323" s="1851" t="s">
        <v>28</v>
      </c>
      <c r="I323" s="1851" t="s">
        <v>861</v>
      </c>
    </row>
    <row customHeight="1" ht="11.25">
      <c r="A324" s="1851" t="s">
        <v>2259</v>
      </c>
      <c r="B324" s="1851" t="s">
        <v>16</v>
      </c>
      <c r="C324" s="1851" t="s">
        <v>2628</v>
      </c>
      <c r="D324" s="1851" t="s">
        <v>2629</v>
      </c>
      <c r="E324" s="1851" t="s">
        <v>2630</v>
      </c>
      <c r="F324" s="1851" t="s">
        <v>2631</v>
      </c>
      <c r="G324" s="1851" t="s">
        <v>28</v>
      </c>
      <c r="H324" s="1851" t="s">
        <v>28</v>
      </c>
      <c r="I324" s="1851" t="s">
        <v>861</v>
      </c>
    </row>
    <row customHeight="1" ht="11.25">
      <c r="A325" s="1851" t="s">
        <v>2259</v>
      </c>
      <c r="B325" s="1851" t="s">
        <v>16</v>
      </c>
      <c r="C325" s="1851" t="s">
        <v>2632</v>
      </c>
      <c r="D325" s="1851" t="s">
        <v>2629</v>
      </c>
      <c r="E325" s="1851" t="s">
        <v>2630</v>
      </c>
      <c r="F325" s="1851" t="s">
        <v>2633</v>
      </c>
      <c r="G325" s="1851" t="s">
        <v>2634</v>
      </c>
      <c r="H325" s="1851" t="s">
        <v>28</v>
      </c>
      <c r="I325" s="1851" t="s">
        <v>861</v>
      </c>
    </row>
    <row customHeight="1" ht="11.25">
      <c r="A326" s="1851" t="s">
        <v>2259</v>
      </c>
      <c r="B326" s="1851" t="s">
        <v>16</v>
      </c>
      <c r="C326" s="1851" t="s">
        <v>2931</v>
      </c>
      <c r="D326" s="1851" t="s">
        <v>2932</v>
      </c>
      <c r="E326" s="1851" t="s">
        <v>2933</v>
      </c>
      <c r="F326" s="1851" t="s">
        <v>2291</v>
      </c>
      <c r="G326" s="1851" t="s">
        <v>28</v>
      </c>
      <c r="H326" s="1851" t="s">
        <v>28</v>
      </c>
      <c r="I326" s="1851" t="s">
        <v>861</v>
      </c>
    </row>
    <row customHeight="1" ht="11.25">
      <c r="A327" s="1851" t="s">
        <v>2259</v>
      </c>
      <c r="B327" s="1851" t="s">
        <v>16</v>
      </c>
      <c r="C327" s="1851" t="s">
        <v>2643</v>
      </c>
      <c r="D327" s="1851" t="s">
        <v>2644</v>
      </c>
      <c r="E327" s="1851" t="s">
        <v>2645</v>
      </c>
      <c r="F327" s="1851" t="s">
        <v>2326</v>
      </c>
      <c r="G327" s="1851" t="s">
        <v>28</v>
      </c>
      <c r="H327" s="1851" t="s">
        <v>28</v>
      </c>
      <c r="I327" s="1851" t="s">
        <v>861</v>
      </c>
    </row>
    <row customHeight="1" ht="11.25">
      <c r="A328" s="1851" t="s">
        <v>2259</v>
      </c>
      <c r="B328" s="1851" t="s">
        <v>16</v>
      </c>
      <c r="C328" s="1851" t="s">
        <v>2646</v>
      </c>
      <c r="D328" s="1851" t="s">
        <v>2647</v>
      </c>
      <c r="E328" s="1851" t="s">
        <v>2648</v>
      </c>
      <c r="F328" s="1851" t="s">
        <v>2310</v>
      </c>
      <c r="G328" s="1851" t="s">
        <v>28</v>
      </c>
      <c r="H328" s="1851" t="s">
        <v>28</v>
      </c>
      <c r="I328" s="1851" t="s">
        <v>861</v>
      </c>
    </row>
    <row customHeight="1" ht="11.25">
      <c r="A329" s="1851" t="s">
        <v>2259</v>
      </c>
      <c r="B329" s="1851" t="s">
        <v>16</v>
      </c>
      <c r="C329" s="1851" t="s">
        <v>2649</v>
      </c>
      <c r="D329" s="1851" t="s">
        <v>2650</v>
      </c>
      <c r="E329" s="1851" t="s">
        <v>2651</v>
      </c>
      <c r="F329" s="1851" t="s">
        <v>2319</v>
      </c>
      <c r="G329" s="1851" t="s">
        <v>28</v>
      </c>
      <c r="H329" s="1851" t="s">
        <v>28</v>
      </c>
      <c r="I329" s="1851" t="s">
        <v>861</v>
      </c>
    </row>
    <row customHeight="1" ht="11.25">
      <c r="A330" s="1851" t="s">
        <v>2259</v>
      </c>
      <c r="B330" s="1851" t="s">
        <v>16</v>
      </c>
      <c r="C330" s="1851" t="s">
        <v>2934</v>
      </c>
      <c r="D330" s="1851" t="s">
        <v>2935</v>
      </c>
      <c r="E330" s="1851" t="s">
        <v>2936</v>
      </c>
      <c r="F330" s="1851" t="s">
        <v>2314</v>
      </c>
      <c r="G330" s="1851" t="s">
        <v>28</v>
      </c>
      <c r="H330" s="1851" t="s">
        <v>28</v>
      </c>
      <c r="I330" s="1851" t="s">
        <v>861</v>
      </c>
    </row>
    <row customHeight="1" ht="11.25">
      <c r="A331" s="1851" t="s">
        <v>2259</v>
      </c>
      <c r="B331" s="1851" t="s">
        <v>16</v>
      </c>
      <c r="C331" s="1851" t="s">
        <v>2658</v>
      </c>
      <c r="D331" s="1851" t="s">
        <v>2659</v>
      </c>
      <c r="E331" s="1851" t="s">
        <v>2660</v>
      </c>
      <c r="F331" s="1851" t="s">
        <v>2267</v>
      </c>
      <c r="G331" s="1851" t="s">
        <v>2661</v>
      </c>
      <c r="H331" s="1851" t="s">
        <v>28</v>
      </c>
      <c r="I331" s="1851" t="s">
        <v>861</v>
      </c>
    </row>
    <row customHeight="1" ht="11.25">
      <c r="A332" s="1851" t="s">
        <v>2259</v>
      </c>
      <c r="B332" s="1851" t="s">
        <v>16</v>
      </c>
      <c r="C332" s="1851" t="s">
        <v>2662</v>
      </c>
      <c r="D332" s="1851" t="s">
        <v>2663</v>
      </c>
      <c r="E332" s="1851" t="s">
        <v>2664</v>
      </c>
      <c r="F332" s="1851" t="s">
        <v>2665</v>
      </c>
      <c r="G332" s="1851" t="s">
        <v>28</v>
      </c>
      <c r="H332" s="1851" t="s">
        <v>28</v>
      </c>
      <c r="I332" s="1851" t="s">
        <v>861</v>
      </c>
    </row>
    <row customHeight="1" ht="11.25">
      <c r="A333" s="1851" t="s">
        <v>2259</v>
      </c>
      <c r="B333" s="1851" t="s">
        <v>16</v>
      </c>
      <c r="C333" s="1851" t="s">
        <v>2666</v>
      </c>
      <c r="D333" s="1851" t="s">
        <v>2667</v>
      </c>
      <c r="E333" s="1851" t="s">
        <v>2668</v>
      </c>
      <c r="F333" s="1851" t="s">
        <v>2291</v>
      </c>
      <c r="G333" s="1851" t="s">
        <v>2669</v>
      </c>
      <c r="H333" s="1851" t="s">
        <v>28</v>
      </c>
      <c r="I333" s="1851" t="s">
        <v>861</v>
      </c>
    </row>
    <row customHeight="1" ht="11.25">
      <c r="A334" s="1851" t="s">
        <v>2259</v>
      </c>
      <c r="B334" s="1851" t="s">
        <v>16</v>
      </c>
      <c r="C334" s="1851" t="s">
        <v>2670</v>
      </c>
      <c r="D334" s="1851" t="s">
        <v>2671</v>
      </c>
      <c r="E334" s="1851" t="s">
        <v>2672</v>
      </c>
      <c r="F334" s="1851" t="s">
        <v>2468</v>
      </c>
      <c r="G334" s="1851" t="s">
        <v>28</v>
      </c>
      <c r="H334" s="1851" t="s">
        <v>28</v>
      </c>
      <c r="I334" s="1851" t="s">
        <v>861</v>
      </c>
    </row>
    <row customHeight="1" ht="11.25">
      <c r="A335" s="1851" t="s">
        <v>2259</v>
      </c>
      <c r="B335" s="1851" t="s">
        <v>16</v>
      </c>
      <c r="C335" s="1851" t="s">
        <v>2937</v>
      </c>
      <c r="D335" s="1851" t="s">
        <v>2938</v>
      </c>
      <c r="E335" s="1851" t="s">
        <v>2939</v>
      </c>
      <c r="F335" s="1851" t="s">
        <v>2326</v>
      </c>
      <c r="G335" s="1851" t="s">
        <v>28</v>
      </c>
      <c r="H335" s="1851" t="s">
        <v>28</v>
      </c>
      <c r="I335" s="1851" t="s">
        <v>861</v>
      </c>
    </row>
    <row customHeight="1" ht="11.25">
      <c r="A336" s="1851" t="s">
        <v>2259</v>
      </c>
      <c r="B336" s="1851" t="s">
        <v>16</v>
      </c>
      <c r="C336" s="1851" t="s">
        <v>2683</v>
      </c>
      <c r="D336" s="1851" t="s">
        <v>2684</v>
      </c>
      <c r="E336" s="1851" t="s">
        <v>2685</v>
      </c>
      <c r="F336" s="1851" t="s">
        <v>2468</v>
      </c>
      <c r="G336" s="1851" t="s">
        <v>28</v>
      </c>
      <c r="H336" s="1851" t="s">
        <v>28</v>
      </c>
      <c r="I336" s="1851" t="s">
        <v>861</v>
      </c>
    </row>
    <row customHeight="1" ht="11.25">
      <c r="A337" s="1851" t="s">
        <v>2259</v>
      </c>
      <c r="B337" s="1851" t="s">
        <v>16</v>
      </c>
      <c r="C337" s="1851" t="s">
        <v>2686</v>
      </c>
      <c r="D337" s="1851" t="s">
        <v>2687</v>
      </c>
      <c r="E337" s="1851" t="s">
        <v>2688</v>
      </c>
      <c r="F337" s="1851" t="s">
        <v>2665</v>
      </c>
      <c r="G337" s="1851" t="s">
        <v>28</v>
      </c>
      <c r="H337" s="1851" t="s">
        <v>28</v>
      </c>
      <c r="I337" s="1851" t="s">
        <v>861</v>
      </c>
    </row>
    <row customHeight="1" ht="11.25">
      <c r="A338" s="1851" t="s">
        <v>2259</v>
      </c>
      <c r="B338" s="1851" t="s">
        <v>16</v>
      </c>
      <c r="C338" s="1851" t="s">
        <v>2692</v>
      </c>
      <c r="D338" s="1851" t="s">
        <v>2693</v>
      </c>
      <c r="E338" s="1851" t="s">
        <v>2694</v>
      </c>
      <c r="F338" s="1851" t="s">
        <v>2362</v>
      </c>
      <c r="G338" s="1851" t="s">
        <v>2695</v>
      </c>
      <c r="H338" s="1851" t="s">
        <v>28</v>
      </c>
      <c r="I338" s="1851" t="s">
        <v>861</v>
      </c>
    </row>
    <row customHeight="1" ht="11.25">
      <c r="A339" s="1851" t="s">
        <v>2259</v>
      </c>
      <c r="B339" s="1851" t="s">
        <v>16</v>
      </c>
      <c r="C339" s="1851" t="s">
        <v>2702</v>
      </c>
      <c r="D339" s="1851" t="s">
        <v>2703</v>
      </c>
      <c r="E339" s="1851" t="s">
        <v>2704</v>
      </c>
      <c r="F339" s="1851" t="s">
        <v>2705</v>
      </c>
      <c r="G339" s="1851" t="s">
        <v>2706</v>
      </c>
      <c r="H339" s="1851" t="s">
        <v>28</v>
      </c>
      <c r="I339" s="1851" t="s">
        <v>861</v>
      </c>
    </row>
    <row customHeight="1" ht="11.25">
      <c r="A340" s="1851" t="s">
        <v>2259</v>
      </c>
      <c r="B340" s="1851" t="s">
        <v>16</v>
      </c>
      <c r="C340" s="1851" t="s">
        <v>2707</v>
      </c>
      <c r="D340" s="1851" t="s">
        <v>2708</v>
      </c>
      <c r="E340" s="1851" t="s">
        <v>2709</v>
      </c>
      <c r="F340" s="1851" t="s">
        <v>2665</v>
      </c>
      <c r="G340" s="1851" t="s">
        <v>28</v>
      </c>
      <c r="H340" s="1851" t="s">
        <v>28</v>
      </c>
      <c r="I340" s="1851" t="s">
        <v>861</v>
      </c>
    </row>
    <row customHeight="1" ht="11.25">
      <c r="A341" s="1851" t="s">
        <v>2259</v>
      </c>
      <c r="B341" s="1851" t="s">
        <v>16</v>
      </c>
      <c r="C341" s="1851" t="s">
        <v>2940</v>
      </c>
      <c r="D341" s="1851" t="s">
        <v>2941</v>
      </c>
      <c r="E341" s="1851" t="s">
        <v>2403</v>
      </c>
      <c r="F341" s="1851" t="s">
        <v>2291</v>
      </c>
      <c r="G341" s="1851" t="s">
        <v>28</v>
      </c>
      <c r="H341" s="1851" t="s">
        <v>28</v>
      </c>
      <c r="I341" s="1851" t="s">
        <v>861</v>
      </c>
    </row>
    <row customHeight="1" ht="11.25">
      <c r="A342" s="1851" t="s">
        <v>2259</v>
      </c>
      <c r="B342" s="1851" t="s">
        <v>16</v>
      </c>
      <c r="C342" s="1851" t="s">
        <v>2714</v>
      </c>
      <c r="D342" s="1851" t="s">
        <v>2715</v>
      </c>
      <c r="E342" s="1851" t="s">
        <v>2716</v>
      </c>
      <c r="F342" s="1851" t="s">
        <v>2717</v>
      </c>
      <c r="G342" s="1851" t="s">
        <v>2718</v>
      </c>
      <c r="H342" s="1851" t="s">
        <v>28</v>
      </c>
      <c r="I342" s="1851" t="s">
        <v>861</v>
      </c>
    </row>
    <row customHeight="1" ht="11.25">
      <c r="A343" s="1851" t="s">
        <v>2259</v>
      </c>
      <c r="B343" s="1851" t="s">
        <v>16</v>
      </c>
      <c r="C343" s="1851" t="s">
        <v>2942</v>
      </c>
      <c r="D343" s="1851" t="s">
        <v>2943</v>
      </c>
      <c r="E343" s="1851" t="s">
        <v>2944</v>
      </c>
      <c r="F343" s="1851" t="s">
        <v>2291</v>
      </c>
      <c r="G343" s="1851" t="s">
        <v>28</v>
      </c>
      <c r="H343" s="1851" t="s">
        <v>28</v>
      </c>
      <c r="I343" s="1851" t="s">
        <v>861</v>
      </c>
    </row>
    <row customHeight="1" ht="11.25">
      <c r="A344" s="1851" t="s">
        <v>2259</v>
      </c>
      <c r="B344" s="1851" t="s">
        <v>16</v>
      </c>
      <c r="C344" s="1851" t="s">
        <v>2728</v>
      </c>
      <c r="D344" s="1851" t="s">
        <v>2729</v>
      </c>
      <c r="E344" s="1851" t="s">
        <v>2730</v>
      </c>
      <c r="F344" s="1851" t="s">
        <v>2326</v>
      </c>
      <c r="G344" s="1851" t="s">
        <v>28</v>
      </c>
      <c r="H344" s="1851" t="s">
        <v>28</v>
      </c>
      <c r="I344" s="1851" t="s">
        <v>861</v>
      </c>
    </row>
    <row customHeight="1" ht="11.25">
      <c r="A345" s="1851" t="s">
        <v>2259</v>
      </c>
      <c r="B345" s="1851" t="s">
        <v>16</v>
      </c>
      <c r="C345" s="1851" t="s">
        <v>2945</v>
      </c>
      <c r="D345" s="1851" t="s">
        <v>2946</v>
      </c>
      <c r="E345" s="1851" t="s">
        <v>2947</v>
      </c>
      <c r="F345" s="1851" t="s">
        <v>2326</v>
      </c>
      <c r="G345" s="1851" t="s">
        <v>28</v>
      </c>
      <c r="H345" s="1851" t="s">
        <v>28</v>
      </c>
      <c r="I345" s="1851" t="s">
        <v>861</v>
      </c>
    </row>
    <row customHeight="1" ht="11.25">
      <c r="A346" s="1851" t="s">
        <v>2259</v>
      </c>
      <c r="B346" s="1851" t="s">
        <v>16</v>
      </c>
      <c r="C346" s="1851" t="s">
        <v>2948</v>
      </c>
      <c r="D346" s="1851" t="s">
        <v>2949</v>
      </c>
      <c r="E346" s="1851" t="s">
        <v>2950</v>
      </c>
      <c r="F346" s="1851" t="s">
        <v>2291</v>
      </c>
      <c r="G346" s="1851" t="s">
        <v>28</v>
      </c>
      <c r="H346" s="1851" t="s">
        <v>28</v>
      </c>
      <c r="I346" s="1851" t="s">
        <v>861</v>
      </c>
    </row>
    <row customHeight="1" ht="11.25">
      <c r="A347" s="1851" t="s">
        <v>2259</v>
      </c>
      <c r="B347" s="1851" t="s">
        <v>16</v>
      </c>
      <c r="C347" s="1851" t="s">
        <v>2758</v>
      </c>
      <c r="D347" s="1851" t="s">
        <v>2759</v>
      </c>
      <c r="E347" s="1851" t="s">
        <v>2760</v>
      </c>
      <c r="F347" s="1851" t="s">
        <v>2362</v>
      </c>
      <c r="G347" s="1851" t="s">
        <v>2761</v>
      </c>
      <c r="H347" s="1851" t="s">
        <v>28</v>
      </c>
      <c r="I347" s="1851" t="s">
        <v>861</v>
      </c>
    </row>
    <row customHeight="1" ht="11.25">
      <c r="A348" s="1851" t="s">
        <v>2259</v>
      </c>
      <c r="B348" s="1851" t="s">
        <v>16</v>
      </c>
      <c r="C348" s="1851" t="s">
        <v>2762</v>
      </c>
      <c r="D348" s="1851" t="s">
        <v>2763</v>
      </c>
      <c r="E348" s="1851" t="s">
        <v>2764</v>
      </c>
      <c r="F348" s="1851" t="s">
        <v>2362</v>
      </c>
      <c r="G348" s="1851" t="s">
        <v>28</v>
      </c>
      <c r="H348" s="1851" t="s">
        <v>28</v>
      </c>
      <c r="I348" s="1851" t="s">
        <v>861</v>
      </c>
    </row>
    <row customHeight="1" ht="11.25">
      <c r="A349" s="1851" t="s">
        <v>2259</v>
      </c>
      <c r="B349" s="1851" t="s">
        <v>16</v>
      </c>
      <c r="C349" s="1851" t="s">
        <v>2765</v>
      </c>
      <c r="D349" s="1851" t="s">
        <v>2766</v>
      </c>
      <c r="E349" s="1851" t="s">
        <v>2630</v>
      </c>
      <c r="F349" s="1851" t="s">
        <v>2767</v>
      </c>
      <c r="G349" s="1851" t="s">
        <v>28</v>
      </c>
      <c r="H349" s="1851" t="s">
        <v>28</v>
      </c>
      <c r="I349" s="1851" t="s">
        <v>861</v>
      </c>
    </row>
    <row customHeight="1" ht="11.25">
      <c r="A350" s="1851" t="s">
        <v>2259</v>
      </c>
      <c r="B350" s="1851" t="s">
        <v>16</v>
      </c>
      <c r="C350" s="1851" t="s">
        <v>2768</v>
      </c>
      <c r="D350" s="1851" t="s">
        <v>2769</v>
      </c>
      <c r="E350" s="1851" t="s">
        <v>2770</v>
      </c>
      <c r="F350" s="1851" t="s">
        <v>2362</v>
      </c>
      <c r="G350" s="1851" t="s">
        <v>28</v>
      </c>
      <c r="H350" s="1851" t="s">
        <v>28</v>
      </c>
      <c r="I350" s="1851" t="s">
        <v>861</v>
      </c>
    </row>
    <row customHeight="1" ht="11.25">
      <c r="A351" s="1851" t="s">
        <v>2259</v>
      </c>
      <c r="B351" s="1851" t="s">
        <v>16</v>
      </c>
      <c r="C351" s="1851" t="s">
        <v>2771</v>
      </c>
      <c r="D351" s="1851" t="s">
        <v>2772</v>
      </c>
      <c r="E351" s="1851" t="s">
        <v>2773</v>
      </c>
      <c r="F351" s="1851" t="s">
        <v>2338</v>
      </c>
      <c r="G351" s="1851" t="s">
        <v>28</v>
      </c>
      <c r="H351" s="1851" t="s">
        <v>28</v>
      </c>
      <c r="I351" s="1851" t="s">
        <v>861</v>
      </c>
    </row>
    <row customHeight="1" ht="11.25">
      <c r="A352" s="1851" t="s">
        <v>2259</v>
      </c>
      <c r="B352" s="1851" t="s">
        <v>16</v>
      </c>
      <c r="C352" s="1851" t="s">
        <v>2951</v>
      </c>
      <c r="D352" s="1851" t="s">
        <v>2952</v>
      </c>
      <c r="E352" s="1851" t="s">
        <v>2953</v>
      </c>
      <c r="F352" s="1851" t="s">
        <v>2300</v>
      </c>
      <c r="G352" s="1851" t="s">
        <v>28</v>
      </c>
      <c r="H352" s="1851" t="s">
        <v>28</v>
      </c>
      <c r="I352" s="1851" t="s">
        <v>861</v>
      </c>
    </row>
    <row customHeight="1" ht="11.25">
      <c r="A353" s="1851" t="s">
        <v>2259</v>
      </c>
      <c r="B353" s="1851" t="s">
        <v>16</v>
      </c>
      <c r="C353" s="1851" t="s">
        <v>2954</v>
      </c>
      <c r="D353" s="1851" t="s">
        <v>2955</v>
      </c>
      <c r="E353" s="1851" t="s">
        <v>2956</v>
      </c>
      <c r="F353" s="1851" t="s">
        <v>2326</v>
      </c>
      <c r="G353" s="1851" t="s">
        <v>28</v>
      </c>
      <c r="H353" s="1851" t="s">
        <v>28</v>
      </c>
      <c r="I353" s="1851" t="s">
        <v>861</v>
      </c>
    </row>
    <row customHeight="1" ht="11.25">
      <c r="A354" s="1851" t="s">
        <v>2259</v>
      </c>
      <c r="B354" s="1851" t="s">
        <v>16</v>
      </c>
      <c r="C354" s="1851" t="s">
        <v>2774</v>
      </c>
      <c r="D354" s="1851" t="s">
        <v>2775</v>
      </c>
      <c r="E354" s="1851" t="s">
        <v>2776</v>
      </c>
      <c r="F354" s="1851" t="s">
        <v>2326</v>
      </c>
      <c r="G354" s="1851" t="s">
        <v>2777</v>
      </c>
      <c r="H354" s="1851" t="s">
        <v>28</v>
      </c>
      <c r="I354" s="1851" t="s">
        <v>861</v>
      </c>
    </row>
    <row customHeight="1" ht="11.25">
      <c r="A355" s="1851" t="s">
        <v>2259</v>
      </c>
      <c r="B355" s="1851" t="s">
        <v>16</v>
      </c>
      <c r="C355" s="1851" t="s">
        <v>2957</v>
      </c>
      <c r="D355" s="1851" t="s">
        <v>2958</v>
      </c>
      <c r="E355" s="1851" t="s">
        <v>2959</v>
      </c>
      <c r="F355" s="1851" t="s">
        <v>2960</v>
      </c>
      <c r="G355" s="1851" t="s">
        <v>28</v>
      </c>
      <c r="H355" s="1851" t="s">
        <v>28</v>
      </c>
      <c r="I355" s="1851" t="s">
        <v>861</v>
      </c>
    </row>
    <row customHeight="1" ht="11.25">
      <c r="A356" s="1851" t="s">
        <v>2259</v>
      </c>
      <c r="B356" s="1851" t="s">
        <v>16</v>
      </c>
      <c r="C356" s="1851" t="s">
        <v>2961</v>
      </c>
      <c r="D356" s="1851" t="s">
        <v>2962</v>
      </c>
      <c r="E356" s="1851" t="s">
        <v>2963</v>
      </c>
      <c r="F356" s="1851" t="s">
        <v>2326</v>
      </c>
      <c r="G356" s="1851" t="s">
        <v>28</v>
      </c>
      <c r="H356" s="1851" t="s">
        <v>28</v>
      </c>
      <c r="I356" s="1851" t="s">
        <v>861</v>
      </c>
    </row>
    <row customHeight="1" ht="11.25">
      <c r="A357" s="1851" t="s">
        <v>2259</v>
      </c>
      <c r="B357" s="1851" t="s">
        <v>16</v>
      </c>
      <c r="C357" s="1851" t="s">
        <v>2964</v>
      </c>
      <c r="D357" s="1851" t="s">
        <v>2965</v>
      </c>
      <c r="E357" s="1851" t="s">
        <v>2966</v>
      </c>
      <c r="F357" s="1851" t="s">
        <v>2314</v>
      </c>
      <c r="G357" s="1851" t="s">
        <v>28</v>
      </c>
      <c r="H357" s="1851" t="s">
        <v>28</v>
      </c>
      <c r="I357" s="1851" t="s">
        <v>861</v>
      </c>
    </row>
    <row customHeight="1" ht="11.25">
      <c r="A358" s="1851" t="s">
        <v>2259</v>
      </c>
      <c r="B358" s="1851" t="s">
        <v>16</v>
      </c>
      <c r="C358" s="1851" t="s">
        <v>2787</v>
      </c>
      <c r="D358" s="1851" t="s">
        <v>2788</v>
      </c>
      <c r="E358" s="1851" t="s">
        <v>2789</v>
      </c>
      <c r="F358" s="1851" t="s">
        <v>2362</v>
      </c>
      <c r="G358" s="1851" t="s">
        <v>28</v>
      </c>
      <c r="H358" s="1851" t="s">
        <v>28</v>
      </c>
      <c r="I358" s="1851" t="s">
        <v>861</v>
      </c>
    </row>
    <row customHeight="1" ht="11.25">
      <c r="A359" s="1851" t="s">
        <v>2259</v>
      </c>
      <c r="B359" s="1851" t="s">
        <v>16</v>
      </c>
      <c r="C359" s="1851" t="s">
        <v>2797</v>
      </c>
      <c r="D359" s="1851" t="s">
        <v>2798</v>
      </c>
      <c r="E359" s="1851" t="s">
        <v>2799</v>
      </c>
      <c r="F359" s="1851" t="s">
        <v>2326</v>
      </c>
      <c r="G359" s="1851" t="s">
        <v>28</v>
      </c>
      <c r="H359" s="1851" t="s">
        <v>28</v>
      </c>
      <c r="I359" s="1851" t="s">
        <v>861</v>
      </c>
    </row>
    <row customHeight="1" ht="11.25">
      <c r="A360" s="1851" t="s">
        <v>2259</v>
      </c>
      <c r="B360" s="1851" t="s">
        <v>16</v>
      </c>
      <c r="C360" s="1851" t="s">
        <v>2800</v>
      </c>
      <c r="D360" s="1851" t="s">
        <v>2801</v>
      </c>
      <c r="E360" s="1851" t="s">
        <v>2802</v>
      </c>
      <c r="F360" s="1851" t="s">
        <v>2803</v>
      </c>
      <c r="G360" s="1851" t="s">
        <v>28</v>
      </c>
      <c r="H360" s="1851" t="s">
        <v>28</v>
      </c>
      <c r="I360" s="1851" t="s">
        <v>861</v>
      </c>
    </row>
    <row customHeight="1" ht="11.25">
      <c r="A361" s="1851" t="s">
        <v>2259</v>
      </c>
      <c r="B361" s="1851" t="s">
        <v>16</v>
      </c>
      <c r="C361" s="1851" t="s">
        <v>2967</v>
      </c>
      <c r="D361" s="1851" t="s">
        <v>2968</v>
      </c>
      <c r="E361" s="1851" t="s">
        <v>2969</v>
      </c>
      <c r="F361" s="1851" t="s">
        <v>2291</v>
      </c>
      <c r="G361" s="1851" t="s">
        <v>2970</v>
      </c>
      <c r="H361" s="1851" t="s">
        <v>28</v>
      </c>
      <c r="I361" s="1851" t="s">
        <v>861</v>
      </c>
    </row>
    <row customHeight="1" ht="11.25">
      <c r="A362" s="1851" t="s">
        <v>2259</v>
      </c>
      <c r="B362" s="1851" t="s">
        <v>16</v>
      </c>
      <c r="C362" s="1851" t="s">
        <v>2971</v>
      </c>
      <c r="D362" s="1851" t="s">
        <v>2972</v>
      </c>
      <c r="E362" s="1851" t="s">
        <v>2973</v>
      </c>
      <c r="F362" s="1851" t="s">
        <v>2291</v>
      </c>
      <c r="G362" s="1851" t="s">
        <v>28</v>
      </c>
      <c r="H362" s="1851" t="s">
        <v>28</v>
      </c>
      <c r="I362" s="1851" t="s">
        <v>861</v>
      </c>
    </row>
    <row customHeight="1" ht="11.25">
      <c r="A363" s="1851" t="s">
        <v>2259</v>
      </c>
      <c r="B363" s="1851" t="s">
        <v>16</v>
      </c>
      <c r="C363" s="1851" t="s">
        <v>2804</v>
      </c>
      <c r="D363" s="1851" t="s">
        <v>2805</v>
      </c>
      <c r="E363" s="1851" t="s">
        <v>2806</v>
      </c>
      <c r="F363" s="1851" t="s">
        <v>2291</v>
      </c>
      <c r="G363" s="1851" t="s">
        <v>28</v>
      </c>
      <c r="H363" s="1851" t="s">
        <v>28</v>
      </c>
      <c r="I363" s="1851" t="s">
        <v>861</v>
      </c>
    </row>
    <row customHeight="1" ht="11.25">
      <c r="A364" s="1851" t="s">
        <v>2259</v>
      </c>
      <c r="B364" s="1851" t="s">
        <v>16</v>
      </c>
      <c r="C364" s="1851" t="s">
        <v>2974</v>
      </c>
      <c r="D364" s="1851" t="s">
        <v>2975</v>
      </c>
      <c r="E364" s="1851" t="s">
        <v>2828</v>
      </c>
      <c r="F364" s="1851" t="s">
        <v>2421</v>
      </c>
      <c r="G364" s="1851" t="s">
        <v>28</v>
      </c>
      <c r="H364" s="1851" t="s">
        <v>28</v>
      </c>
      <c r="I364" s="1851" t="s">
        <v>861</v>
      </c>
    </row>
    <row customHeight="1" ht="11.25">
      <c r="A365" s="1851" t="s">
        <v>2259</v>
      </c>
      <c r="B365" s="1851" t="s">
        <v>16</v>
      </c>
      <c r="C365" s="1851" t="s">
        <v>2976</v>
      </c>
      <c r="D365" s="1851" t="s">
        <v>2977</v>
      </c>
      <c r="E365" s="1851" t="s">
        <v>2876</v>
      </c>
      <c r="F365" s="1851" t="s">
        <v>2978</v>
      </c>
      <c r="G365" s="1851" t="s">
        <v>2979</v>
      </c>
      <c r="H365" s="1851" t="s">
        <v>28</v>
      </c>
      <c r="I365" s="1851" t="s">
        <v>861</v>
      </c>
    </row>
    <row customHeight="1" ht="11.25">
      <c r="A366" s="1851" t="s">
        <v>2259</v>
      </c>
      <c r="B366" s="1851" t="s">
        <v>16</v>
      </c>
      <c r="C366" s="1851" t="s">
        <v>2810</v>
      </c>
      <c r="D366" s="1851" t="s">
        <v>2811</v>
      </c>
      <c r="E366" s="1851" t="s">
        <v>2812</v>
      </c>
      <c r="F366" s="1851" t="s">
        <v>2319</v>
      </c>
      <c r="G366" s="1851" t="s">
        <v>2813</v>
      </c>
      <c r="H366" s="1851" t="s">
        <v>28</v>
      </c>
      <c r="I366" s="1851" t="s">
        <v>861</v>
      </c>
    </row>
    <row customHeight="1" ht="11.25">
      <c r="A367" s="1851" t="s">
        <v>2259</v>
      </c>
      <c r="B367" s="1851" t="s">
        <v>16</v>
      </c>
      <c r="C367" s="1851" t="s">
        <v>2822</v>
      </c>
      <c r="D367" s="1851" t="s">
        <v>2823</v>
      </c>
      <c r="E367" s="1851" t="s">
        <v>2824</v>
      </c>
      <c r="F367" s="1851" t="s">
        <v>2665</v>
      </c>
      <c r="G367" s="1851" t="s">
        <v>2825</v>
      </c>
      <c r="H367" s="1851" t="s">
        <v>28</v>
      </c>
      <c r="I367" s="1851" t="s">
        <v>861</v>
      </c>
    </row>
    <row customHeight="1" ht="11.25">
      <c r="A368" s="1851" t="s">
        <v>2259</v>
      </c>
      <c r="B368" s="1851" t="s">
        <v>16</v>
      </c>
      <c r="C368" s="1851" t="s">
        <v>2826</v>
      </c>
      <c r="D368" s="1851" t="s">
        <v>2827</v>
      </c>
      <c r="E368" s="1851" t="s">
        <v>2828</v>
      </c>
      <c r="F368" s="1851" t="s">
        <v>2460</v>
      </c>
      <c r="G368" s="1851" t="s">
        <v>28</v>
      </c>
      <c r="H368" s="1851" t="s">
        <v>28</v>
      </c>
      <c r="I368" s="1851" t="s">
        <v>861</v>
      </c>
    </row>
    <row customHeight="1" ht="11.25">
      <c r="A369" s="1851" t="s">
        <v>2259</v>
      </c>
      <c r="B369" s="1851" t="s">
        <v>16</v>
      </c>
      <c r="C369" s="1851" t="s">
        <v>2980</v>
      </c>
      <c r="D369" s="1851" t="s">
        <v>2981</v>
      </c>
      <c r="E369" s="1851" t="s">
        <v>2982</v>
      </c>
      <c r="F369" s="1851" t="s">
        <v>2468</v>
      </c>
      <c r="G369" s="1851" t="s">
        <v>28</v>
      </c>
      <c r="H369" s="1851" t="s">
        <v>28</v>
      </c>
      <c r="I369" s="1851" t="s">
        <v>861</v>
      </c>
    </row>
    <row customHeight="1" ht="11.25">
      <c r="A370" s="1851" t="s">
        <v>2259</v>
      </c>
      <c r="B370" s="1851" t="s">
        <v>16</v>
      </c>
      <c r="C370" s="1851" t="s">
        <v>28</v>
      </c>
      <c r="D370" s="1851" t="s">
        <v>2833</v>
      </c>
      <c r="E370" s="1851" t="s">
        <v>2834</v>
      </c>
      <c r="F370" s="1851" t="s">
        <v>2342</v>
      </c>
      <c r="G370" s="1851" t="s">
        <v>28</v>
      </c>
      <c r="H370" s="1851" t="s">
        <v>28</v>
      </c>
      <c r="I370" s="1851" t="s">
        <v>861</v>
      </c>
    </row>
    <row customHeight="1" ht="11.25">
      <c r="A371" s="1851" t="s">
        <v>2259</v>
      </c>
      <c r="B371" s="1851" t="s">
        <v>16</v>
      </c>
      <c r="C371" s="1851" t="s">
        <v>2835</v>
      </c>
      <c r="D371" s="1851" t="s">
        <v>2836</v>
      </c>
      <c r="E371" s="1851" t="s">
        <v>2837</v>
      </c>
      <c r="F371" s="1851" t="s">
        <v>2291</v>
      </c>
      <c r="G371" s="1851" t="s">
        <v>28</v>
      </c>
      <c r="H371" s="1851" t="s">
        <v>28</v>
      </c>
      <c r="I371" s="1851" t="s">
        <v>861</v>
      </c>
    </row>
    <row customHeight="1" ht="11.25">
      <c r="A372" s="1851" t="s">
        <v>2259</v>
      </c>
      <c r="B372" s="1851" t="s">
        <v>16</v>
      </c>
      <c r="C372" s="1851" t="s">
        <v>2838</v>
      </c>
      <c r="D372" s="1851" t="s">
        <v>2839</v>
      </c>
      <c r="E372" s="1851" t="s">
        <v>2840</v>
      </c>
      <c r="F372" s="1851" t="s">
        <v>2267</v>
      </c>
      <c r="G372" s="1851" t="s">
        <v>28</v>
      </c>
      <c r="H372" s="1851" t="s">
        <v>28</v>
      </c>
      <c r="I372" s="1851" t="s">
        <v>861</v>
      </c>
    </row>
    <row customHeight="1" ht="11.25">
      <c r="A373" s="1851" t="s">
        <v>2259</v>
      </c>
      <c r="B373" s="1851" t="s">
        <v>16</v>
      </c>
      <c r="C373" s="1851" t="s">
        <v>2983</v>
      </c>
      <c r="D373" s="1851" t="s">
        <v>2984</v>
      </c>
      <c r="E373" s="1851" t="s">
        <v>2270</v>
      </c>
      <c r="F373" s="1851" t="s">
        <v>2985</v>
      </c>
      <c r="G373" s="1851" t="s">
        <v>28</v>
      </c>
      <c r="H373" s="1851" t="s">
        <v>28</v>
      </c>
      <c r="I373" s="1851" t="s">
        <v>861</v>
      </c>
    </row>
    <row customHeight="1" ht="11.25">
      <c r="A374" s="1851" t="s">
        <v>2259</v>
      </c>
      <c r="B374" s="1851" t="s">
        <v>16</v>
      </c>
      <c r="C374" s="1851" t="s">
        <v>2986</v>
      </c>
      <c r="D374" s="1851" t="s">
        <v>2987</v>
      </c>
      <c r="E374" s="1851" t="s">
        <v>2988</v>
      </c>
      <c r="F374" s="1851" t="s">
        <v>2291</v>
      </c>
      <c r="G374" s="1851" t="s">
        <v>28</v>
      </c>
      <c r="H374" s="1851" t="s">
        <v>28</v>
      </c>
      <c r="I374" s="1851" t="s">
        <v>861</v>
      </c>
    </row>
    <row customHeight="1" ht="11.25">
      <c r="A375" s="1851" t="s">
        <v>2259</v>
      </c>
      <c r="B375" s="1851" t="s">
        <v>16</v>
      </c>
      <c r="C375" s="1851" t="s">
        <v>2844</v>
      </c>
      <c r="D375" s="1851" t="s">
        <v>2845</v>
      </c>
      <c r="E375" s="1851" t="s">
        <v>2846</v>
      </c>
      <c r="F375" s="1851" t="s">
        <v>2291</v>
      </c>
      <c r="G375" s="1851" t="s">
        <v>28</v>
      </c>
      <c r="H375" s="1851" t="s">
        <v>28</v>
      </c>
      <c r="I375" s="1851" t="s">
        <v>861</v>
      </c>
    </row>
    <row customHeight="1" ht="11.25">
      <c r="A376" s="1851" t="s">
        <v>2259</v>
      </c>
      <c r="B376" s="1851" t="s">
        <v>16</v>
      </c>
      <c r="C376" s="1851" t="s">
        <v>2989</v>
      </c>
      <c r="D376" s="1851" t="s">
        <v>2990</v>
      </c>
      <c r="E376" s="1851" t="s">
        <v>2991</v>
      </c>
      <c r="F376" s="1851" t="s">
        <v>2460</v>
      </c>
      <c r="G376" s="1851" t="s">
        <v>28</v>
      </c>
      <c r="H376" s="1851" t="s">
        <v>28</v>
      </c>
      <c r="I376" s="1851" t="s">
        <v>861</v>
      </c>
    </row>
    <row customHeight="1" ht="11.25">
      <c r="A377" s="1851" t="s">
        <v>2259</v>
      </c>
      <c r="B377" s="1851" t="s">
        <v>16</v>
      </c>
      <c r="C377" s="1851" t="s">
        <v>2850</v>
      </c>
      <c r="D377" s="1851" t="s">
        <v>2851</v>
      </c>
      <c r="E377" s="1851" t="s">
        <v>2598</v>
      </c>
      <c r="F377" s="1851" t="s">
        <v>2852</v>
      </c>
      <c r="G377" s="1851" t="s">
        <v>28</v>
      </c>
      <c r="H377" s="1851" t="s">
        <v>28</v>
      </c>
      <c r="I377" s="1851" t="s">
        <v>861</v>
      </c>
    </row>
    <row customHeight="1" ht="11.25">
      <c r="A378" s="1851" t="s">
        <v>2259</v>
      </c>
      <c r="B378" s="1851" t="s">
        <v>16</v>
      </c>
      <c r="C378" s="1851" t="s">
        <v>2853</v>
      </c>
      <c r="D378" s="1851" t="s">
        <v>2854</v>
      </c>
      <c r="E378" s="1851" t="s">
        <v>2538</v>
      </c>
      <c r="F378" s="1851" t="s">
        <v>2625</v>
      </c>
      <c r="G378" s="1851" t="s">
        <v>28</v>
      </c>
      <c r="H378" s="1851" t="s">
        <v>28</v>
      </c>
      <c r="I378" s="1851" t="s">
        <v>861</v>
      </c>
    </row>
    <row customHeight="1" ht="11.25">
      <c r="A379" s="1851" t="s">
        <v>2259</v>
      </c>
      <c r="B379" s="1851" t="s">
        <v>16</v>
      </c>
      <c r="C379" s="1851" t="s">
        <v>2855</v>
      </c>
      <c r="D379" s="1851" t="s">
        <v>2856</v>
      </c>
      <c r="E379" s="1851" t="s">
        <v>2538</v>
      </c>
      <c r="F379" s="1851" t="s">
        <v>2857</v>
      </c>
      <c r="G379" s="1851" t="s">
        <v>28</v>
      </c>
      <c r="H379" s="1851" t="s">
        <v>28</v>
      </c>
      <c r="I379" s="1851" t="s">
        <v>861</v>
      </c>
    </row>
    <row customHeight="1" ht="11.25">
      <c r="A380" s="1851" t="s">
        <v>2259</v>
      </c>
      <c r="B380" s="1851" t="s">
        <v>16</v>
      </c>
      <c r="C380" s="1851" t="s">
        <v>2858</v>
      </c>
      <c r="D380" s="1851" t="s">
        <v>2859</v>
      </c>
      <c r="E380" s="1851" t="s">
        <v>2322</v>
      </c>
      <c r="F380" s="1851" t="s">
        <v>2860</v>
      </c>
      <c r="G380" s="1851" t="s">
        <v>28</v>
      </c>
      <c r="H380" s="1851" t="s">
        <v>28</v>
      </c>
      <c r="I380" s="1851" t="s">
        <v>861</v>
      </c>
    </row>
    <row customHeight="1" ht="11.25">
      <c r="A381" s="1851" t="s">
        <v>2259</v>
      </c>
      <c r="B381" s="1851" t="s">
        <v>16</v>
      </c>
      <c r="C381" s="1851" t="s">
        <v>2861</v>
      </c>
      <c r="D381" s="1851" t="s">
        <v>2862</v>
      </c>
      <c r="E381" s="1851" t="s">
        <v>2322</v>
      </c>
      <c r="F381" s="1851" t="s">
        <v>2863</v>
      </c>
      <c r="G381" s="1851" t="s">
        <v>28</v>
      </c>
      <c r="H381" s="1851" t="s">
        <v>28</v>
      </c>
      <c r="I381" s="1851" t="s">
        <v>861</v>
      </c>
    </row>
    <row customHeight="1" ht="11.25">
      <c r="A382" s="1851" t="s">
        <v>2259</v>
      </c>
      <c r="B382" s="1851" t="s">
        <v>16</v>
      </c>
      <c r="C382" s="1851" t="s">
        <v>2864</v>
      </c>
      <c r="D382" s="1851" t="s">
        <v>2865</v>
      </c>
      <c r="E382" s="1851" t="s">
        <v>2322</v>
      </c>
      <c r="F382" s="1851" t="s">
        <v>2866</v>
      </c>
      <c r="G382" s="1851" t="s">
        <v>28</v>
      </c>
      <c r="H382" s="1851" t="s">
        <v>28</v>
      </c>
      <c r="I382" s="1851" t="s">
        <v>861</v>
      </c>
    </row>
    <row customHeight="1" ht="11.25">
      <c r="A383" s="1851" t="s">
        <v>2259</v>
      </c>
      <c r="B383" s="1851" t="s">
        <v>16</v>
      </c>
      <c r="C383" s="1851" t="s">
        <v>2867</v>
      </c>
      <c r="D383" s="1851" t="s">
        <v>2868</v>
      </c>
      <c r="E383" s="1851" t="s">
        <v>2622</v>
      </c>
      <c r="F383" s="1851" t="s">
        <v>2869</v>
      </c>
      <c r="G383" s="1851" t="s">
        <v>28</v>
      </c>
      <c r="H383" s="1851" t="s">
        <v>28</v>
      </c>
      <c r="I383" s="1851" t="s">
        <v>861</v>
      </c>
    </row>
    <row customHeight="1" ht="11.25">
      <c r="A384" s="1851" t="s">
        <v>2259</v>
      </c>
      <c r="B384" s="1851" t="s">
        <v>16</v>
      </c>
      <c r="C384" s="1851" t="s">
        <v>2870</v>
      </c>
      <c r="D384" s="1851" t="s">
        <v>2871</v>
      </c>
      <c r="E384" s="1851" t="s">
        <v>2622</v>
      </c>
      <c r="F384" s="1851" t="s">
        <v>2872</v>
      </c>
      <c r="G384" s="1851" t="s">
        <v>2873</v>
      </c>
      <c r="H384" s="1851" t="s">
        <v>28</v>
      </c>
      <c r="I384" s="1851" t="s">
        <v>861</v>
      </c>
    </row>
    <row customHeight="1" ht="11.25">
      <c r="A385" s="1851" t="s">
        <v>2259</v>
      </c>
      <c r="B385" s="1851" t="s">
        <v>16</v>
      </c>
      <c r="C385" s="1851" t="s">
        <v>2874</v>
      </c>
      <c r="D385" s="1851" t="s">
        <v>2875</v>
      </c>
      <c r="E385" s="1851" t="s">
        <v>2876</v>
      </c>
      <c r="F385" s="1851" t="s">
        <v>2717</v>
      </c>
      <c r="G385" s="1851" t="s">
        <v>28</v>
      </c>
      <c r="H385" s="1851" t="s">
        <v>28</v>
      </c>
      <c r="I385" s="1851" t="s">
        <v>861</v>
      </c>
    </row>
    <row customHeight="1" ht="11.25">
      <c r="A386" s="1851" t="s">
        <v>2259</v>
      </c>
      <c r="B386" s="1851" t="s">
        <v>16</v>
      </c>
      <c r="C386" s="1851" t="s">
        <v>2877</v>
      </c>
      <c r="D386" s="1851" t="s">
        <v>2878</v>
      </c>
      <c r="E386" s="1851" t="s">
        <v>2879</v>
      </c>
      <c r="F386" s="1851" t="s">
        <v>2326</v>
      </c>
      <c r="G386" s="1851" t="s">
        <v>28</v>
      </c>
      <c r="H386" s="1851" t="s">
        <v>28</v>
      </c>
      <c r="I386" s="1851" t="s">
        <v>861</v>
      </c>
    </row>
    <row customHeight="1" ht="11.25">
      <c r="A387" s="1851" t="s">
        <v>2259</v>
      </c>
      <c r="B387" s="1851" t="s">
        <v>16</v>
      </c>
      <c r="C387" s="1851" t="s">
        <v>2880</v>
      </c>
      <c r="D387" s="1851" t="s">
        <v>2881</v>
      </c>
      <c r="E387" s="1851" t="s">
        <v>2882</v>
      </c>
      <c r="F387" s="1851" t="s">
        <v>2489</v>
      </c>
      <c r="G387" s="1851" t="s">
        <v>28</v>
      </c>
      <c r="H387" s="1851" t="s">
        <v>28</v>
      </c>
      <c r="I387" s="1851" t="s">
        <v>861</v>
      </c>
    </row>
    <row customHeight="1" ht="11.25">
      <c r="A388" s="1851" t="s">
        <v>2259</v>
      </c>
      <c r="B388" s="1851" t="s">
        <v>16</v>
      </c>
      <c r="C388" s="1851" t="s">
        <v>2886</v>
      </c>
      <c r="D388" s="1851" t="s">
        <v>2887</v>
      </c>
      <c r="E388" s="1851" t="s">
        <v>2821</v>
      </c>
      <c r="F388" s="1851" t="s">
        <v>2717</v>
      </c>
      <c r="G388" s="1851" t="s">
        <v>2888</v>
      </c>
      <c r="H388" s="1851" t="s">
        <v>28</v>
      </c>
      <c r="I388" s="1851" t="s">
        <v>861</v>
      </c>
    </row>
    <row customHeight="1" ht="11.25">
      <c r="A389" s="1851" t="s">
        <v>2259</v>
      </c>
      <c r="B389" s="1851" t="s">
        <v>16</v>
      </c>
      <c r="C389" s="1851" t="s">
        <v>2264</v>
      </c>
      <c r="D389" s="1851" t="s">
        <v>2265</v>
      </c>
      <c r="E389" s="1851" t="s">
        <v>2266</v>
      </c>
      <c r="F389" s="1851" t="s">
        <v>2267</v>
      </c>
      <c r="G389" s="1851" t="s">
        <v>28</v>
      </c>
      <c r="H389" s="1851" t="s">
        <v>28</v>
      </c>
      <c r="I389" s="1851" t="s">
        <v>914</v>
      </c>
    </row>
    <row customHeight="1" ht="11.25">
      <c r="A390" s="1851" t="s">
        <v>2259</v>
      </c>
      <c r="B390" s="1851" t="s">
        <v>16</v>
      </c>
      <c r="C390" s="1851" t="s">
        <v>2268</v>
      </c>
      <c r="D390" s="1851" t="s">
        <v>2269</v>
      </c>
      <c r="E390" s="1851" t="s">
        <v>2270</v>
      </c>
      <c r="F390" s="1851" t="s">
        <v>2271</v>
      </c>
      <c r="G390" s="1851" t="s">
        <v>28</v>
      </c>
      <c r="H390" s="1851" t="s">
        <v>28</v>
      </c>
      <c r="I390" s="1851" t="s">
        <v>914</v>
      </c>
    </row>
    <row customHeight="1" ht="11.25">
      <c r="A391" s="1851" t="s">
        <v>2259</v>
      </c>
      <c r="B391" s="1851" t="s">
        <v>16</v>
      </c>
      <c r="C391" s="1851" t="s">
        <v>2279</v>
      </c>
      <c r="D391" s="1851" t="s">
        <v>2280</v>
      </c>
      <c r="E391" s="1851" t="s">
        <v>2281</v>
      </c>
      <c r="F391" s="1851" t="s">
        <v>2282</v>
      </c>
      <c r="G391" s="1851" t="s">
        <v>2283</v>
      </c>
      <c r="H391" s="1851" t="s">
        <v>28</v>
      </c>
      <c r="I391" s="1851" t="s">
        <v>914</v>
      </c>
    </row>
    <row customHeight="1" ht="11.25">
      <c r="A392" s="1851" t="s">
        <v>2259</v>
      </c>
      <c r="B392" s="1851" t="s">
        <v>16</v>
      </c>
      <c r="C392" s="1851" t="s">
        <v>2288</v>
      </c>
      <c r="D392" s="1851" t="s">
        <v>2289</v>
      </c>
      <c r="E392" s="1851" t="s">
        <v>2290</v>
      </c>
      <c r="F392" s="1851" t="s">
        <v>2291</v>
      </c>
      <c r="G392" s="1851" t="s">
        <v>2292</v>
      </c>
      <c r="H392" s="1851" t="s">
        <v>28</v>
      </c>
      <c r="I392" s="1851" t="s">
        <v>914</v>
      </c>
    </row>
    <row customHeight="1" ht="11.25">
      <c r="A393" s="1851" t="s">
        <v>2259</v>
      </c>
      <c r="B393" s="1851" t="s">
        <v>16</v>
      </c>
      <c r="C393" s="1851" t="s">
        <v>2892</v>
      </c>
      <c r="D393" s="1851" t="s">
        <v>2893</v>
      </c>
      <c r="E393" s="1851" t="s">
        <v>2894</v>
      </c>
      <c r="F393" s="1851" t="s">
        <v>2334</v>
      </c>
      <c r="G393" s="1851" t="s">
        <v>2895</v>
      </c>
      <c r="H393" s="1851" t="s">
        <v>28</v>
      </c>
      <c r="I393" s="1851" t="s">
        <v>914</v>
      </c>
    </row>
    <row customHeight="1" ht="11.25">
      <c r="A394" s="1851" t="s">
        <v>2259</v>
      </c>
      <c r="B394" s="1851" t="s">
        <v>16</v>
      </c>
      <c r="C394" s="1851" t="s">
        <v>2896</v>
      </c>
      <c r="D394" s="1851" t="s">
        <v>2294</v>
      </c>
      <c r="E394" s="1851" t="s">
        <v>2295</v>
      </c>
      <c r="F394" s="1851" t="s">
        <v>2897</v>
      </c>
      <c r="G394" s="1851" t="s">
        <v>2898</v>
      </c>
      <c r="H394" s="1851" t="s">
        <v>28</v>
      </c>
      <c r="I394" s="1851" t="s">
        <v>914</v>
      </c>
    </row>
    <row customHeight="1" ht="11.25">
      <c r="A395" s="1851" t="s">
        <v>2259</v>
      </c>
      <c r="B395" s="1851" t="s">
        <v>16</v>
      </c>
      <c r="C395" s="1851" t="s">
        <v>2293</v>
      </c>
      <c r="D395" s="1851" t="s">
        <v>2294</v>
      </c>
      <c r="E395" s="1851" t="s">
        <v>2295</v>
      </c>
      <c r="F395" s="1851" t="s">
        <v>2296</v>
      </c>
      <c r="G395" s="1851" t="s">
        <v>28</v>
      </c>
      <c r="H395" s="1851" t="s">
        <v>28</v>
      </c>
      <c r="I395" s="1851" t="s">
        <v>914</v>
      </c>
    </row>
    <row customHeight="1" ht="11.25">
      <c r="A396" s="1851" t="s">
        <v>2259</v>
      </c>
      <c r="B396" s="1851" t="s">
        <v>16</v>
      </c>
      <c r="C396" s="1851" t="s">
        <v>2297</v>
      </c>
      <c r="D396" s="1851" t="s">
        <v>2298</v>
      </c>
      <c r="E396" s="1851" t="s">
        <v>2299</v>
      </c>
      <c r="F396" s="1851" t="s">
        <v>2300</v>
      </c>
      <c r="G396" s="1851" t="s">
        <v>2301</v>
      </c>
      <c r="H396" s="1851" t="s">
        <v>28</v>
      </c>
      <c r="I396" s="1851" t="s">
        <v>914</v>
      </c>
    </row>
    <row customHeight="1" ht="11.25">
      <c r="A397" s="1851" t="s">
        <v>2259</v>
      </c>
      <c r="B397" s="1851" t="s">
        <v>16</v>
      </c>
      <c r="C397" s="1851" t="s">
        <v>2311</v>
      </c>
      <c r="D397" s="1851" t="s">
        <v>2312</v>
      </c>
      <c r="E397" s="1851" t="s">
        <v>2313</v>
      </c>
      <c r="F397" s="1851" t="s">
        <v>2314</v>
      </c>
      <c r="G397" s="1851" t="s">
        <v>2315</v>
      </c>
      <c r="H397" s="1851" t="s">
        <v>28</v>
      </c>
      <c r="I397" s="1851" t="s">
        <v>914</v>
      </c>
    </row>
    <row customHeight="1" ht="11.25">
      <c r="A398" s="1851" t="s">
        <v>2259</v>
      </c>
      <c r="B398" s="1851" t="s">
        <v>16</v>
      </c>
      <c r="C398" s="1851" t="s">
        <v>2320</v>
      </c>
      <c r="D398" s="1851" t="s">
        <v>2321</v>
      </c>
      <c r="E398" s="1851" t="s">
        <v>2322</v>
      </c>
      <c r="F398" s="1851" t="s">
        <v>2300</v>
      </c>
      <c r="G398" s="1851" t="s">
        <v>28</v>
      </c>
      <c r="H398" s="1851" t="s">
        <v>28</v>
      </c>
      <c r="I398" s="1851" t="s">
        <v>914</v>
      </c>
    </row>
    <row customHeight="1" ht="11.25">
      <c r="A399" s="1851" t="s">
        <v>2259</v>
      </c>
      <c r="B399" s="1851" t="s">
        <v>16</v>
      </c>
      <c r="C399" s="1851" t="s">
        <v>2903</v>
      </c>
      <c r="D399" s="1851" t="s">
        <v>2904</v>
      </c>
      <c r="E399" s="1851" t="s">
        <v>2905</v>
      </c>
      <c r="F399" s="1851" t="s">
        <v>2347</v>
      </c>
      <c r="G399" s="1851" t="s">
        <v>28</v>
      </c>
      <c r="H399" s="1851" t="s">
        <v>28</v>
      </c>
      <c r="I399" s="1851" t="s">
        <v>914</v>
      </c>
    </row>
    <row customHeight="1" ht="11.25">
      <c r="A400" s="1851" t="s">
        <v>2259</v>
      </c>
      <c r="B400" s="1851" t="s">
        <v>16</v>
      </c>
      <c r="C400" s="1851" t="s">
        <v>2348</v>
      </c>
      <c r="D400" s="1851" t="s">
        <v>2349</v>
      </c>
      <c r="E400" s="1851" t="s">
        <v>2350</v>
      </c>
      <c r="F400" s="1851" t="s">
        <v>2287</v>
      </c>
      <c r="G400" s="1851" t="s">
        <v>2351</v>
      </c>
      <c r="H400" s="1851" t="s">
        <v>28</v>
      </c>
      <c r="I400" s="1851" t="s">
        <v>914</v>
      </c>
    </row>
    <row customHeight="1" ht="11.25">
      <c r="A401" s="1851" t="s">
        <v>2259</v>
      </c>
      <c r="B401" s="1851" t="s">
        <v>16</v>
      </c>
      <c r="C401" s="1851" t="s">
        <v>2356</v>
      </c>
      <c r="D401" s="1851" t="s">
        <v>2357</v>
      </c>
      <c r="E401" s="1851" t="s">
        <v>2358</v>
      </c>
      <c r="F401" s="1851" t="s">
        <v>2342</v>
      </c>
      <c r="G401" s="1851" t="s">
        <v>28</v>
      </c>
      <c r="H401" s="1851" t="s">
        <v>28</v>
      </c>
      <c r="I401" s="1851" t="s">
        <v>914</v>
      </c>
    </row>
    <row customHeight="1" ht="11.25">
      <c r="A402" s="1851" t="s">
        <v>2259</v>
      </c>
      <c r="B402" s="1851" t="s">
        <v>16</v>
      </c>
      <c r="C402" s="1851" t="s">
        <v>2992</v>
      </c>
      <c r="D402" s="1851" t="s">
        <v>2993</v>
      </c>
      <c r="E402" s="1851" t="s">
        <v>2994</v>
      </c>
      <c r="F402" s="1851" t="s">
        <v>2291</v>
      </c>
      <c r="G402" s="1851" t="s">
        <v>28</v>
      </c>
      <c r="H402" s="1851" t="s">
        <v>28</v>
      </c>
      <c r="I402" s="1851" t="s">
        <v>914</v>
      </c>
    </row>
    <row customHeight="1" ht="11.25">
      <c r="A403" s="1851" t="s">
        <v>2259</v>
      </c>
      <c r="B403" s="1851" t="s">
        <v>16</v>
      </c>
      <c r="C403" s="1851" t="s">
        <v>13</v>
      </c>
      <c r="D403" s="1851" t="s">
        <v>47</v>
      </c>
      <c r="E403" s="1851" t="s">
        <v>50</v>
      </c>
      <c r="F403" s="1851" t="s">
        <v>52</v>
      </c>
      <c r="G403" s="1851" t="s">
        <v>2364</v>
      </c>
      <c r="H403" s="1851" t="s">
        <v>28</v>
      </c>
      <c r="I403" s="1851" t="s">
        <v>914</v>
      </c>
    </row>
    <row customHeight="1" ht="11.25">
      <c r="A404" s="1851" t="s">
        <v>2259</v>
      </c>
      <c r="B404" s="1851" t="s">
        <v>16</v>
      </c>
      <c r="C404" s="1851" t="s">
        <v>2372</v>
      </c>
      <c r="D404" s="1851" t="s">
        <v>2373</v>
      </c>
      <c r="E404" s="1851" t="s">
        <v>2374</v>
      </c>
      <c r="F404" s="1851" t="s">
        <v>2375</v>
      </c>
      <c r="G404" s="1851" t="s">
        <v>28</v>
      </c>
      <c r="H404" s="1851" t="s">
        <v>28</v>
      </c>
      <c r="I404" s="1851" t="s">
        <v>914</v>
      </c>
    </row>
    <row customHeight="1" ht="11.25">
      <c r="A405" s="1851" t="s">
        <v>2259</v>
      </c>
      <c r="B405" s="1851" t="s">
        <v>16</v>
      </c>
      <c r="C405" s="1851" t="s">
        <v>2401</v>
      </c>
      <c r="D405" s="1851" t="s">
        <v>2402</v>
      </c>
      <c r="E405" s="1851" t="s">
        <v>2403</v>
      </c>
      <c r="F405" s="1851" t="s">
        <v>2404</v>
      </c>
      <c r="G405" s="1851" t="s">
        <v>28</v>
      </c>
      <c r="H405" s="1851" t="s">
        <v>28</v>
      </c>
      <c r="I405" s="1851" t="s">
        <v>914</v>
      </c>
    </row>
    <row customHeight="1" ht="11.25">
      <c r="A406" s="1851" t="s">
        <v>2259</v>
      </c>
      <c r="B406" s="1851" t="s">
        <v>16</v>
      </c>
      <c r="C406" s="1851" t="s">
        <v>2413</v>
      </c>
      <c r="D406" s="1851" t="s">
        <v>2414</v>
      </c>
      <c r="E406" s="1851" t="s">
        <v>2415</v>
      </c>
      <c r="F406" s="1851" t="s">
        <v>2416</v>
      </c>
      <c r="G406" s="1851" t="s">
        <v>2417</v>
      </c>
      <c r="H406" s="1851" t="s">
        <v>28</v>
      </c>
      <c r="I406" s="1851" t="s">
        <v>914</v>
      </c>
    </row>
    <row customHeight="1" ht="11.25">
      <c r="A407" s="1851" t="s">
        <v>2259</v>
      </c>
      <c r="B407" s="1851" t="s">
        <v>16</v>
      </c>
      <c r="C407" s="1851" t="s">
        <v>2422</v>
      </c>
      <c r="D407" s="1851" t="s">
        <v>2423</v>
      </c>
      <c r="E407" s="1851" t="s">
        <v>2424</v>
      </c>
      <c r="F407" s="1851" t="s">
        <v>2416</v>
      </c>
      <c r="G407" s="1851" t="s">
        <v>2425</v>
      </c>
      <c r="H407" s="1851" t="s">
        <v>28</v>
      </c>
      <c r="I407" s="1851" t="s">
        <v>914</v>
      </c>
    </row>
    <row customHeight="1" ht="11.25">
      <c r="A408" s="1851" t="s">
        <v>2259</v>
      </c>
      <c r="B408" s="1851" t="s">
        <v>16</v>
      </c>
      <c r="C408" s="1851" t="s">
        <v>2909</v>
      </c>
      <c r="D408" s="1851" t="s">
        <v>2910</v>
      </c>
      <c r="E408" s="1851" t="s">
        <v>2911</v>
      </c>
      <c r="F408" s="1851" t="s">
        <v>2342</v>
      </c>
      <c r="G408" s="1851" t="s">
        <v>28</v>
      </c>
      <c r="H408" s="1851" t="s">
        <v>28</v>
      </c>
      <c r="I408" s="1851" t="s">
        <v>914</v>
      </c>
    </row>
    <row customHeight="1" ht="11.25">
      <c r="A409" s="1851" t="s">
        <v>2259</v>
      </c>
      <c r="B409" s="1851" t="s">
        <v>16</v>
      </c>
      <c r="C409" s="1851" t="s">
        <v>2429</v>
      </c>
      <c r="D409" s="1851" t="s">
        <v>2430</v>
      </c>
      <c r="E409" s="1851" t="s">
        <v>2431</v>
      </c>
      <c r="F409" s="1851" t="s">
        <v>2282</v>
      </c>
      <c r="G409" s="1851" t="s">
        <v>28</v>
      </c>
      <c r="H409" s="1851" t="s">
        <v>28</v>
      </c>
      <c r="I409" s="1851" t="s">
        <v>914</v>
      </c>
    </row>
    <row customHeight="1" ht="11.25">
      <c r="A410" s="1851" t="s">
        <v>2259</v>
      </c>
      <c r="B410" s="1851" t="s">
        <v>16</v>
      </c>
      <c r="C410" s="1851" t="s">
        <v>2432</v>
      </c>
      <c r="D410" s="1851" t="s">
        <v>2433</v>
      </c>
      <c r="E410" s="1851" t="s">
        <v>2434</v>
      </c>
      <c r="F410" s="1851" t="s">
        <v>2314</v>
      </c>
      <c r="G410" s="1851" t="s">
        <v>28</v>
      </c>
      <c r="H410" s="1851" t="s">
        <v>28</v>
      </c>
      <c r="I410" s="1851" t="s">
        <v>914</v>
      </c>
    </row>
    <row customHeight="1" ht="11.25">
      <c r="A411" s="1851" t="s">
        <v>2259</v>
      </c>
      <c r="B411" s="1851" t="s">
        <v>16</v>
      </c>
      <c r="C411" s="1851" t="s">
        <v>2435</v>
      </c>
      <c r="D411" s="1851" t="s">
        <v>2436</v>
      </c>
      <c r="E411" s="1851" t="s">
        <v>2437</v>
      </c>
      <c r="F411" s="1851" t="s">
        <v>2438</v>
      </c>
      <c r="G411" s="1851" t="s">
        <v>2439</v>
      </c>
      <c r="H411" s="1851" t="s">
        <v>28</v>
      </c>
      <c r="I411" s="1851" t="s">
        <v>914</v>
      </c>
    </row>
    <row customHeight="1" ht="11.25">
      <c r="A412" s="1851" t="s">
        <v>2259</v>
      </c>
      <c r="B412" s="1851" t="s">
        <v>16</v>
      </c>
      <c r="C412" s="1851" t="s">
        <v>2440</v>
      </c>
      <c r="D412" s="1851" t="s">
        <v>2441</v>
      </c>
      <c r="E412" s="1851" t="s">
        <v>2442</v>
      </c>
      <c r="F412" s="1851" t="s">
        <v>2438</v>
      </c>
      <c r="G412" s="1851" t="s">
        <v>2443</v>
      </c>
      <c r="H412" s="1851" t="s">
        <v>28</v>
      </c>
      <c r="I412" s="1851" t="s">
        <v>914</v>
      </c>
    </row>
    <row customHeight="1" ht="11.25">
      <c r="A413" s="1851" t="s">
        <v>2259</v>
      </c>
      <c r="B413" s="1851" t="s">
        <v>16</v>
      </c>
      <c r="C413" s="1851" t="s">
        <v>2450</v>
      </c>
      <c r="D413" s="1851" t="s">
        <v>2451</v>
      </c>
      <c r="E413" s="1851" t="s">
        <v>2452</v>
      </c>
      <c r="F413" s="1851" t="s">
        <v>2314</v>
      </c>
      <c r="G413" s="1851" t="s">
        <v>2453</v>
      </c>
      <c r="H413" s="1851" t="s">
        <v>28</v>
      </c>
      <c r="I413" s="1851" t="s">
        <v>914</v>
      </c>
    </row>
    <row customHeight="1" ht="11.25">
      <c r="A414" s="1851" t="s">
        <v>2259</v>
      </c>
      <c r="B414" s="1851" t="s">
        <v>16</v>
      </c>
      <c r="C414" s="1851" t="s">
        <v>2461</v>
      </c>
      <c r="D414" s="1851" t="s">
        <v>2462</v>
      </c>
      <c r="E414" s="1851" t="s">
        <v>2463</v>
      </c>
      <c r="F414" s="1851" t="s">
        <v>2300</v>
      </c>
      <c r="G414" s="1851" t="s">
        <v>2464</v>
      </c>
      <c r="H414" s="1851" t="s">
        <v>28</v>
      </c>
      <c r="I414" s="1851" t="s">
        <v>914</v>
      </c>
    </row>
    <row customHeight="1" ht="11.25">
      <c r="A415" s="1851" t="s">
        <v>2259</v>
      </c>
      <c r="B415" s="1851" t="s">
        <v>16</v>
      </c>
      <c r="C415" s="1851" t="s">
        <v>2465</v>
      </c>
      <c r="D415" s="1851" t="s">
        <v>2466</v>
      </c>
      <c r="E415" s="1851" t="s">
        <v>2467</v>
      </c>
      <c r="F415" s="1851" t="s">
        <v>2468</v>
      </c>
      <c r="G415" s="1851" t="s">
        <v>28</v>
      </c>
      <c r="H415" s="1851" t="s">
        <v>28</v>
      </c>
      <c r="I415" s="1851" t="s">
        <v>914</v>
      </c>
    </row>
    <row customHeight="1" ht="11.25">
      <c r="A416" s="1851" t="s">
        <v>2259</v>
      </c>
      <c r="B416" s="1851" t="s">
        <v>16</v>
      </c>
      <c r="C416" s="1851" t="s">
        <v>2469</v>
      </c>
      <c r="D416" s="1851" t="s">
        <v>2470</v>
      </c>
      <c r="E416" s="1851" t="s">
        <v>2471</v>
      </c>
      <c r="F416" s="1851" t="s">
        <v>2416</v>
      </c>
      <c r="G416" s="1851" t="s">
        <v>28</v>
      </c>
      <c r="H416" s="1851" t="s">
        <v>28</v>
      </c>
      <c r="I416" s="1851" t="s">
        <v>914</v>
      </c>
    </row>
    <row customHeight="1" ht="11.25">
      <c r="A417" s="1851" t="s">
        <v>2259</v>
      </c>
      <c r="B417" s="1851" t="s">
        <v>16</v>
      </c>
      <c r="C417" s="1851" t="s">
        <v>2472</v>
      </c>
      <c r="D417" s="1851" t="s">
        <v>2473</v>
      </c>
      <c r="E417" s="1851" t="s">
        <v>2474</v>
      </c>
      <c r="F417" s="1851" t="s">
        <v>2475</v>
      </c>
      <c r="G417" s="1851" t="s">
        <v>28</v>
      </c>
      <c r="H417" s="1851" t="s">
        <v>28</v>
      </c>
      <c r="I417" s="1851" t="s">
        <v>914</v>
      </c>
    </row>
    <row customHeight="1" ht="11.25">
      <c r="A418" s="1851" t="s">
        <v>2259</v>
      </c>
      <c r="B418" s="1851" t="s">
        <v>16</v>
      </c>
      <c r="C418" s="1851" t="s">
        <v>2476</v>
      </c>
      <c r="D418" s="1851" t="s">
        <v>2477</v>
      </c>
      <c r="E418" s="1851" t="s">
        <v>2478</v>
      </c>
      <c r="F418" s="1851" t="s">
        <v>2416</v>
      </c>
      <c r="G418" s="1851" t="s">
        <v>28</v>
      </c>
      <c r="H418" s="1851" t="s">
        <v>28</v>
      </c>
      <c r="I418" s="1851" t="s">
        <v>914</v>
      </c>
    </row>
    <row customHeight="1" ht="11.25">
      <c r="A419" s="1851" t="s">
        <v>2259</v>
      </c>
      <c r="B419" s="1851" t="s">
        <v>16</v>
      </c>
      <c r="C419" s="1851" t="s">
        <v>2479</v>
      </c>
      <c r="D419" s="1851" t="s">
        <v>2480</v>
      </c>
      <c r="E419" s="1851" t="s">
        <v>2481</v>
      </c>
      <c r="F419" s="1851" t="s">
        <v>2482</v>
      </c>
      <c r="G419" s="1851" t="s">
        <v>28</v>
      </c>
      <c r="H419" s="1851" t="s">
        <v>28</v>
      </c>
      <c r="I419" s="1851" t="s">
        <v>914</v>
      </c>
    </row>
    <row customHeight="1" ht="11.25">
      <c r="A420" s="1851" t="s">
        <v>2259</v>
      </c>
      <c r="B420" s="1851" t="s">
        <v>16</v>
      </c>
      <c r="C420" s="1851" t="s">
        <v>2483</v>
      </c>
      <c r="D420" s="1851" t="s">
        <v>2484</v>
      </c>
      <c r="E420" s="1851" t="s">
        <v>2485</v>
      </c>
      <c r="F420" s="1851" t="s">
        <v>2267</v>
      </c>
      <c r="G420" s="1851" t="s">
        <v>28</v>
      </c>
      <c r="H420" s="1851" t="s">
        <v>28</v>
      </c>
      <c r="I420" s="1851" t="s">
        <v>914</v>
      </c>
    </row>
    <row customHeight="1" ht="11.25">
      <c r="A421" s="1851" t="s">
        <v>2259</v>
      </c>
      <c r="B421" s="1851" t="s">
        <v>16</v>
      </c>
      <c r="C421" s="1851" t="s">
        <v>2486</v>
      </c>
      <c r="D421" s="1851" t="s">
        <v>2487</v>
      </c>
      <c r="E421" s="1851" t="s">
        <v>2488</v>
      </c>
      <c r="F421" s="1851" t="s">
        <v>2489</v>
      </c>
      <c r="G421" s="1851" t="s">
        <v>28</v>
      </c>
      <c r="H421" s="1851" t="s">
        <v>28</v>
      </c>
      <c r="I421" s="1851" t="s">
        <v>914</v>
      </c>
    </row>
    <row customHeight="1" ht="11.25">
      <c r="A422" s="1851" t="s">
        <v>2259</v>
      </c>
      <c r="B422" s="1851" t="s">
        <v>16</v>
      </c>
      <c r="C422" s="1851" t="s">
        <v>2490</v>
      </c>
      <c r="D422" s="1851" t="s">
        <v>2491</v>
      </c>
      <c r="E422" s="1851" t="s">
        <v>2492</v>
      </c>
      <c r="F422" s="1851" t="s">
        <v>2267</v>
      </c>
      <c r="G422" s="1851" t="s">
        <v>2493</v>
      </c>
      <c r="H422" s="1851" t="s">
        <v>28</v>
      </c>
      <c r="I422" s="1851" t="s">
        <v>914</v>
      </c>
    </row>
    <row customHeight="1" ht="11.25">
      <c r="A423" s="1851" t="s">
        <v>2259</v>
      </c>
      <c r="B423" s="1851" t="s">
        <v>16</v>
      </c>
      <c r="C423" s="1851" t="s">
        <v>2501</v>
      </c>
      <c r="D423" s="1851" t="s">
        <v>2502</v>
      </c>
      <c r="E423" s="1851" t="s">
        <v>2503</v>
      </c>
      <c r="F423" s="1851" t="s">
        <v>2326</v>
      </c>
      <c r="G423" s="1851" t="s">
        <v>28</v>
      </c>
      <c r="H423" s="1851" t="s">
        <v>28</v>
      </c>
      <c r="I423" s="1851" t="s">
        <v>914</v>
      </c>
    </row>
    <row customHeight="1" ht="11.25">
      <c r="A424" s="1851" t="s">
        <v>2259</v>
      </c>
      <c r="B424" s="1851" t="s">
        <v>16</v>
      </c>
      <c r="C424" s="1851" t="s">
        <v>2504</v>
      </c>
      <c r="D424" s="1851" t="s">
        <v>2505</v>
      </c>
      <c r="E424" s="1851" t="s">
        <v>2506</v>
      </c>
      <c r="F424" s="1851" t="s">
        <v>2287</v>
      </c>
      <c r="G424" s="1851" t="s">
        <v>2507</v>
      </c>
      <c r="H424" s="1851" t="s">
        <v>28</v>
      </c>
      <c r="I424" s="1851" t="s">
        <v>914</v>
      </c>
    </row>
    <row customHeight="1" ht="11.25">
      <c r="A425" s="1851" t="s">
        <v>2259</v>
      </c>
      <c r="B425" s="1851" t="s">
        <v>16</v>
      </c>
      <c r="C425" s="1851" t="s">
        <v>2912</v>
      </c>
      <c r="D425" s="1851" t="s">
        <v>2913</v>
      </c>
      <c r="E425" s="1851" t="s">
        <v>2914</v>
      </c>
      <c r="F425" s="1851" t="s">
        <v>2300</v>
      </c>
      <c r="G425" s="1851" t="s">
        <v>28</v>
      </c>
      <c r="H425" s="1851" t="s">
        <v>28</v>
      </c>
      <c r="I425" s="1851" t="s">
        <v>914</v>
      </c>
    </row>
    <row customHeight="1" ht="11.25">
      <c r="A426" s="1851" t="s">
        <v>2259</v>
      </c>
      <c r="B426" s="1851" t="s">
        <v>16</v>
      </c>
      <c r="C426" s="1851" t="s">
        <v>2512</v>
      </c>
      <c r="D426" s="1851" t="s">
        <v>2513</v>
      </c>
      <c r="E426" s="1851" t="s">
        <v>2514</v>
      </c>
      <c r="F426" s="1851" t="s">
        <v>2267</v>
      </c>
      <c r="G426" s="1851" t="s">
        <v>2515</v>
      </c>
      <c r="H426" s="1851" t="s">
        <v>28</v>
      </c>
      <c r="I426" s="1851" t="s">
        <v>914</v>
      </c>
    </row>
    <row customHeight="1" ht="11.25">
      <c r="A427" s="1851" t="s">
        <v>2259</v>
      </c>
      <c r="B427" s="1851" t="s">
        <v>16</v>
      </c>
      <c r="C427" s="1851" t="s">
        <v>2516</v>
      </c>
      <c r="D427" s="1851" t="s">
        <v>2517</v>
      </c>
      <c r="E427" s="1851" t="s">
        <v>2518</v>
      </c>
      <c r="F427" s="1851" t="s">
        <v>2475</v>
      </c>
      <c r="G427" s="1851" t="s">
        <v>28</v>
      </c>
      <c r="H427" s="1851" t="s">
        <v>28</v>
      </c>
      <c r="I427" s="1851" t="s">
        <v>914</v>
      </c>
    </row>
    <row customHeight="1" ht="11.25">
      <c r="A428" s="1851" t="s">
        <v>2259</v>
      </c>
      <c r="B428" s="1851" t="s">
        <v>16</v>
      </c>
      <c r="C428" s="1851" t="s">
        <v>2536</v>
      </c>
      <c r="D428" s="1851" t="s">
        <v>2537</v>
      </c>
      <c r="E428" s="1851" t="s">
        <v>2538</v>
      </c>
      <c r="F428" s="1851" t="s">
        <v>2421</v>
      </c>
      <c r="G428" s="1851" t="s">
        <v>28</v>
      </c>
      <c r="H428" s="1851" t="s">
        <v>28</v>
      </c>
      <c r="I428" s="1851" t="s">
        <v>914</v>
      </c>
    </row>
    <row customHeight="1" ht="11.25">
      <c r="A429" s="1851" t="s">
        <v>2259</v>
      </c>
      <c r="B429" s="1851" t="s">
        <v>16</v>
      </c>
      <c r="C429" s="1851" t="s">
        <v>2918</v>
      </c>
      <c r="D429" s="1851" t="s">
        <v>2919</v>
      </c>
      <c r="E429" s="1851" t="s">
        <v>2382</v>
      </c>
      <c r="F429" s="1851" t="s">
        <v>2920</v>
      </c>
      <c r="G429" s="1851" t="s">
        <v>28</v>
      </c>
      <c r="H429" s="1851" t="s">
        <v>28</v>
      </c>
      <c r="I429" s="1851" t="s">
        <v>914</v>
      </c>
    </row>
    <row customHeight="1" ht="11.25">
      <c r="A430" s="1851" t="s">
        <v>2259</v>
      </c>
      <c r="B430" s="1851" t="s">
        <v>16</v>
      </c>
      <c r="C430" s="1851" t="s">
        <v>2921</v>
      </c>
      <c r="D430" s="1851" t="s">
        <v>2922</v>
      </c>
      <c r="E430" s="1851" t="s">
        <v>2923</v>
      </c>
      <c r="F430" s="1851" t="s">
        <v>2330</v>
      </c>
      <c r="G430" s="1851" t="s">
        <v>2924</v>
      </c>
      <c r="H430" s="1851" t="s">
        <v>28</v>
      </c>
      <c r="I430" s="1851" t="s">
        <v>914</v>
      </c>
    </row>
    <row customHeight="1" ht="11.25">
      <c r="A431" s="1851" t="s">
        <v>2259</v>
      </c>
      <c r="B431" s="1851" t="s">
        <v>16</v>
      </c>
      <c r="C431" s="1851" t="s">
        <v>2556</v>
      </c>
      <c r="D431" s="1851" t="s">
        <v>2557</v>
      </c>
      <c r="E431" s="1851" t="s">
        <v>2558</v>
      </c>
      <c r="F431" s="1851" t="s">
        <v>2559</v>
      </c>
      <c r="G431" s="1851" t="s">
        <v>2560</v>
      </c>
      <c r="H431" s="1851" t="s">
        <v>28</v>
      </c>
      <c r="I431" s="1851" t="s">
        <v>914</v>
      </c>
    </row>
    <row customHeight="1" ht="11.25">
      <c r="A432" s="1851" t="s">
        <v>2259</v>
      </c>
      <c r="B432" s="1851" t="s">
        <v>16</v>
      </c>
      <c r="C432" s="1851" t="s">
        <v>2561</v>
      </c>
      <c r="D432" s="1851" t="s">
        <v>2557</v>
      </c>
      <c r="E432" s="1851" t="s">
        <v>2558</v>
      </c>
      <c r="F432" s="1851" t="s">
        <v>2562</v>
      </c>
      <c r="G432" s="1851" t="s">
        <v>28</v>
      </c>
      <c r="H432" s="1851" t="s">
        <v>28</v>
      </c>
      <c r="I432" s="1851" t="s">
        <v>914</v>
      </c>
    </row>
    <row customHeight="1" ht="11.25">
      <c r="A433" s="1851" t="s">
        <v>2259</v>
      </c>
      <c r="B433" s="1851" t="s">
        <v>16</v>
      </c>
      <c r="C433" s="1851" t="s">
        <v>2566</v>
      </c>
      <c r="D433" s="1851" t="s">
        <v>2567</v>
      </c>
      <c r="E433" s="1851" t="s">
        <v>2262</v>
      </c>
      <c r="F433" s="1851" t="s">
        <v>2568</v>
      </c>
      <c r="G433" s="1851" t="s">
        <v>28</v>
      </c>
      <c r="H433" s="1851" t="s">
        <v>28</v>
      </c>
      <c r="I433" s="1851" t="s">
        <v>914</v>
      </c>
    </row>
    <row customHeight="1" ht="11.25">
      <c r="A434" s="1851" t="s">
        <v>2259</v>
      </c>
      <c r="B434" s="1851" t="s">
        <v>16</v>
      </c>
      <c r="C434" s="1851" t="s">
        <v>2569</v>
      </c>
      <c r="D434" s="1851" t="s">
        <v>2570</v>
      </c>
      <c r="E434" s="1851" t="s">
        <v>2262</v>
      </c>
      <c r="F434" s="1851" t="s">
        <v>2571</v>
      </c>
      <c r="G434" s="1851" t="s">
        <v>28</v>
      </c>
      <c r="H434" s="1851" t="s">
        <v>28</v>
      </c>
      <c r="I434" s="1851" t="s">
        <v>914</v>
      </c>
    </row>
    <row customHeight="1" ht="11.25">
      <c r="A435" s="1851" t="s">
        <v>2259</v>
      </c>
      <c r="B435" s="1851" t="s">
        <v>16</v>
      </c>
      <c r="C435" s="1851" t="s">
        <v>2572</v>
      </c>
      <c r="D435" s="1851" t="s">
        <v>2573</v>
      </c>
      <c r="E435" s="1851" t="s">
        <v>2262</v>
      </c>
      <c r="F435" s="1851" t="s">
        <v>2574</v>
      </c>
      <c r="G435" s="1851" t="s">
        <v>28</v>
      </c>
      <c r="H435" s="1851" t="s">
        <v>28</v>
      </c>
      <c r="I435" s="1851" t="s">
        <v>914</v>
      </c>
    </row>
    <row customHeight="1" ht="11.25">
      <c r="A436" s="1851" t="s">
        <v>2259</v>
      </c>
      <c r="B436" s="1851" t="s">
        <v>16</v>
      </c>
      <c r="C436" s="1851" t="s">
        <v>2575</v>
      </c>
      <c r="D436" s="1851" t="s">
        <v>2576</v>
      </c>
      <c r="E436" s="1851" t="s">
        <v>2262</v>
      </c>
      <c r="F436" s="1851" t="s">
        <v>2577</v>
      </c>
      <c r="G436" s="1851" t="s">
        <v>28</v>
      </c>
      <c r="H436" s="1851" t="s">
        <v>28</v>
      </c>
      <c r="I436" s="1851" t="s">
        <v>914</v>
      </c>
    </row>
    <row customHeight="1" ht="11.25">
      <c r="A437" s="1851" t="s">
        <v>2259</v>
      </c>
      <c r="B437" s="1851" t="s">
        <v>16</v>
      </c>
      <c r="C437" s="1851" t="s">
        <v>2578</v>
      </c>
      <c r="D437" s="1851" t="s">
        <v>2579</v>
      </c>
      <c r="E437" s="1851" t="s">
        <v>2262</v>
      </c>
      <c r="F437" s="1851" t="s">
        <v>2580</v>
      </c>
      <c r="G437" s="1851" t="s">
        <v>28</v>
      </c>
      <c r="H437" s="1851" t="s">
        <v>28</v>
      </c>
      <c r="I437" s="1851" t="s">
        <v>914</v>
      </c>
    </row>
    <row customHeight="1" ht="11.25">
      <c r="A438" s="1851" t="s">
        <v>2259</v>
      </c>
      <c r="B438" s="1851" t="s">
        <v>16</v>
      </c>
      <c r="C438" s="1851" t="s">
        <v>2581</v>
      </c>
      <c r="D438" s="1851" t="s">
        <v>2582</v>
      </c>
      <c r="E438" s="1851" t="s">
        <v>2262</v>
      </c>
      <c r="F438" s="1851" t="s">
        <v>2583</v>
      </c>
      <c r="G438" s="1851" t="s">
        <v>28</v>
      </c>
      <c r="H438" s="1851" t="s">
        <v>28</v>
      </c>
      <c r="I438" s="1851" t="s">
        <v>914</v>
      </c>
    </row>
    <row customHeight="1" ht="11.25">
      <c r="A439" s="1851" t="s">
        <v>2259</v>
      </c>
      <c r="B439" s="1851" t="s">
        <v>16</v>
      </c>
      <c r="C439" s="1851" t="s">
        <v>2584</v>
      </c>
      <c r="D439" s="1851" t="s">
        <v>2585</v>
      </c>
      <c r="E439" s="1851" t="s">
        <v>2262</v>
      </c>
      <c r="F439" s="1851" t="s">
        <v>2586</v>
      </c>
      <c r="G439" s="1851" t="s">
        <v>28</v>
      </c>
      <c r="H439" s="1851" t="s">
        <v>28</v>
      </c>
      <c r="I439" s="1851" t="s">
        <v>914</v>
      </c>
    </row>
    <row customHeight="1" ht="11.25">
      <c r="A440" s="1851" t="s">
        <v>2259</v>
      </c>
      <c r="B440" s="1851" t="s">
        <v>16</v>
      </c>
      <c r="C440" s="1851" t="s">
        <v>2587</v>
      </c>
      <c r="D440" s="1851" t="s">
        <v>2588</v>
      </c>
      <c r="E440" s="1851" t="s">
        <v>2262</v>
      </c>
      <c r="F440" s="1851" t="s">
        <v>2589</v>
      </c>
      <c r="G440" s="1851" t="s">
        <v>28</v>
      </c>
      <c r="H440" s="1851" t="s">
        <v>28</v>
      </c>
      <c r="I440" s="1851" t="s">
        <v>914</v>
      </c>
    </row>
    <row customHeight="1" ht="11.25">
      <c r="A441" s="1851" t="s">
        <v>2259</v>
      </c>
      <c r="B441" s="1851" t="s">
        <v>16</v>
      </c>
      <c r="C441" s="1851" t="s">
        <v>2590</v>
      </c>
      <c r="D441" s="1851" t="s">
        <v>2591</v>
      </c>
      <c r="E441" s="1851" t="s">
        <v>2262</v>
      </c>
      <c r="F441" s="1851" t="s">
        <v>2592</v>
      </c>
      <c r="G441" s="1851" t="s">
        <v>28</v>
      </c>
      <c r="H441" s="1851" t="s">
        <v>28</v>
      </c>
      <c r="I441" s="1851" t="s">
        <v>914</v>
      </c>
    </row>
    <row customHeight="1" ht="11.25">
      <c r="A442" s="1851" t="s">
        <v>2259</v>
      </c>
      <c r="B442" s="1851" t="s">
        <v>16</v>
      </c>
      <c r="C442" s="1851" t="s">
        <v>2593</v>
      </c>
      <c r="D442" s="1851" t="s">
        <v>2594</v>
      </c>
      <c r="E442" s="1851" t="s">
        <v>2262</v>
      </c>
      <c r="F442" s="1851" t="s">
        <v>2595</v>
      </c>
      <c r="G442" s="1851" t="s">
        <v>28</v>
      </c>
      <c r="H442" s="1851" t="s">
        <v>28</v>
      </c>
      <c r="I442" s="1851" t="s">
        <v>914</v>
      </c>
    </row>
    <row customHeight="1" ht="11.25">
      <c r="A443" s="1851" t="s">
        <v>2259</v>
      </c>
      <c r="B443" s="1851" t="s">
        <v>16</v>
      </c>
      <c r="C443" s="1851" t="s">
        <v>2925</v>
      </c>
      <c r="D443" s="1851" t="s">
        <v>2926</v>
      </c>
      <c r="E443" s="1851" t="s">
        <v>2403</v>
      </c>
      <c r="F443" s="1851" t="s">
        <v>2927</v>
      </c>
      <c r="G443" s="1851" t="s">
        <v>28</v>
      </c>
      <c r="H443" s="1851" t="s">
        <v>28</v>
      </c>
      <c r="I443" s="1851" t="s">
        <v>914</v>
      </c>
    </row>
    <row customHeight="1" ht="11.25">
      <c r="A444" s="1851" t="s">
        <v>2259</v>
      </c>
      <c r="B444" s="1851" t="s">
        <v>16</v>
      </c>
      <c r="C444" s="1851" t="s">
        <v>2596</v>
      </c>
      <c r="D444" s="1851" t="s">
        <v>2597</v>
      </c>
      <c r="E444" s="1851" t="s">
        <v>2598</v>
      </c>
      <c r="F444" s="1851" t="s">
        <v>2599</v>
      </c>
      <c r="G444" s="1851" t="s">
        <v>28</v>
      </c>
      <c r="H444" s="1851" t="s">
        <v>28</v>
      </c>
      <c r="I444" s="1851" t="s">
        <v>914</v>
      </c>
    </row>
    <row customHeight="1" ht="11.25">
      <c r="A445" s="1851" t="s">
        <v>2259</v>
      </c>
      <c r="B445" s="1851" t="s">
        <v>16</v>
      </c>
      <c r="C445" s="1851" t="s">
        <v>2600</v>
      </c>
      <c r="D445" s="1851" t="s">
        <v>2601</v>
      </c>
      <c r="E445" s="1851" t="s">
        <v>2598</v>
      </c>
      <c r="F445" s="1851" t="s">
        <v>2602</v>
      </c>
      <c r="G445" s="1851" t="s">
        <v>28</v>
      </c>
      <c r="H445" s="1851" t="s">
        <v>28</v>
      </c>
      <c r="I445" s="1851" t="s">
        <v>914</v>
      </c>
    </row>
    <row customHeight="1" ht="11.25">
      <c r="A446" s="1851" t="s">
        <v>2259</v>
      </c>
      <c r="B446" s="1851" t="s">
        <v>16</v>
      </c>
      <c r="C446" s="1851" t="s">
        <v>2606</v>
      </c>
      <c r="D446" s="1851" t="s">
        <v>2607</v>
      </c>
      <c r="E446" s="1851" t="s">
        <v>2598</v>
      </c>
      <c r="F446" s="1851" t="s">
        <v>2608</v>
      </c>
      <c r="G446" s="1851" t="s">
        <v>28</v>
      </c>
      <c r="H446" s="1851" t="s">
        <v>28</v>
      </c>
      <c r="I446" s="1851" t="s">
        <v>914</v>
      </c>
    </row>
    <row customHeight="1" ht="11.25">
      <c r="A447" s="1851" t="s">
        <v>2259</v>
      </c>
      <c r="B447" s="1851" t="s">
        <v>16</v>
      </c>
      <c r="C447" s="1851" t="s">
        <v>2609</v>
      </c>
      <c r="D447" s="1851" t="s">
        <v>2610</v>
      </c>
      <c r="E447" s="1851" t="s">
        <v>2611</v>
      </c>
      <c r="F447" s="1851" t="s">
        <v>2612</v>
      </c>
      <c r="G447" s="1851" t="s">
        <v>2613</v>
      </c>
      <c r="H447" s="1851" t="s">
        <v>28</v>
      </c>
      <c r="I447" s="1851" t="s">
        <v>914</v>
      </c>
    </row>
    <row customHeight="1" ht="11.25">
      <c r="A448" s="1851" t="s">
        <v>2259</v>
      </c>
      <c r="B448" s="1851" t="s">
        <v>16</v>
      </c>
      <c r="C448" s="1851" t="s">
        <v>2614</v>
      </c>
      <c r="D448" s="1851" t="s">
        <v>2615</v>
      </c>
      <c r="E448" s="1851" t="s">
        <v>2616</v>
      </c>
      <c r="F448" s="1851" t="s">
        <v>2300</v>
      </c>
      <c r="G448" s="1851" t="s">
        <v>28</v>
      </c>
      <c r="H448" s="1851" t="s">
        <v>28</v>
      </c>
      <c r="I448" s="1851" t="s">
        <v>914</v>
      </c>
    </row>
    <row customHeight="1" ht="11.25">
      <c r="A449" s="1851" t="s">
        <v>2259</v>
      </c>
      <c r="B449" s="1851" t="s">
        <v>16</v>
      </c>
      <c r="C449" s="1851" t="s">
        <v>2623</v>
      </c>
      <c r="D449" s="1851" t="s">
        <v>2624</v>
      </c>
      <c r="E449" s="1851" t="s">
        <v>2270</v>
      </c>
      <c r="F449" s="1851" t="s">
        <v>2625</v>
      </c>
      <c r="G449" s="1851" t="s">
        <v>28</v>
      </c>
      <c r="H449" s="1851" t="s">
        <v>28</v>
      </c>
      <c r="I449" s="1851" t="s">
        <v>914</v>
      </c>
    </row>
    <row customHeight="1" ht="11.25">
      <c r="A450" s="1851" t="s">
        <v>2259</v>
      </c>
      <c r="B450" s="1851" t="s">
        <v>16</v>
      </c>
      <c r="C450" s="1851" t="s">
        <v>2928</v>
      </c>
      <c r="D450" s="1851" t="s">
        <v>2929</v>
      </c>
      <c r="E450" s="1851" t="s">
        <v>2270</v>
      </c>
      <c r="F450" s="1851" t="s">
        <v>2930</v>
      </c>
      <c r="G450" s="1851" t="s">
        <v>28</v>
      </c>
      <c r="H450" s="1851" t="s">
        <v>28</v>
      </c>
      <c r="I450" s="1851" t="s">
        <v>914</v>
      </c>
    </row>
    <row customHeight="1" ht="11.25">
      <c r="A451" s="1851" t="s">
        <v>2259</v>
      </c>
      <c r="B451" s="1851" t="s">
        <v>16</v>
      </c>
      <c r="C451" s="1851" t="s">
        <v>2628</v>
      </c>
      <c r="D451" s="1851" t="s">
        <v>2629</v>
      </c>
      <c r="E451" s="1851" t="s">
        <v>2630</v>
      </c>
      <c r="F451" s="1851" t="s">
        <v>2631</v>
      </c>
      <c r="G451" s="1851" t="s">
        <v>28</v>
      </c>
      <c r="H451" s="1851" t="s">
        <v>28</v>
      </c>
      <c r="I451" s="1851" t="s">
        <v>914</v>
      </c>
    </row>
    <row customHeight="1" ht="11.25">
      <c r="A452" s="1851" t="s">
        <v>2259</v>
      </c>
      <c r="B452" s="1851" t="s">
        <v>16</v>
      </c>
      <c r="C452" s="1851" t="s">
        <v>2632</v>
      </c>
      <c r="D452" s="1851" t="s">
        <v>2629</v>
      </c>
      <c r="E452" s="1851" t="s">
        <v>2630</v>
      </c>
      <c r="F452" s="1851" t="s">
        <v>2633</v>
      </c>
      <c r="G452" s="1851" t="s">
        <v>2634</v>
      </c>
      <c r="H452" s="1851" t="s">
        <v>28</v>
      </c>
      <c r="I452" s="1851" t="s">
        <v>914</v>
      </c>
    </row>
    <row customHeight="1" ht="11.25">
      <c r="A453" s="1851" t="s">
        <v>2259</v>
      </c>
      <c r="B453" s="1851" t="s">
        <v>16</v>
      </c>
      <c r="C453" s="1851" t="s">
        <v>2643</v>
      </c>
      <c r="D453" s="1851" t="s">
        <v>2644</v>
      </c>
      <c r="E453" s="1851" t="s">
        <v>2645</v>
      </c>
      <c r="F453" s="1851" t="s">
        <v>2326</v>
      </c>
      <c r="G453" s="1851" t="s">
        <v>28</v>
      </c>
      <c r="H453" s="1851" t="s">
        <v>28</v>
      </c>
      <c r="I453" s="1851" t="s">
        <v>914</v>
      </c>
    </row>
    <row customHeight="1" ht="11.25">
      <c r="A454" s="1851" t="s">
        <v>2259</v>
      </c>
      <c r="B454" s="1851" t="s">
        <v>16</v>
      </c>
      <c r="C454" s="1851" t="s">
        <v>2646</v>
      </c>
      <c r="D454" s="1851" t="s">
        <v>2647</v>
      </c>
      <c r="E454" s="1851" t="s">
        <v>2648</v>
      </c>
      <c r="F454" s="1851" t="s">
        <v>2310</v>
      </c>
      <c r="G454" s="1851" t="s">
        <v>28</v>
      </c>
      <c r="H454" s="1851" t="s">
        <v>28</v>
      </c>
      <c r="I454" s="1851" t="s">
        <v>914</v>
      </c>
    </row>
    <row customHeight="1" ht="11.25">
      <c r="A455" s="1851" t="s">
        <v>2259</v>
      </c>
      <c r="B455" s="1851" t="s">
        <v>16</v>
      </c>
      <c r="C455" s="1851" t="s">
        <v>2649</v>
      </c>
      <c r="D455" s="1851" t="s">
        <v>2650</v>
      </c>
      <c r="E455" s="1851" t="s">
        <v>2651</v>
      </c>
      <c r="F455" s="1851" t="s">
        <v>2319</v>
      </c>
      <c r="G455" s="1851" t="s">
        <v>28</v>
      </c>
      <c r="H455" s="1851" t="s">
        <v>28</v>
      </c>
      <c r="I455" s="1851" t="s">
        <v>914</v>
      </c>
    </row>
    <row customHeight="1" ht="11.25">
      <c r="A456" s="1851" t="s">
        <v>2259</v>
      </c>
      <c r="B456" s="1851" t="s">
        <v>16</v>
      </c>
      <c r="C456" s="1851" t="s">
        <v>2658</v>
      </c>
      <c r="D456" s="1851" t="s">
        <v>2659</v>
      </c>
      <c r="E456" s="1851" t="s">
        <v>2660</v>
      </c>
      <c r="F456" s="1851" t="s">
        <v>2267</v>
      </c>
      <c r="G456" s="1851" t="s">
        <v>2661</v>
      </c>
      <c r="H456" s="1851" t="s">
        <v>28</v>
      </c>
      <c r="I456" s="1851" t="s">
        <v>914</v>
      </c>
    </row>
    <row customHeight="1" ht="11.25">
      <c r="A457" s="1851" t="s">
        <v>2259</v>
      </c>
      <c r="B457" s="1851" t="s">
        <v>16</v>
      </c>
      <c r="C457" s="1851" t="s">
        <v>2662</v>
      </c>
      <c r="D457" s="1851" t="s">
        <v>2663</v>
      </c>
      <c r="E457" s="1851" t="s">
        <v>2664</v>
      </c>
      <c r="F457" s="1851" t="s">
        <v>2665</v>
      </c>
      <c r="G457" s="1851" t="s">
        <v>28</v>
      </c>
      <c r="H457" s="1851" t="s">
        <v>28</v>
      </c>
      <c r="I457" s="1851" t="s">
        <v>914</v>
      </c>
    </row>
    <row customHeight="1" ht="11.25">
      <c r="A458" s="1851" t="s">
        <v>2259</v>
      </c>
      <c r="B458" s="1851" t="s">
        <v>16</v>
      </c>
      <c r="C458" s="1851" t="s">
        <v>2666</v>
      </c>
      <c r="D458" s="1851" t="s">
        <v>2667</v>
      </c>
      <c r="E458" s="1851" t="s">
        <v>2668</v>
      </c>
      <c r="F458" s="1851" t="s">
        <v>2291</v>
      </c>
      <c r="G458" s="1851" t="s">
        <v>2669</v>
      </c>
      <c r="H458" s="1851" t="s">
        <v>28</v>
      </c>
      <c r="I458" s="1851" t="s">
        <v>914</v>
      </c>
    </row>
    <row customHeight="1" ht="11.25">
      <c r="A459" s="1851" t="s">
        <v>2259</v>
      </c>
      <c r="B459" s="1851" t="s">
        <v>16</v>
      </c>
      <c r="C459" s="1851" t="s">
        <v>2670</v>
      </c>
      <c r="D459" s="1851" t="s">
        <v>2671</v>
      </c>
      <c r="E459" s="1851" t="s">
        <v>2672</v>
      </c>
      <c r="F459" s="1851" t="s">
        <v>2468</v>
      </c>
      <c r="G459" s="1851" t="s">
        <v>28</v>
      </c>
      <c r="H459" s="1851" t="s">
        <v>28</v>
      </c>
      <c r="I459" s="1851" t="s">
        <v>914</v>
      </c>
    </row>
    <row customHeight="1" ht="11.25">
      <c r="A460" s="1851" t="s">
        <v>2259</v>
      </c>
      <c r="B460" s="1851" t="s">
        <v>16</v>
      </c>
      <c r="C460" s="1851" t="s">
        <v>2937</v>
      </c>
      <c r="D460" s="1851" t="s">
        <v>2938</v>
      </c>
      <c r="E460" s="1851" t="s">
        <v>2939</v>
      </c>
      <c r="F460" s="1851" t="s">
        <v>2326</v>
      </c>
      <c r="G460" s="1851" t="s">
        <v>28</v>
      </c>
      <c r="H460" s="1851" t="s">
        <v>28</v>
      </c>
      <c r="I460" s="1851" t="s">
        <v>914</v>
      </c>
    </row>
    <row customHeight="1" ht="11.25">
      <c r="A461" s="1851" t="s">
        <v>2259</v>
      </c>
      <c r="B461" s="1851" t="s">
        <v>16</v>
      </c>
      <c r="C461" s="1851" t="s">
        <v>2683</v>
      </c>
      <c r="D461" s="1851" t="s">
        <v>2684</v>
      </c>
      <c r="E461" s="1851" t="s">
        <v>2685</v>
      </c>
      <c r="F461" s="1851" t="s">
        <v>2468</v>
      </c>
      <c r="G461" s="1851" t="s">
        <v>28</v>
      </c>
      <c r="H461" s="1851" t="s">
        <v>28</v>
      </c>
      <c r="I461" s="1851" t="s">
        <v>914</v>
      </c>
    </row>
    <row customHeight="1" ht="11.25">
      <c r="A462" s="1851" t="s">
        <v>2259</v>
      </c>
      <c r="B462" s="1851" t="s">
        <v>16</v>
      </c>
      <c r="C462" s="1851" t="s">
        <v>2686</v>
      </c>
      <c r="D462" s="1851" t="s">
        <v>2687</v>
      </c>
      <c r="E462" s="1851" t="s">
        <v>2688</v>
      </c>
      <c r="F462" s="1851" t="s">
        <v>2665</v>
      </c>
      <c r="G462" s="1851" t="s">
        <v>28</v>
      </c>
      <c r="H462" s="1851" t="s">
        <v>28</v>
      </c>
      <c r="I462" s="1851" t="s">
        <v>914</v>
      </c>
    </row>
    <row customHeight="1" ht="11.25">
      <c r="A463" s="1851" t="s">
        <v>2259</v>
      </c>
      <c r="B463" s="1851" t="s">
        <v>16</v>
      </c>
      <c r="C463" s="1851" t="s">
        <v>2702</v>
      </c>
      <c r="D463" s="1851" t="s">
        <v>2703</v>
      </c>
      <c r="E463" s="1851" t="s">
        <v>2704</v>
      </c>
      <c r="F463" s="1851" t="s">
        <v>2705</v>
      </c>
      <c r="G463" s="1851" t="s">
        <v>2706</v>
      </c>
      <c r="H463" s="1851" t="s">
        <v>28</v>
      </c>
      <c r="I463" s="1851" t="s">
        <v>914</v>
      </c>
    </row>
    <row customHeight="1" ht="11.25">
      <c r="A464" s="1851" t="s">
        <v>2259</v>
      </c>
      <c r="B464" s="1851" t="s">
        <v>16</v>
      </c>
      <c r="C464" s="1851" t="s">
        <v>2707</v>
      </c>
      <c r="D464" s="1851" t="s">
        <v>2708</v>
      </c>
      <c r="E464" s="1851" t="s">
        <v>2709</v>
      </c>
      <c r="F464" s="1851" t="s">
        <v>2665</v>
      </c>
      <c r="G464" s="1851" t="s">
        <v>28</v>
      </c>
      <c r="H464" s="1851" t="s">
        <v>28</v>
      </c>
      <c r="I464" s="1851" t="s">
        <v>914</v>
      </c>
    </row>
    <row customHeight="1" ht="11.25">
      <c r="A465" s="1851" t="s">
        <v>2259</v>
      </c>
      <c r="B465" s="1851" t="s">
        <v>16</v>
      </c>
      <c r="C465" s="1851" t="s">
        <v>2940</v>
      </c>
      <c r="D465" s="1851" t="s">
        <v>2941</v>
      </c>
      <c r="E465" s="1851" t="s">
        <v>2403</v>
      </c>
      <c r="F465" s="1851" t="s">
        <v>2291</v>
      </c>
      <c r="G465" s="1851" t="s">
        <v>28</v>
      </c>
      <c r="H465" s="1851" t="s">
        <v>28</v>
      </c>
      <c r="I465" s="1851" t="s">
        <v>914</v>
      </c>
    </row>
    <row customHeight="1" ht="11.25">
      <c r="A466" s="1851" t="s">
        <v>2259</v>
      </c>
      <c r="B466" s="1851" t="s">
        <v>16</v>
      </c>
      <c r="C466" s="1851" t="s">
        <v>2714</v>
      </c>
      <c r="D466" s="1851" t="s">
        <v>2715</v>
      </c>
      <c r="E466" s="1851" t="s">
        <v>2716</v>
      </c>
      <c r="F466" s="1851" t="s">
        <v>2717</v>
      </c>
      <c r="G466" s="1851" t="s">
        <v>2718</v>
      </c>
      <c r="H466" s="1851" t="s">
        <v>28</v>
      </c>
      <c r="I466" s="1851" t="s">
        <v>914</v>
      </c>
    </row>
    <row customHeight="1" ht="11.25">
      <c r="A467" s="1851" t="s">
        <v>2259</v>
      </c>
      <c r="B467" s="1851" t="s">
        <v>16</v>
      </c>
      <c r="C467" s="1851" t="s">
        <v>2945</v>
      </c>
      <c r="D467" s="1851" t="s">
        <v>2946</v>
      </c>
      <c r="E467" s="1851" t="s">
        <v>2947</v>
      </c>
      <c r="F467" s="1851" t="s">
        <v>2326</v>
      </c>
      <c r="G467" s="1851" t="s">
        <v>28</v>
      </c>
      <c r="H467" s="1851" t="s">
        <v>28</v>
      </c>
      <c r="I467" s="1851" t="s">
        <v>914</v>
      </c>
    </row>
    <row customHeight="1" ht="11.25">
      <c r="A468" s="1851" t="s">
        <v>2259</v>
      </c>
      <c r="B468" s="1851" t="s">
        <v>16</v>
      </c>
      <c r="C468" s="1851" t="s">
        <v>2995</v>
      </c>
      <c r="D468" s="1851" t="s">
        <v>2996</v>
      </c>
      <c r="E468" s="1851" t="s">
        <v>2997</v>
      </c>
      <c r="F468" s="1851" t="s">
        <v>2326</v>
      </c>
      <c r="G468" s="1851" t="s">
        <v>28</v>
      </c>
      <c r="H468" s="1851" t="s">
        <v>28</v>
      </c>
      <c r="I468" s="1851" t="s">
        <v>914</v>
      </c>
    </row>
    <row customHeight="1" ht="11.25">
      <c r="A469" s="1851" t="s">
        <v>2259</v>
      </c>
      <c r="B469" s="1851" t="s">
        <v>16</v>
      </c>
      <c r="C469" s="1851" t="s">
        <v>2755</v>
      </c>
      <c r="D469" s="1851" t="s">
        <v>2756</v>
      </c>
      <c r="E469" s="1851" t="s">
        <v>2757</v>
      </c>
      <c r="F469" s="1851" t="s">
        <v>2362</v>
      </c>
      <c r="G469" s="1851" t="s">
        <v>28</v>
      </c>
      <c r="H469" s="1851" t="s">
        <v>28</v>
      </c>
      <c r="I469" s="1851" t="s">
        <v>914</v>
      </c>
    </row>
    <row customHeight="1" ht="11.25">
      <c r="A470" s="1851" t="s">
        <v>2259</v>
      </c>
      <c r="B470" s="1851" t="s">
        <v>16</v>
      </c>
      <c r="C470" s="1851" t="s">
        <v>2762</v>
      </c>
      <c r="D470" s="1851" t="s">
        <v>2763</v>
      </c>
      <c r="E470" s="1851" t="s">
        <v>2764</v>
      </c>
      <c r="F470" s="1851" t="s">
        <v>2362</v>
      </c>
      <c r="G470" s="1851" t="s">
        <v>28</v>
      </c>
      <c r="H470" s="1851" t="s">
        <v>28</v>
      </c>
      <c r="I470" s="1851" t="s">
        <v>914</v>
      </c>
    </row>
    <row customHeight="1" ht="11.25">
      <c r="A471" s="1851" t="s">
        <v>2259</v>
      </c>
      <c r="B471" s="1851" t="s">
        <v>16</v>
      </c>
      <c r="C471" s="1851" t="s">
        <v>2765</v>
      </c>
      <c r="D471" s="1851" t="s">
        <v>2766</v>
      </c>
      <c r="E471" s="1851" t="s">
        <v>2630</v>
      </c>
      <c r="F471" s="1851" t="s">
        <v>2767</v>
      </c>
      <c r="G471" s="1851" t="s">
        <v>28</v>
      </c>
      <c r="H471" s="1851" t="s">
        <v>28</v>
      </c>
      <c r="I471" s="1851" t="s">
        <v>914</v>
      </c>
    </row>
    <row customHeight="1" ht="11.25">
      <c r="A472" s="1851" t="s">
        <v>2259</v>
      </c>
      <c r="B472" s="1851" t="s">
        <v>16</v>
      </c>
      <c r="C472" s="1851" t="s">
        <v>2768</v>
      </c>
      <c r="D472" s="1851" t="s">
        <v>2769</v>
      </c>
      <c r="E472" s="1851" t="s">
        <v>2770</v>
      </c>
      <c r="F472" s="1851" t="s">
        <v>2362</v>
      </c>
      <c r="G472" s="1851" t="s">
        <v>28</v>
      </c>
      <c r="H472" s="1851" t="s">
        <v>28</v>
      </c>
      <c r="I472" s="1851" t="s">
        <v>914</v>
      </c>
    </row>
    <row customHeight="1" ht="11.25">
      <c r="A473" s="1851" t="s">
        <v>2259</v>
      </c>
      <c r="B473" s="1851" t="s">
        <v>16</v>
      </c>
      <c r="C473" s="1851" t="s">
        <v>2771</v>
      </c>
      <c r="D473" s="1851" t="s">
        <v>2772</v>
      </c>
      <c r="E473" s="1851" t="s">
        <v>2773</v>
      </c>
      <c r="F473" s="1851" t="s">
        <v>2338</v>
      </c>
      <c r="G473" s="1851" t="s">
        <v>28</v>
      </c>
      <c r="H473" s="1851" t="s">
        <v>28</v>
      </c>
      <c r="I473" s="1851" t="s">
        <v>914</v>
      </c>
    </row>
    <row customHeight="1" ht="11.25">
      <c r="A474" s="1851" t="s">
        <v>2259</v>
      </c>
      <c r="B474" s="1851" t="s">
        <v>16</v>
      </c>
      <c r="C474" s="1851" t="s">
        <v>2951</v>
      </c>
      <c r="D474" s="1851" t="s">
        <v>2952</v>
      </c>
      <c r="E474" s="1851" t="s">
        <v>2953</v>
      </c>
      <c r="F474" s="1851" t="s">
        <v>2300</v>
      </c>
      <c r="G474" s="1851" t="s">
        <v>28</v>
      </c>
      <c r="H474" s="1851" t="s">
        <v>28</v>
      </c>
      <c r="I474" s="1851" t="s">
        <v>914</v>
      </c>
    </row>
    <row customHeight="1" ht="11.25">
      <c r="A475" s="1851" t="s">
        <v>2259</v>
      </c>
      <c r="B475" s="1851" t="s">
        <v>16</v>
      </c>
      <c r="C475" s="1851" t="s">
        <v>2774</v>
      </c>
      <c r="D475" s="1851" t="s">
        <v>2775</v>
      </c>
      <c r="E475" s="1851" t="s">
        <v>2776</v>
      </c>
      <c r="F475" s="1851" t="s">
        <v>2326</v>
      </c>
      <c r="G475" s="1851" t="s">
        <v>2777</v>
      </c>
      <c r="H475" s="1851" t="s">
        <v>28</v>
      </c>
      <c r="I475" s="1851" t="s">
        <v>914</v>
      </c>
    </row>
    <row customHeight="1" ht="11.25">
      <c r="A476" s="1851" t="s">
        <v>2259</v>
      </c>
      <c r="B476" s="1851" t="s">
        <v>16</v>
      </c>
      <c r="C476" s="1851" t="s">
        <v>2957</v>
      </c>
      <c r="D476" s="1851" t="s">
        <v>2958</v>
      </c>
      <c r="E476" s="1851" t="s">
        <v>2959</v>
      </c>
      <c r="F476" s="1851" t="s">
        <v>2960</v>
      </c>
      <c r="G476" s="1851" t="s">
        <v>28</v>
      </c>
      <c r="H476" s="1851" t="s">
        <v>28</v>
      </c>
      <c r="I476" s="1851" t="s">
        <v>914</v>
      </c>
    </row>
    <row customHeight="1" ht="11.25">
      <c r="A477" s="1851" t="s">
        <v>2259</v>
      </c>
      <c r="B477" s="1851" t="s">
        <v>16</v>
      </c>
      <c r="C477" s="1851" t="s">
        <v>2964</v>
      </c>
      <c r="D477" s="1851" t="s">
        <v>2965</v>
      </c>
      <c r="E477" s="1851" t="s">
        <v>2966</v>
      </c>
      <c r="F477" s="1851" t="s">
        <v>2314</v>
      </c>
      <c r="G477" s="1851" t="s">
        <v>28</v>
      </c>
      <c r="H477" s="1851" t="s">
        <v>28</v>
      </c>
      <c r="I477" s="1851" t="s">
        <v>914</v>
      </c>
    </row>
    <row customHeight="1" ht="11.25">
      <c r="A478" s="1851" t="s">
        <v>2259</v>
      </c>
      <c r="B478" s="1851" t="s">
        <v>16</v>
      </c>
      <c r="C478" s="1851" t="s">
        <v>2787</v>
      </c>
      <c r="D478" s="1851" t="s">
        <v>2788</v>
      </c>
      <c r="E478" s="1851" t="s">
        <v>2789</v>
      </c>
      <c r="F478" s="1851" t="s">
        <v>2362</v>
      </c>
      <c r="G478" s="1851" t="s">
        <v>28</v>
      </c>
      <c r="H478" s="1851" t="s">
        <v>28</v>
      </c>
      <c r="I478" s="1851" t="s">
        <v>914</v>
      </c>
    </row>
    <row customHeight="1" ht="11.25">
      <c r="A479" s="1851" t="s">
        <v>2259</v>
      </c>
      <c r="B479" s="1851" t="s">
        <v>16</v>
      </c>
      <c r="C479" s="1851" t="s">
        <v>2998</v>
      </c>
      <c r="D479" s="1851" t="s">
        <v>2999</v>
      </c>
      <c r="E479" s="1851" t="s">
        <v>3000</v>
      </c>
      <c r="F479" s="1851" t="s">
        <v>2330</v>
      </c>
      <c r="G479" s="1851" t="s">
        <v>28</v>
      </c>
      <c r="H479" s="1851" t="s">
        <v>28</v>
      </c>
      <c r="I479" s="1851" t="s">
        <v>914</v>
      </c>
    </row>
    <row customHeight="1" ht="11.25">
      <c r="A480" s="1851" t="s">
        <v>2259</v>
      </c>
      <c r="B480" s="1851" t="s">
        <v>16</v>
      </c>
      <c r="C480" s="1851" t="s">
        <v>2800</v>
      </c>
      <c r="D480" s="1851" t="s">
        <v>2801</v>
      </c>
      <c r="E480" s="1851" t="s">
        <v>2802</v>
      </c>
      <c r="F480" s="1851" t="s">
        <v>2803</v>
      </c>
      <c r="G480" s="1851" t="s">
        <v>28</v>
      </c>
      <c r="H480" s="1851" t="s">
        <v>28</v>
      </c>
      <c r="I480" s="1851" t="s">
        <v>914</v>
      </c>
    </row>
    <row customHeight="1" ht="11.25">
      <c r="A481" s="1851" t="s">
        <v>2259</v>
      </c>
      <c r="B481" s="1851" t="s">
        <v>16</v>
      </c>
      <c r="C481" s="1851" t="s">
        <v>2967</v>
      </c>
      <c r="D481" s="1851" t="s">
        <v>2968</v>
      </c>
      <c r="E481" s="1851" t="s">
        <v>2969</v>
      </c>
      <c r="F481" s="1851" t="s">
        <v>2291</v>
      </c>
      <c r="G481" s="1851" t="s">
        <v>2970</v>
      </c>
      <c r="H481" s="1851" t="s">
        <v>28</v>
      </c>
      <c r="I481" s="1851" t="s">
        <v>914</v>
      </c>
    </row>
    <row customHeight="1" ht="11.25">
      <c r="A482" s="1851" t="s">
        <v>2259</v>
      </c>
      <c r="B482" s="1851" t="s">
        <v>16</v>
      </c>
      <c r="C482" s="1851" t="s">
        <v>2804</v>
      </c>
      <c r="D482" s="1851" t="s">
        <v>2805</v>
      </c>
      <c r="E482" s="1851" t="s">
        <v>2806</v>
      </c>
      <c r="F482" s="1851" t="s">
        <v>2291</v>
      </c>
      <c r="G482" s="1851" t="s">
        <v>28</v>
      </c>
      <c r="H482" s="1851" t="s">
        <v>28</v>
      </c>
      <c r="I482" s="1851" t="s">
        <v>914</v>
      </c>
    </row>
    <row customHeight="1" ht="11.25">
      <c r="A483" s="1851" t="s">
        <v>2259</v>
      </c>
      <c r="B483" s="1851" t="s">
        <v>16</v>
      </c>
      <c r="C483" s="1851" t="s">
        <v>2810</v>
      </c>
      <c r="D483" s="1851" t="s">
        <v>2811</v>
      </c>
      <c r="E483" s="1851" t="s">
        <v>2812</v>
      </c>
      <c r="F483" s="1851" t="s">
        <v>2319</v>
      </c>
      <c r="G483" s="1851" t="s">
        <v>2813</v>
      </c>
      <c r="H483" s="1851" t="s">
        <v>28</v>
      </c>
      <c r="I483" s="1851" t="s">
        <v>914</v>
      </c>
    </row>
    <row customHeight="1" ht="11.25">
      <c r="A484" s="1851" t="s">
        <v>2259</v>
      </c>
      <c r="B484" s="1851" t="s">
        <v>16</v>
      </c>
      <c r="C484" s="1851" t="s">
        <v>2822</v>
      </c>
      <c r="D484" s="1851" t="s">
        <v>2823</v>
      </c>
      <c r="E484" s="1851" t="s">
        <v>2824</v>
      </c>
      <c r="F484" s="1851" t="s">
        <v>2665</v>
      </c>
      <c r="G484" s="1851" t="s">
        <v>2825</v>
      </c>
      <c r="H484" s="1851" t="s">
        <v>28</v>
      </c>
      <c r="I484" s="1851" t="s">
        <v>914</v>
      </c>
    </row>
    <row customHeight="1" ht="11.25">
      <c r="A485" s="1851" t="s">
        <v>2259</v>
      </c>
      <c r="B485" s="1851" t="s">
        <v>16</v>
      </c>
      <c r="C485" s="1851" t="s">
        <v>2980</v>
      </c>
      <c r="D485" s="1851" t="s">
        <v>2981</v>
      </c>
      <c r="E485" s="1851" t="s">
        <v>2982</v>
      </c>
      <c r="F485" s="1851" t="s">
        <v>2468</v>
      </c>
      <c r="G485" s="1851" t="s">
        <v>28</v>
      </c>
      <c r="H485" s="1851" t="s">
        <v>28</v>
      </c>
      <c r="I485" s="1851" t="s">
        <v>914</v>
      </c>
    </row>
    <row customHeight="1" ht="11.25">
      <c r="A486" s="1851" t="s">
        <v>2259</v>
      </c>
      <c r="B486" s="1851" t="s">
        <v>16</v>
      </c>
      <c r="C486" s="1851" t="s">
        <v>28</v>
      </c>
      <c r="D486" s="1851" t="s">
        <v>2833</v>
      </c>
      <c r="E486" s="1851" t="s">
        <v>2834</v>
      </c>
      <c r="F486" s="1851" t="s">
        <v>2342</v>
      </c>
      <c r="G486" s="1851" t="s">
        <v>28</v>
      </c>
      <c r="H486" s="1851" t="s">
        <v>28</v>
      </c>
      <c r="I486" s="1851" t="s">
        <v>914</v>
      </c>
    </row>
    <row customHeight="1" ht="11.25">
      <c r="A487" s="1851" t="s">
        <v>2259</v>
      </c>
      <c r="B487" s="1851" t="s">
        <v>16</v>
      </c>
      <c r="C487" s="1851" t="s">
        <v>2983</v>
      </c>
      <c r="D487" s="1851" t="s">
        <v>2984</v>
      </c>
      <c r="E487" s="1851" t="s">
        <v>2270</v>
      </c>
      <c r="F487" s="1851" t="s">
        <v>2985</v>
      </c>
      <c r="G487" s="1851" t="s">
        <v>28</v>
      </c>
      <c r="H487" s="1851" t="s">
        <v>28</v>
      </c>
      <c r="I487" s="1851" t="s">
        <v>914</v>
      </c>
    </row>
    <row customHeight="1" ht="11.25">
      <c r="A488" s="1851" t="s">
        <v>2259</v>
      </c>
      <c r="B488" s="1851" t="s">
        <v>16</v>
      </c>
      <c r="C488" s="1851" t="s">
        <v>2986</v>
      </c>
      <c r="D488" s="1851" t="s">
        <v>2987</v>
      </c>
      <c r="E488" s="1851" t="s">
        <v>2988</v>
      </c>
      <c r="F488" s="1851" t="s">
        <v>2291</v>
      </c>
      <c r="G488" s="1851" t="s">
        <v>28</v>
      </c>
      <c r="H488" s="1851" t="s">
        <v>28</v>
      </c>
      <c r="I488" s="1851" t="s">
        <v>914</v>
      </c>
    </row>
    <row customHeight="1" ht="11.25">
      <c r="A489" s="1851" t="s">
        <v>2259</v>
      </c>
      <c r="B489" s="1851" t="s">
        <v>16</v>
      </c>
      <c r="C489" s="1851" t="s">
        <v>2844</v>
      </c>
      <c r="D489" s="1851" t="s">
        <v>2845</v>
      </c>
      <c r="E489" s="1851" t="s">
        <v>2846</v>
      </c>
      <c r="F489" s="1851" t="s">
        <v>2291</v>
      </c>
      <c r="G489" s="1851" t="s">
        <v>28</v>
      </c>
      <c r="H489" s="1851" t="s">
        <v>28</v>
      </c>
      <c r="I489" s="1851" t="s">
        <v>914</v>
      </c>
    </row>
    <row customHeight="1" ht="11.25">
      <c r="A490" s="1851" t="s">
        <v>2259</v>
      </c>
      <c r="B490" s="1851" t="s">
        <v>16</v>
      </c>
      <c r="C490" s="1851" t="s">
        <v>2989</v>
      </c>
      <c r="D490" s="1851" t="s">
        <v>2990</v>
      </c>
      <c r="E490" s="1851" t="s">
        <v>2991</v>
      </c>
      <c r="F490" s="1851" t="s">
        <v>2460</v>
      </c>
      <c r="G490" s="1851" t="s">
        <v>28</v>
      </c>
      <c r="H490" s="1851" t="s">
        <v>28</v>
      </c>
      <c r="I490" s="1851" t="s">
        <v>914</v>
      </c>
    </row>
    <row customHeight="1" ht="11.25">
      <c r="A491" s="1851" t="s">
        <v>2259</v>
      </c>
      <c r="B491" s="1851" t="s">
        <v>16</v>
      </c>
      <c r="C491" s="1851" t="s">
        <v>2850</v>
      </c>
      <c r="D491" s="1851" t="s">
        <v>2851</v>
      </c>
      <c r="E491" s="1851" t="s">
        <v>2598</v>
      </c>
      <c r="F491" s="1851" t="s">
        <v>2852</v>
      </c>
      <c r="G491" s="1851" t="s">
        <v>28</v>
      </c>
      <c r="H491" s="1851" t="s">
        <v>28</v>
      </c>
      <c r="I491" s="1851" t="s">
        <v>914</v>
      </c>
    </row>
    <row customHeight="1" ht="11.25">
      <c r="A492" s="1851" t="s">
        <v>2259</v>
      </c>
      <c r="B492" s="1851" t="s">
        <v>16</v>
      </c>
      <c r="C492" s="1851" t="s">
        <v>2853</v>
      </c>
      <c r="D492" s="1851" t="s">
        <v>2854</v>
      </c>
      <c r="E492" s="1851" t="s">
        <v>2538</v>
      </c>
      <c r="F492" s="1851" t="s">
        <v>2625</v>
      </c>
      <c r="G492" s="1851" t="s">
        <v>28</v>
      </c>
      <c r="H492" s="1851" t="s">
        <v>28</v>
      </c>
      <c r="I492" s="1851" t="s">
        <v>914</v>
      </c>
    </row>
    <row customHeight="1" ht="11.25">
      <c r="A493" s="1851" t="s">
        <v>2259</v>
      </c>
      <c r="B493" s="1851" t="s">
        <v>16</v>
      </c>
      <c r="C493" s="1851" t="s">
        <v>2864</v>
      </c>
      <c r="D493" s="1851" t="s">
        <v>2865</v>
      </c>
      <c r="E493" s="1851" t="s">
        <v>2322</v>
      </c>
      <c r="F493" s="1851" t="s">
        <v>2866</v>
      </c>
      <c r="G493" s="1851" t="s">
        <v>28</v>
      </c>
      <c r="H493" s="1851" t="s">
        <v>28</v>
      </c>
      <c r="I493" s="1851" t="s">
        <v>914</v>
      </c>
    </row>
    <row customHeight="1" ht="11.25">
      <c r="A494" s="1851" t="s">
        <v>2259</v>
      </c>
      <c r="B494" s="1851" t="s">
        <v>16</v>
      </c>
      <c r="C494" s="1851" t="s">
        <v>2870</v>
      </c>
      <c r="D494" s="1851" t="s">
        <v>2871</v>
      </c>
      <c r="E494" s="1851" t="s">
        <v>2622</v>
      </c>
      <c r="F494" s="1851" t="s">
        <v>2872</v>
      </c>
      <c r="G494" s="1851" t="s">
        <v>2873</v>
      </c>
      <c r="H494" s="1851" t="s">
        <v>28</v>
      </c>
      <c r="I494" s="1851" t="s">
        <v>914</v>
      </c>
    </row>
    <row customHeight="1" ht="11.25">
      <c r="A495" s="1851" t="s">
        <v>2259</v>
      </c>
      <c r="B495" s="1851" t="s">
        <v>16</v>
      </c>
      <c r="C495" s="1851" t="s">
        <v>2874</v>
      </c>
      <c r="D495" s="1851" t="s">
        <v>2875</v>
      </c>
      <c r="E495" s="1851" t="s">
        <v>2876</v>
      </c>
      <c r="F495" s="1851" t="s">
        <v>2717</v>
      </c>
      <c r="G495" s="1851" t="s">
        <v>28</v>
      </c>
      <c r="H495" s="1851" t="s">
        <v>28</v>
      </c>
      <c r="I495" s="1851" t="s">
        <v>914</v>
      </c>
    </row>
    <row customHeight="1" ht="11.25">
      <c r="A496" s="1851" t="s">
        <v>2259</v>
      </c>
      <c r="B496" s="1851" t="s">
        <v>16</v>
      </c>
      <c r="C496" s="1851" t="s">
        <v>2279</v>
      </c>
      <c r="D496" s="1851" t="s">
        <v>2280</v>
      </c>
      <c r="E496" s="1851" t="s">
        <v>2281</v>
      </c>
      <c r="F496" s="1851" t="s">
        <v>2282</v>
      </c>
      <c r="G496" s="1851" t="s">
        <v>2283</v>
      </c>
      <c r="H496" s="1851" t="s">
        <v>28</v>
      </c>
      <c r="I496" s="1851" t="s">
        <v>1632</v>
      </c>
    </row>
    <row customHeight="1" ht="11.25">
      <c r="A497" s="1851" t="s">
        <v>2259</v>
      </c>
      <c r="B497" s="1851" t="s">
        <v>16</v>
      </c>
      <c r="C497" s="1851" t="s">
        <v>2348</v>
      </c>
      <c r="D497" s="1851" t="s">
        <v>2349</v>
      </c>
      <c r="E497" s="1851" t="s">
        <v>2350</v>
      </c>
      <c r="F497" s="1851" t="s">
        <v>2287</v>
      </c>
      <c r="G497" s="1851" t="s">
        <v>2351</v>
      </c>
      <c r="H497" s="1851" t="s">
        <v>28</v>
      </c>
      <c r="I497" s="1851" t="s">
        <v>1632</v>
      </c>
    </row>
    <row customHeight="1" ht="11.25">
      <c r="A498" s="1851" t="s">
        <v>2259</v>
      </c>
      <c r="B498" s="1851" t="s">
        <v>16</v>
      </c>
      <c r="C498" s="1851" t="s">
        <v>3001</v>
      </c>
      <c r="D498" s="1851" t="s">
        <v>3002</v>
      </c>
      <c r="E498" s="1851" t="s">
        <v>3003</v>
      </c>
      <c r="F498" s="1851" t="s">
        <v>2416</v>
      </c>
      <c r="G498" s="1851" t="s">
        <v>3004</v>
      </c>
      <c r="H498" s="1851" t="s">
        <v>28</v>
      </c>
      <c r="I498" s="1851" t="s">
        <v>1632</v>
      </c>
    </row>
    <row customHeight="1" ht="11.25">
      <c r="A499" s="1851" t="s">
        <v>2259</v>
      </c>
      <c r="B499" s="1851" t="s">
        <v>16</v>
      </c>
      <c r="C499" s="1851" t="s">
        <v>3005</v>
      </c>
      <c r="D499" s="1851" t="s">
        <v>3006</v>
      </c>
      <c r="E499" s="1851" t="s">
        <v>3007</v>
      </c>
      <c r="F499" s="1851" t="s">
        <v>2342</v>
      </c>
      <c r="G499" s="1851" t="s">
        <v>28</v>
      </c>
      <c r="H499" s="1851" t="s">
        <v>28</v>
      </c>
      <c r="I499" s="1851" t="s">
        <v>1632</v>
      </c>
    </row>
    <row customHeight="1" ht="11.25">
      <c r="A500" s="1851" t="s">
        <v>2259</v>
      </c>
      <c r="B500" s="1851" t="s">
        <v>16</v>
      </c>
      <c r="C500" s="1851" t="s">
        <v>3008</v>
      </c>
      <c r="D500" s="1851" t="s">
        <v>3009</v>
      </c>
      <c r="E500" s="1851" t="s">
        <v>3010</v>
      </c>
      <c r="F500" s="1851" t="s">
        <v>2342</v>
      </c>
      <c r="G500" s="1851" t="s">
        <v>3011</v>
      </c>
      <c r="H500" s="1851" t="s">
        <v>28</v>
      </c>
      <c r="I500" s="1851" t="s">
        <v>1632</v>
      </c>
    </row>
    <row customHeight="1" ht="11.25">
      <c r="A501" s="1851" t="s">
        <v>2259</v>
      </c>
      <c r="B501" s="1851" t="s">
        <v>16</v>
      </c>
      <c r="C501" s="1851" t="s">
        <v>3012</v>
      </c>
      <c r="D501" s="1851" t="s">
        <v>3013</v>
      </c>
      <c r="E501" s="1851" t="s">
        <v>3014</v>
      </c>
      <c r="F501" s="1851" t="s">
        <v>583</v>
      </c>
      <c r="G501" s="1851" t="s">
        <v>3015</v>
      </c>
      <c r="H501" s="1851" t="s">
        <v>28</v>
      </c>
      <c r="I501" s="1851" t="s">
        <v>1632</v>
      </c>
    </row>
    <row customHeight="1" ht="11.25">
      <c r="A502" s="1851" t="s">
        <v>2259</v>
      </c>
      <c r="B502" s="1851" t="s">
        <v>16</v>
      </c>
      <c r="C502" s="1851" t="s">
        <v>3016</v>
      </c>
      <c r="D502" s="1851" t="s">
        <v>3017</v>
      </c>
      <c r="E502" s="1851" t="s">
        <v>3018</v>
      </c>
      <c r="F502" s="1851" t="s">
        <v>2342</v>
      </c>
      <c r="G502" s="1851" t="s">
        <v>28</v>
      </c>
      <c r="H502" s="1851" t="s">
        <v>28</v>
      </c>
      <c r="I502" s="1851" t="s">
        <v>1632</v>
      </c>
    </row>
    <row customHeight="1" ht="11.25">
      <c r="A503" s="1851" t="s">
        <v>2259</v>
      </c>
      <c r="B503" s="1851" t="s">
        <v>16</v>
      </c>
      <c r="C503" s="1851" t="s">
        <v>2435</v>
      </c>
      <c r="D503" s="1851" t="s">
        <v>2436</v>
      </c>
      <c r="E503" s="1851" t="s">
        <v>2437</v>
      </c>
      <c r="F503" s="1851" t="s">
        <v>2438</v>
      </c>
      <c r="G503" s="1851" t="s">
        <v>2439</v>
      </c>
      <c r="H503" s="1851" t="s">
        <v>28</v>
      </c>
      <c r="I503" s="1851" t="s">
        <v>1632</v>
      </c>
    </row>
    <row customHeight="1" ht="11.25">
      <c r="A504" s="1851" t="s">
        <v>2259</v>
      </c>
      <c r="B504" s="1851" t="s">
        <v>16</v>
      </c>
      <c r="C504" s="1851" t="s">
        <v>3019</v>
      </c>
      <c r="D504" s="1851" t="s">
        <v>3020</v>
      </c>
      <c r="E504" s="1851" t="s">
        <v>3021</v>
      </c>
      <c r="F504" s="1851" t="s">
        <v>2314</v>
      </c>
      <c r="G504" s="1851" t="s">
        <v>28</v>
      </c>
      <c r="H504" s="1851" t="s">
        <v>28</v>
      </c>
      <c r="I504" s="1851" t="s">
        <v>1632</v>
      </c>
    </row>
    <row customHeight="1" ht="11.25">
      <c r="A505" s="1851" t="s">
        <v>2259</v>
      </c>
      <c r="B505" s="1851" t="s">
        <v>16</v>
      </c>
      <c r="C505" s="1851" t="s">
        <v>2461</v>
      </c>
      <c r="D505" s="1851" t="s">
        <v>2462</v>
      </c>
      <c r="E505" s="1851" t="s">
        <v>2463</v>
      </c>
      <c r="F505" s="1851" t="s">
        <v>2300</v>
      </c>
      <c r="G505" s="1851" t="s">
        <v>2464</v>
      </c>
      <c r="H505" s="1851" t="s">
        <v>28</v>
      </c>
      <c r="I505" s="1851" t="s">
        <v>1632</v>
      </c>
    </row>
    <row customHeight="1" ht="11.25">
      <c r="A506" s="1851" t="s">
        <v>2259</v>
      </c>
      <c r="B506" s="1851" t="s">
        <v>16</v>
      </c>
      <c r="C506" s="1851" t="s">
        <v>3022</v>
      </c>
      <c r="D506" s="1851" t="s">
        <v>3023</v>
      </c>
      <c r="E506" s="1851" t="s">
        <v>3024</v>
      </c>
      <c r="F506" s="1851" t="s">
        <v>2416</v>
      </c>
      <c r="G506" s="1851" t="s">
        <v>28</v>
      </c>
      <c r="H506" s="1851" t="s">
        <v>28</v>
      </c>
      <c r="I506" s="1851" t="s">
        <v>1632</v>
      </c>
    </row>
    <row customHeight="1" ht="11.25">
      <c r="A507" s="1851" t="s">
        <v>2259</v>
      </c>
      <c r="B507" s="1851" t="s">
        <v>16</v>
      </c>
      <c r="C507" s="1851" t="s">
        <v>2479</v>
      </c>
      <c r="D507" s="1851" t="s">
        <v>2480</v>
      </c>
      <c r="E507" s="1851" t="s">
        <v>2481</v>
      </c>
      <c r="F507" s="1851" t="s">
        <v>2482</v>
      </c>
      <c r="G507" s="1851" t="s">
        <v>28</v>
      </c>
      <c r="H507" s="1851" t="s">
        <v>28</v>
      </c>
      <c r="I507" s="1851" t="s">
        <v>1632</v>
      </c>
    </row>
    <row customHeight="1" ht="11.25">
      <c r="A508" s="1851" t="s">
        <v>2259</v>
      </c>
      <c r="B508" s="1851" t="s">
        <v>16</v>
      </c>
      <c r="C508" s="1851" t="s">
        <v>2498</v>
      </c>
      <c r="D508" s="1851" t="s">
        <v>2499</v>
      </c>
      <c r="E508" s="1851" t="s">
        <v>2500</v>
      </c>
      <c r="F508" s="1851" t="s">
        <v>2267</v>
      </c>
      <c r="G508" s="1851" t="s">
        <v>2493</v>
      </c>
      <c r="H508" s="1851" t="s">
        <v>28</v>
      </c>
      <c r="I508" s="1851" t="s">
        <v>1632</v>
      </c>
    </row>
    <row customHeight="1" ht="11.25">
      <c r="A509" s="1851" t="s">
        <v>2259</v>
      </c>
      <c r="B509" s="1851" t="s">
        <v>16</v>
      </c>
      <c r="C509" s="1851" t="s">
        <v>2512</v>
      </c>
      <c r="D509" s="1851" t="s">
        <v>2513</v>
      </c>
      <c r="E509" s="1851" t="s">
        <v>2514</v>
      </c>
      <c r="F509" s="1851" t="s">
        <v>2267</v>
      </c>
      <c r="G509" s="1851" t="s">
        <v>2515</v>
      </c>
      <c r="H509" s="1851" t="s">
        <v>28</v>
      </c>
      <c r="I509" s="1851" t="s">
        <v>1632</v>
      </c>
    </row>
    <row customHeight="1" ht="11.25">
      <c r="A510" s="1851" t="s">
        <v>2259</v>
      </c>
      <c r="B510" s="1851" t="s">
        <v>16</v>
      </c>
      <c r="C510" s="1851" t="s">
        <v>3025</v>
      </c>
      <c r="D510" s="1851" t="s">
        <v>3026</v>
      </c>
      <c r="E510" s="1851" t="s">
        <v>3027</v>
      </c>
      <c r="F510" s="1851" t="s">
        <v>2460</v>
      </c>
      <c r="G510" s="1851" t="s">
        <v>3028</v>
      </c>
      <c r="H510" s="1851" t="s">
        <v>28</v>
      </c>
      <c r="I510" s="1851" t="s">
        <v>1632</v>
      </c>
    </row>
    <row customHeight="1" ht="11.25">
      <c r="A511" s="1851" t="s">
        <v>2259</v>
      </c>
      <c r="B511" s="1851" t="s">
        <v>16</v>
      </c>
      <c r="C511" s="1851" t="s">
        <v>3029</v>
      </c>
      <c r="D511" s="1851" t="s">
        <v>3030</v>
      </c>
      <c r="E511" s="1851" t="s">
        <v>3031</v>
      </c>
      <c r="F511" s="1851" t="s">
        <v>2362</v>
      </c>
      <c r="G511" s="1851" t="s">
        <v>28</v>
      </c>
      <c r="H511" s="1851" t="s">
        <v>28</v>
      </c>
      <c r="I511" s="1851" t="s">
        <v>1632</v>
      </c>
    </row>
    <row customHeight="1" ht="11.25">
      <c r="A512" s="1851" t="s">
        <v>2259</v>
      </c>
      <c r="B512" s="1851" t="s">
        <v>16</v>
      </c>
      <c r="C512" s="1851" t="s">
        <v>3032</v>
      </c>
      <c r="D512" s="1851" t="s">
        <v>3033</v>
      </c>
      <c r="E512" s="1851" t="s">
        <v>3034</v>
      </c>
      <c r="F512" s="1851" t="s">
        <v>2468</v>
      </c>
      <c r="G512" s="1851" t="s">
        <v>28</v>
      </c>
      <c r="H512" s="1851" t="s">
        <v>28</v>
      </c>
      <c r="I512" s="1851" t="s">
        <v>1632</v>
      </c>
    </row>
    <row customHeight="1" ht="11.25">
      <c r="A513" s="1851" t="s">
        <v>2259</v>
      </c>
      <c r="B513" s="1851" t="s">
        <v>16</v>
      </c>
      <c r="C513" s="1851" t="s">
        <v>2614</v>
      </c>
      <c r="D513" s="1851" t="s">
        <v>2615</v>
      </c>
      <c r="E513" s="1851" t="s">
        <v>2616</v>
      </c>
      <c r="F513" s="1851" t="s">
        <v>2300</v>
      </c>
      <c r="G513" s="1851" t="s">
        <v>28</v>
      </c>
      <c r="H513" s="1851" t="s">
        <v>28</v>
      </c>
      <c r="I513" s="1851" t="s">
        <v>1632</v>
      </c>
    </row>
    <row customHeight="1" ht="11.25">
      <c r="A514" s="1851" t="s">
        <v>2259</v>
      </c>
      <c r="B514" s="1851" t="s">
        <v>16</v>
      </c>
      <c r="C514" s="1851" t="s">
        <v>3035</v>
      </c>
      <c r="D514" s="1851" t="s">
        <v>3036</v>
      </c>
      <c r="E514" s="1851" t="s">
        <v>3037</v>
      </c>
      <c r="F514" s="1851" t="s">
        <v>3038</v>
      </c>
      <c r="G514" s="1851" t="s">
        <v>28</v>
      </c>
      <c r="H514" s="1851" t="s">
        <v>28</v>
      </c>
      <c r="I514" s="1851" t="s">
        <v>1632</v>
      </c>
    </row>
    <row customHeight="1" ht="11.25">
      <c r="A515" s="1851" t="s">
        <v>2259</v>
      </c>
      <c r="B515" s="1851" t="s">
        <v>16</v>
      </c>
      <c r="C515" s="1851" t="s">
        <v>2662</v>
      </c>
      <c r="D515" s="1851" t="s">
        <v>2663</v>
      </c>
      <c r="E515" s="1851" t="s">
        <v>2664</v>
      </c>
      <c r="F515" s="1851" t="s">
        <v>2665</v>
      </c>
      <c r="G515" s="1851" t="s">
        <v>28</v>
      </c>
      <c r="H515" s="1851" t="s">
        <v>28</v>
      </c>
      <c r="I515" s="1851" t="s">
        <v>1632</v>
      </c>
    </row>
    <row customHeight="1" ht="11.25">
      <c r="A516" s="1851" t="s">
        <v>2259</v>
      </c>
      <c r="B516" s="1851" t="s">
        <v>16</v>
      </c>
      <c r="C516" s="1851" t="s">
        <v>3039</v>
      </c>
      <c r="D516" s="1851" t="s">
        <v>3040</v>
      </c>
      <c r="E516" s="1851" t="s">
        <v>3041</v>
      </c>
      <c r="F516" s="1851" t="s">
        <v>2334</v>
      </c>
      <c r="G516" s="1851" t="s">
        <v>28</v>
      </c>
      <c r="H516" s="1851" t="s">
        <v>28</v>
      </c>
      <c r="I516" s="1851" t="s">
        <v>1632</v>
      </c>
    </row>
    <row customHeight="1" ht="11.25">
      <c r="A517" s="1851" t="s">
        <v>2259</v>
      </c>
      <c r="B517" s="1851" t="s">
        <v>16</v>
      </c>
      <c r="C517" s="1851" t="s">
        <v>3042</v>
      </c>
      <c r="D517" s="1851" t="s">
        <v>3043</v>
      </c>
      <c r="E517" s="1851" t="s">
        <v>3044</v>
      </c>
      <c r="F517" s="1851" t="s">
        <v>2314</v>
      </c>
      <c r="G517" s="1851" t="s">
        <v>3045</v>
      </c>
      <c r="H517" s="1851" t="s">
        <v>28</v>
      </c>
      <c r="I517" s="1851" t="s">
        <v>1632</v>
      </c>
    </row>
    <row customHeight="1" ht="11.25">
      <c r="A518" s="1851" t="s">
        <v>2259</v>
      </c>
      <c r="B518" s="1851" t="s">
        <v>16</v>
      </c>
      <c r="C518" s="1851" t="s">
        <v>3046</v>
      </c>
      <c r="D518" s="1851" t="s">
        <v>3047</v>
      </c>
      <c r="E518" s="1851" t="s">
        <v>3048</v>
      </c>
      <c r="F518" s="1851" t="s">
        <v>2342</v>
      </c>
      <c r="G518" s="1851" t="s">
        <v>28</v>
      </c>
      <c r="H518" s="1851" t="s">
        <v>28</v>
      </c>
      <c r="I518" s="1851" t="s">
        <v>1632</v>
      </c>
    </row>
    <row customHeight="1" ht="11.25">
      <c r="A519" s="1851" t="s">
        <v>2259</v>
      </c>
      <c r="B519" s="1851" t="s">
        <v>16</v>
      </c>
      <c r="C519" s="1851" t="s">
        <v>3049</v>
      </c>
      <c r="D519" s="1851" t="s">
        <v>3050</v>
      </c>
      <c r="E519" s="1851" t="s">
        <v>3051</v>
      </c>
      <c r="F519" s="1851" t="s">
        <v>2347</v>
      </c>
      <c r="G519" s="1851" t="s">
        <v>3052</v>
      </c>
      <c r="H519" s="1851" t="s">
        <v>28</v>
      </c>
      <c r="I519" s="1851" t="s">
        <v>1632</v>
      </c>
    </row>
    <row customHeight="1" ht="11.25">
      <c r="A520" s="1851" t="s">
        <v>2259</v>
      </c>
      <c r="B520" s="1851" t="s">
        <v>16</v>
      </c>
      <c r="C520" s="1851" t="s">
        <v>3053</v>
      </c>
      <c r="D520" s="1851" t="s">
        <v>3054</v>
      </c>
      <c r="E520" s="1851" t="s">
        <v>3055</v>
      </c>
      <c r="F520" s="1851" t="s">
        <v>2314</v>
      </c>
      <c r="G520" s="1851" t="s">
        <v>3045</v>
      </c>
      <c r="H520" s="1851" t="s">
        <v>28</v>
      </c>
      <c r="I520" s="1851" t="s">
        <v>1632</v>
      </c>
    </row>
    <row customHeight="1" ht="11.25">
      <c r="A521" s="1851" t="s">
        <v>2259</v>
      </c>
      <c r="B521" s="1851" t="s">
        <v>16</v>
      </c>
      <c r="C521" s="1851" t="s">
        <v>3056</v>
      </c>
      <c r="D521" s="1851" t="s">
        <v>3057</v>
      </c>
      <c r="E521" s="1851" t="s">
        <v>3058</v>
      </c>
      <c r="F521" s="1851" t="s">
        <v>3059</v>
      </c>
      <c r="G521" s="1851" t="s">
        <v>3060</v>
      </c>
      <c r="H521" s="1851" t="s">
        <v>28</v>
      </c>
      <c r="I521" s="1851" t="s">
        <v>1632</v>
      </c>
    </row>
    <row customHeight="1" ht="11.25">
      <c r="A522" s="1851" t="s">
        <v>2259</v>
      </c>
      <c r="B522" s="1851" t="s">
        <v>16</v>
      </c>
      <c r="C522" s="1851" t="s">
        <v>3061</v>
      </c>
      <c r="D522" s="1851" t="s">
        <v>3062</v>
      </c>
      <c r="E522" s="1851" t="s">
        <v>3063</v>
      </c>
      <c r="F522" s="1851" t="s">
        <v>3064</v>
      </c>
      <c r="G522" s="1851" t="s">
        <v>3065</v>
      </c>
      <c r="H522" s="1851" t="s">
        <v>28</v>
      </c>
      <c r="I522" s="1851" t="s">
        <v>1632</v>
      </c>
    </row>
    <row customHeight="1" ht="11.25">
      <c r="A523" s="1851" t="s">
        <v>2259</v>
      </c>
      <c r="B523" s="1851" t="s">
        <v>16</v>
      </c>
      <c r="C523" s="1851" t="s">
        <v>3066</v>
      </c>
      <c r="D523" s="1851" t="s">
        <v>3067</v>
      </c>
      <c r="E523" s="1851" t="s">
        <v>3068</v>
      </c>
      <c r="F523" s="1851" t="s">
        <v>2300</v>
      </c>
      <c r="G523" s="1851" t="s">
        <v>3069</v>
      </c>
      <c r="H523" s="1851" t="s">
        <v>28</v>
      </c>
      <c r="I523" s="1851" t="s">
        <v>1632</v>
      </c>
    </row>
    <row customHeight="1" ht="11.25">
      <c r="A524" s="1851" t="s">
        <v>2259</v>
      </c>
      <c r="B524" s="1851" t="s">
        <v>16</v>
      </c>
      <c r="C524" s="1851" t="s">
        <v>3070</v>
      </c>
      <c r="D524" s="1851" t="s">
        <v>3071</v>
      </c>
      <c r="E524" s="1851" t="s">
        <v>3072</v>
      </c>
      <c r="F524" s="1851" t="s">
        <v>2291</v>
      </c>
      <c r="G524" s="1851" t="s">
        <v>3073</v>
      </c>
      <c r="H524" s="1851" t="s">
        <v>28</v>
      </c>
      <c r="I524" s="1851" t="s">
        <v>1632</v>
      </c>
    </row>
    <row customHeight="1" ht="11.25">
      <c r="A525" s="1851" t="s">
        <v>2259</v>
      </c>
      <c r="B525" s="1851" t="s">
        <v>16</v>
      </c>
      <c r="C525" s="1851" t="s">
        <v>3074</v>
      </c>
      <c r="D525" s="1851" t="s">
        <v>3075</v>
      </c>
      <c r="E525" s="1851" t="s">
        <v>3076</v>
      </c>
      <c r="F525" s="1851" t="s">
        <v>2342</v>
      </c>
      <c r="G525" s="1851" t="s">
        <v>28</v>
      </c>
      <c r="H525" s="1851" t="s">
        <v>28</v>
      </c>
      <c r="I525" s="1851" t="s">
        <v>1632</v>
      </c>
    </row>
    <row customHeight="1" ht="11.25">
      <c r="A526" s="1851" t="s">
        <v>2259</v>
      </c>
      <c r="B526" s="1851" t="s">
        <v>16</v>
      </c>
      <c r="C526" s="1851" t="s">
        <v>3077</v>
      </c>
      <c r="D526" s="1851" t="s">
        <v>3078</v>
      </c>
      <c r="E526" s="1851" t="s">
        <v>3079</v>
      </c>
      <c r="F526" s="1851" t="s">
        <v>2342</v>
      </c>
      <c r="G526" s="1851" t="s">
        <v>28</v>
      </c>
      <c r="H526" s="1851" t="s">
        <v>28</v>
      </c>
      <c r="I526" s="1851" t="s">
        <v>1632</v>
      </c>
    </row>
    <row customHeight="1" ht="11.25">
      <c r="A527" s="1851" t="s">
        <v>2259</v>
      </c>
      <c r="B527" s="1851" t="s">
        <v>16</v>
      </c>
      <c r="C527" s="1851" t="s">
        <v>3080</v>
      </c>
      <c r="D527" s="1851" t="s">
        <v>3081</v>
      </c>
      <c r="E527" s="1851" t="s">
        <v>3082</v>
      </c>
      <c r="F527" s="1851" t="s">
        <v>2300</v>
      </c>
      <c r="G527" s="1851" t="s">
        <v>28</v>
      </c>
      <c r="H527" s="1851" t="s">
        <v>28</v>
      </c>
      <c r="I527" s="1851" t="s">
        <v>1632</v>
      </c>
    </row>
    <row customHeight="1" ht="11.25">
      <c r="A528" s="1851" t="s">
        <v>2259</v>
      </c>
      <c r="B528" s="1851" t="s">
        <v>16</v>
      </c>
      <c r="C528" s="1851" t="s">
        <v>3083</v>
      </c>
      <c r="D528" s="1851" t="s">
        <v>3084</v>
      </c>
      <c r="E528" s="1851" t="s">
        <v>3085</v>
      </c>
      <c r="F528" s="1851" t="s">
        <v>2291</v>
      </c>
      <c r="G528" s="1851" t="s">
        <v>3086</v>
      </c>
      <c r="H528" s="1851" t="s">
        <v>28</v>
      </c>
      <c r="I528" s="1851" t="s">
        <v>1632</v>
      </c>
    </row>
    <row customHeight="1" ht="11.25">
      <c r="A529" s="1851" t="s">
        <v>2259</v>
      </c>
      <c r="B529" s="1851" t="s">
        <v>16</v>
      </c>
      <c r="C529" s="1851" t="s">
        <v>3087</v>
      </c>
      <c r="D529" s="1851" t="s">
        <v>3088</v>
      </c>
      <c r="E529" s="1851" t="s">
        <v>3089</v>
      </c>
      <c r="F529" s="1851" t="s">
        <v>2475</v>
      </c>
      <c r="G529" s="1851" t="s">
        <v>3090</v>
      </c>
      <c r="H529" s="1851" t="s">
        <v>28</v>
      </c>
      <c r="I529" s="1851" t="s">
        <v>1632</v>
      </c>
    </row>
    <row customHeight="1" ht="11.25">
      <c r="A530" s="1851" t="s">
        <v>2259</v>
      </c>
      <c r="B530" s="1851" t="s">
        <v>16</v>
      </c>
      <c r="C530" s="1851" t="s">
        <v>3091</v>
      </c>
      <c r="D530" s="1851" t="s">
        <v>3092</v>
      </c>
      <c r="E530" s="1851" t="s">
        <v>3093</v>
      </c>
      <c r="F530" s="1851" t="s">
        <v>3094</v>
      </c>
      <c r="G530" s="1851" t="s">
        <v>3065</v>
      </c>
      <c r="H530" s="1851" t="s">
        <v>28</v>
      </c>
      <c r="I530" s="1851" t="s">
        <v>1632</v>
      </c>
    </row>
    <row customHeight="1" ht="11.25">
      <c r="A531" s="1851" t="s">
        <v>2259</v>
      </c>
      <c r="B531" s="1851" t="s">
        <v>16</v>
      </c>
      <c r="C531" s="1851" t="s">
        <v>3095</v>
      </c>
      <c r="D531" s="1851" t="s">
        <v>3096</v>
      </c>
      <c r="E531" s="1851" t="s">
        <v>3097</v>
      </c>
      <c r="F531" s="1851" t="s">
        <v>2416</v>
      </c>
      <c r="G531" s="1851" t="s">
        <v>3098</v>
      </c>
      <c r="H531" s="1851" t="s">
        <v>28</v>
      </c>
      <c r="I531" s="1851" t="s">
        <v>1632</v>
      </c>
    </row>
    <row customHeight="1" ht="11.25">
      <c r="A532" s="1851" t="s">
        <v>2259</v>
      </c>
      <c r="B532" s="1851" t="s">
        <v>16</v>
      </c>
      <c r="C532" s="1851" t="s">
        <v>3099</v>
      </c>
      <c r="D532" s="1851" t="s">
        <v>3100</v>
      </c>
      <c r="E532" s="1851" t="s">
        <v>3101</v>
      </c>
      <c r="F532" s="1851" t="s">
        <v>2342</v>
      </c>
      <c r="G532" s="1851" t="s">
        <v>28</v>
      </c>
      <c r="H532" s="1851" t="s">
        <v>28</v>
      </c>
      <c r="I532" s="1851" t="s">
        <v>1632</v>
      </c>
    </row>
    <row customHeight="1" ht="11.25">
      <c r="A533" s="1851" t="s">
        <v>2259</v>
      </c>
      <c r="B533" s="1851" t="s">
        <v>16</v>
      </c>
      <c r="C533" s="1851" t="s">
        <v>3102</v>
      </c>
      <c r="D533" s="1851" t="s">
        <v>3103</v>
      </c>
      <c r="E533" s="1851" t="s">
        <v>3104</v>
      </c>
      <c r="F533" s="1851" t="s">
        <v>2482</v>
      </c>
      <c r="G533" s="1851" t="s">
        <v>28</v>
      </c>
      <c r="H533" s="1851" t="s">
        <v>28</v>
      </c>
      <c r="I533" s="1851" t="s">
        <v>1632</v>
      </c>
    </row>
    <row customHeight="1" ht="11.25">
      <c r="A534" s="1851" t="s">
        <v>2259</v>
      </c>
      <c r="B534" s="1851" t="s">
        <v>16</v>
      </c>
      <c r="C534" s="1851" t="s">
        <v>3105</v>
      </c>
      <c r="D534" s="1851" t="s">
        <v>3106</v>
      </c>
      <c r="E534" s="1851" t="s">
        <v>3107</v>
      </c>
      <c r="F534" s="1851" t="s">
        <v>2291</v>
      </c>
      <c r="G534" s="1851" t="s">
        <v>28</v>
      </c>
      <c r="H534" s="1851" t="s">
        <v>28</v>
      </c>
      <c r="I534" s="1851" t="s">
        <v>1632</v>
      </c>
    </row>
    <row customHeight="1" ht="11.25">
      <c r="A535" s="1851" t="s">
        <v>2259</v>
      </c>
      <c r="B535" s="1851" t="s">
        <v>16</v>
      </c>
      <c r="C535" s="1851" t="s">
        <v>3108</v>
      </c>
      <c r="D535" s="1851" t="s">
        <v>3109</v>
      </c>
      <c r="E535" s="1851" t="s">
        <v>3110</v>
      </c>
      <c r="F535" s="1851" t="s">
        <v>2489</v>
      </c>
      <c r="G535" s="1851" t="s">
        <v>3111</v>
      </c>
      <c r="H535" s="1851" t="s">
        <v>28</v>
      </c>
      <c r="I535" s="1851" t="s">
        <v>1632</v>
      </c>
    </row>
    <row customHeight="1" ht="11.25">
      <c r="A536" s="1851" t="s">
        <v>2259</v>
      </c>
      <c r="B536" s="1851" t="s">
        <v>16</v>
      </c>
      <c r="C536" s="1851" t="s">
        <v>3112</v>
      </c>
      <c r="D536" s="1851" t="s">
        <v>3113</v>
      </c>
      <c r="E536" s="1851" t="s">
        <v>3114</v>
      </c>
      <c r="F536" s="1851" t="s">
        <v>2489</v>
      </c>
      <c r="G536" s="1851" t="s">
        <v>28</v>
      </c>
      <c r="H536" s="1851" t="s">
        <v>28</v>
      </c>
      <c r="I536" s="1851" t="s">
        <v>1632</v>
      </c>
    </row>
    <row customHeight="1" ht="11.25">
      <c r="A537" s="1851" t="s">
        <v>2259</v>
      </c>
      <c r="B537" s="1851" t="s">
        <v>16</v>
      </c>
      <c r="C537" s="1851" t="s">
        <v>3115</v>
      </c>
      <c r="D537" s="1851" t="s">
        <v>3116</v>
      </c>
      <c r="E537" s="1851" t="s">
        <v>3117</v>
      </c>
      <c r="F537" s="1851" t="s">
        <v>2330</v>
      </c>
      <c r="G537" s="1851" t="s">
        <v>28</v>
      </c>
      <c r="H537" s="1851" t="s">
        <v>28</v>
      </c>
      <c r="I537" s="1851" t="s">
        <v>1632</v>
      </c>
    </row>
    <row customHeight="1" ht="11.25">
      <c r="A538" s="1851" t="s">
        <v>2259</v>
      </c>
      <c r="B538" s="1851" t="s">
        <v>16</v>
      </c>
      <c r="C538" s="1851" t="s">
        <v>28</v>
      </c>
      <c r="D538" s="1851" t="s">
        <v>2833</v>
      </c>
      <c r="E538" s="1851" t="s">
        <v>2834</v>
      </c>
      <c r="F538" s="1851" t="s">
        <v>2342</v>
      </c>
      <c r="G538" s="1851" t="s">
        <v>28</v>
      </c>
      <c r="H538" s="1851" t="s">
        <v>28</v>
      </c>
      <c r="I538" s="1851" t="s">
        <v>1632</v>
      </c>
    </row>
    <row customHeight="1" ht="11.25">
      <c r="A539" s="1851" t="s">
        <v>2259</v>
      </c>
      <c r="B539" s="1851" t="s">
        <v>16</v>
      </c>
      <c r="C539" s="1851" t="s">
        <v>2838</v>
      </c>
      <c r="D539" s="1851" t="s">
        <v>2839</v>
      </c>
      <c r="E539" s="1851" t="s">
        <v>2840</v>
      </c>
      <c r="F539" s="1851" t="s">
        <v>2267</v>
      </c>
      <c r="G539" s="1851" t="s">
        <v>28</v>
      </c>
      <c r="H539" s="1851" t="s">
        <v>28</v>
      </c>
      <c r="I539" s="1851" t="s">
        <v>1632</v>
      </c>
    </row>
    <row customHeight="1" ht="11.25">
      <c r="A540" s="1851" t="s">
        <v>2259</v>
      </c>
      <c r="B540" s="1851" t="s">
        <v>16</v>
      </c>
      <c r="C540" s="1851" t="s">
        <v>3118</v>
      </c>
      <c r="D540" s="1851" t="s">
        <v>3119</v>
      </c>
      <c r="E540" s="1851" t="s">
        <v>3120</v>
      </c>
      <c r="F540" s="1851" t="s">
        <v>2291</v>
      </c>
      <c r="G540" s="1851" t="s">
        <v>3121</v>
      </c>
      <c r="H540" s="1851" t="s">
        <v>28</v>
      </c>
      <c r="I540"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13609-342F-E942-4769-9CA20D8F3BF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3122</v>
      </c>
      <c r="B1" s="65" t="s">
        <v>3123</v>
      </c>
      <c r="C1" s="65" t="s">
        <v>3124</v>
      </c>
      <c r="D1" s="65" t="s">
        <v>3125</v>
      </c>
      <c r="E1" s="61" t="s">
        <v>3126</v>
      </c>
      <c r="F1" s="61" t="s">
        <v>3127</v>
      </c>
      <c r="G1" s="61" t="s">
        <v>3128</v>
      </c>
    </row>
    <row customHeight="1" ht="11.25">
      <c r="A2" s="374" t="s">
        <v>16</v>
      </c>
      <c r="B2" s="0" t="s">
        <v>3129</v>
      </c>
      <c r="C2" s="0" t="s">
        <v>3130</v>
      </c>
      <c r="D2" s="0" t="s">
        <v>3131</v>
      </c>
      <c r="E2" s="0" t="s">
        <v>3132</v>
      </c>
      <c r="F2" s="0" t="s">
        <v>3133</v>
      </c>
      <c r="G2" s="0" t="s">
        <v>111</v>
      </c>
    </row>
    <row customHeight="1" ht="11.25">
      <c r="A3" s="374" t="s">
        <v>16</v>
      </c>
      <c r="B3" s="0" t="s">
        <v>3129</v>
      </c>
      <c r="C3" s="0" t="s">
        <v>3130</v>
      </c>
      <c r="D3" s="0" t="s">
        <v>3129</v>
      </c>
      <c r="E3" s="0" t="s">
        <v>3130</v>
      </c>
      <c r="F3" s="0" t="s">
        <v>3134</v>
      </c>
      <c r="G3" s="0" t="s">
        <v>112</v>
      </c>
    </row>
    <row customHeight="1" ht="11.25">
      <c r="A4" s="374" t="s">
        <v>16</v>
      </c>
      <c r="B4" s="0" t="s">
        <v>3129</v>
      </c>
      <c r="C4" s="0" t="s">
        <v>3130</v>
      </c>
      <c r="D4" s="0" t="s">
        <v>3135</v>
      </c>
      <c r="E4" s="0" t="s">
        <v>3136</v>
      </c>
      <c r="F4" s="0" t="s">
        <v>3137</v>
      </c>
      <c r="G4" s="0" t="s">
        <v>91</v>
      </c>
    </row>
    <row customHeight="1" ht="11.25">
      <c r="A5" s="374" t="s">
        <v>16</v>
      </c>
      <c r="B5" s="0" t="s">
        <v>3129</v>
      </c>
      <c r="C5" s="0" t="s">
        <v>3130</v>
      </c>
      <c r="D5" s="0" t="s">
        <v>3138</v>
      </c>
      <c r="E5" s="0" t="s">
        <v>3139</v>
      </c>
      <c r="F5" s="0" t="s">
        <v>3137</v>
      </c>
      <c r="G5" s="0" t="s">
        <v>92</v>
      </c>
    </row>
    <row customHeight="1" ht="11.25">
      <c r="A6" s="374" t="s">
        <v>16</v>
      </c>
      <c r="B6" s="0" t="s">
        <v>3129</v>
      </c>
      <c r="C6" s="0" t="s">
        <v>3130</v>
      </c>
      <c r="D6" s="0" t="s">
        <v>3140</v>
      </c>
      <c r="E6" s="0" t="s">
        <v>3141</v>
      </c>
      <c r="F6" s="0" t="s">
        <v>3137</v>
      </c>
      <c r="G6" s="0" t="s">
        <v>113</v>
      </c>
    </row>
    <row customHeight="1" ht="11.25">
      <c r="A7" s="374" t="s">
        <v>16</v>
      </c>
      <c r="B7" s="0" t="s">
        <v>3129</v>
      </c>
      <c r="C7" s="0" t="s">
        <v>3130</v>
      </c>
      <c r="D7" s="0" t="s">
        <v>3142</v>
      </c>
      <c r="E7" s="0" t="s">
        <v>3143</v>
      </c>
      <c r="F7" s="0" t="s">
        <v>3137</v>
      </c>
      <c r="G7" s="0" t="s">
        <v>93</v>
      </c>
    </row>
    <row customHeight="1" ht="11.25">
      <c r="A8" s="374" t="s">
        <v>16</v>
      </c>
      <c r="B8" s="0" t="s">
        <v>3129</v>
      </c>
      <c r="C8" s="0" t="s">
        <v>3130</v>
      </c>
      <c r="D8" s="0" t="s">
        <v>3144</v>
      </c>
      <c r="E8" s="0" t="s">
        <v>3145</v>
      </c>
      <c r="F8" s="0" t="s">
        <v>3137</v>
      </c>
      <c r="G8" s="0" t="s">
        <v>94</v>
      </c>
    </row>
    <row customHeight="1" ht="11.25">
      <c r="A9" s="374" t="s">
        <v>16</v>
      </c>
      <c r="B9" s="0" t="s">
        <v>3129</v>
      </c>
      <c r="C9" s="0" t="s">
        <v>3130</v>
      </c>
      <c r="D9" s="0" t="s">
        <v>3146</v>
      </c>
      <c r="E9" s="0" t="s">
        <v>3147</v>
      </c>
      <c r="F9" s="0" t="s">
        <v>3137</v>
      </c>
      <c r="G9" s="0" t="s">
        <v>114</v>
      </c>
    </row>
    <row customHeight="1" ht="11.25">
      <c r="A10" s="374" t="s">
        <v>16</v>
      </c>
      <c r="B10" s="0" t="s">
        <v>3148</v>
      </c>
      <c r="C10" s="0" t="s">
        <v>3149</v>
      </c>
      <c r="D10" s="0" t="s">
        <v>3148</v>
      </c>
      <c r="E10" s="0" t="s">
        <v>3149</v>
      </c>
      <c r="F10" s="0" t="s">
        <v>3134</v>
      </c>
      <c r="G10" s="0" t="s">
        <v>150</v>
      </c>
    </row>
    <row customHeight="1" ht="11.25">
      <c r="A11" s="374" t="s">
        <v>16</v>
      </c>
      <c r="B11" s="0" t="s">
        <v>3148</v>
      </c>
      <c r="C11" s="0" t="s">
        <v>3149</v>
      </c>
      <c r="D11" s="0" t="s">
        <v>3150</v>
      </c>
      <c r="E11" s="0" t="s">
        <v>3151</v>
      </c>
      <c r="F11" s="0" t="s">
        <v>3133</v>
      </c>
      <c r="G11" s="0" t="s">
        <v>151</v>
      </c>
    </row>
    <row customHeight="1" ht="11.25">
      <c r="A12" s="374" t="s">
        <v>16</v>
      </c>
      <c r="B12" s="0" t="s">
        <v>3148</v>
      </c>
      <c r="C12" s="0" t="s">
        <v>3149</v>
      </c>
      <c r="D12" s="0" t="s">
        <v>3152</v>
      </c>
      <c r="E12" s="0" t="s">
        <v>3153</v>
      </c>
      <c r="F12" s="0" t="s">
        <v>3133</v>
      </c>
      <c r="G12" s="0" t="s">
        <v>152</v>
      </c>
    </row>
    <row customHeight="1" ht="11.25">
      <c r="A13" s="374" t="s">
        <v>16</v>
      </c>
      <c r="B13" s="0" t="s">
        <v>3148</v>
      </c>
      <c r="C13" s="0" t="s">
        <v>3149</v>
      </c>
      <c r="D13" s="0" t="s">
        <v>3154</v>
      </c>
      <c r="E13" s="0" t="s">
        <v>3155</v>
      </c>
      <c r="F13" s="0" t="s">
        <v>3137</v>
      </c>
      <c r="G13" s="0" t="s">
        <v>153</v>
      </c>
    </row>
    <row customHeight="1" ht="11.25">
      <c r="A14" s="374" t="s">
        <v>16</v>
      </c>
      <c r="B14" s="0" t="s">
        <v>3148</v>
      </c>
      <c r="C14" s="0" t="s">
        <v>3149</v>
      </c>
      <c r="D14" s="0" t="s">
        <v>3156</v>
      </c>
      <c r="E14" s="0" t="s">
        <v>3157</v>
      </c>
      <c r="F14" s="0" t="s">
        <v>3137</v>
      </c>
      <c r="G14" s="0" t="s">
        <v>154</v>
      </c>
    </row>
    <row customHeight="1" ht="11.25">
      <c r="A15" s="374" t="s">
        <v>16</v>
      </c>
      <c r="B15" s="0" t="s">
        <v>3148</v>
      </c>
      <c r="C15" s="0" t="s">
        <v>3149</v>
      </c>
      <c r="D15" s="0" t="s">
        <v>3158</v>
      </c>
      <c r="E15" s="0" t="s">
        <v>3159</v>
      </c>
      <c r="F15" s="0" t="s">
        <v>3137</v>
      </c>
      <c r="G15" s="0" t="s">
        <v>155</v>
      </c>
    </row>
    <row customHeight="1" ht="11.25">
      <c r="A16" s="374" t="s">
        <v>16</v>
      </c>
      <c r="B16" s="0" t="s">
        <v>3148</v>
      </c>
      <c r="C16" s="0" t="s">
        <v>3149</v>
      </c>
      <c r="D16" s="0" t="s">
        <v>3160</v>
      </c>
      <c r="E16" s="0" t="s">
        <v>3161</v>
      </c>
      <c r="F16" s="0" t="s">
        <v>3137</v>
      </c>
      <c r="G16" s="0" t="s">
        <v>1475</v>
      </c>
    </row>
    <row customHeight="1" ht="11.25">
      <c r="A17" s="374" t="s">
        <v>16</v>
      </c>
      <c r="B17" s="0" t="s">
        <v>3162</v>
      </c>
      <c r="C17" s="0" t="s">
        <v>3163</v>
      </c>
      <c r="D17" s="0" t="s">
        <v>3162</v>
      </c>
      <c r="E17" s="0" t="s">
        <v>3163</v>
      </c>
      <c r="F17" s="0" t="s">
        <v>3164</v>
      </c>
      <c r="G17" s="0" t="s">
        <v>1481</v>
      </c>
    </row>
    <row customHeight="1" ht="11.25">
      <c r="A18" s="374" t="s">
        <v>16</v>
      </c>
      <c r="B18" s="0" t="s">
        <v>3165</v>
      </c>
      <c r="C18" s="0" t="s">
        <v>3166</v>
      </c>
      <c r="D18" s="0" t="s">
        <v>3167</v>
      </c>
      <c r="E18" s="0" t="s">
        <v>3168</v>
      </c>
      <c r="F18" s="0" t="s">
        <v>3137</v>
      </c>
      <c r="G18" s="0" t="s">
        <v>1493</v>
      </c>
    </row>
    <row customHeight="1" ht="11.25">
      <c r="A19" s="374" t="s">
        <v>16</v>
      </c>
      <c r="B19" s="0" t="s">
        <v>3165</v>
      </c>
      <c r="C19" s="0" t="s">
        <v>3166</v>
      </c>
      <c r="D19" s="0" t="s">
        <v>3165</v>
      </c>
      <c r="E19" s="0" t="s">
        <v>3166</v>
      </c>
      <c r="F19" s="0" t="s">
        <v>3134</v>
      </c>
      <c r="G19" s="0" t="s">
        <v>1507</v>
      </c>
    </row>
    <row customHeight="1" ht="11.25">
      <c r="A20" s="374" t="s">
        <v>16</v>
      </c>
      <c r="B20" s="0" t="s">
        <v>3165</v>
      </c>
      <c r="C20" s="0" t="s">
        <v>3166</v>
      </c>
      <c r="D20" s="0" t="s">
        <v>3169</v>
      </c>
      <c r="E20" s="0" t="s">
        <v>3170</v>
      </c>
      <c r="F20" s="0" t="s">
        <v>3133</v>
      </c>
      <c r="G20" s="0" t="s">
        <v>1519</v>
      </c>
    </row>
    <row customHeight="1" ht="11.25">
      <c r="A21" s="374" t="s">
        <v>16</v>
      </c>
      <c r="B21" s="0" t="s">
        <v>3165</v>
      </c>
      <c r="C21" s="0" t="s">
        <v>3166</v>
      </c>
      <c r="D21" s="0" t="s">
        <v>3171</v>
      </c>
      <c r="E21" s="0" t="s">
        <v>3172</v>
      </c>
      <c r="F21" s="0" t="s">
        <v>3133</v>
      </c>
      <c r="G21" s="0" t="s">
        <v>1528</v>
      </c>
    </row>
    <row customHeight="1" ht="11.25">
      <c r="A22" s="374" t="s">
        <v>16</v>
      </c>
      <c r="B22" s="0" t="s">
        <v>3165</v>
      </c>
      <c r="C22" s="0" t="s">
        <v>3166</v>
      </c>
      <c r="D22" s="0" t="s">
        <v>3173</v>
      </c>
      <c r="E22" s="0" t="s">
        <v>3174</v>
      </c>
      <c r="F22" s="0" t="s">
        <v>3137</v>
      </c>
      <c r="G22" s="0" t="s">
        <v>1544</v>
      </c>
    </row>
    <row customHeight="1" ht="11.25">
      <c r="A23" s="374" t="s">
        <v>16</v>
      </c>
      <c r="B23" s="0" t="s">
        <v>3165</v>
      </c>
      <c r="C23" s="0" t="s">
        <v>3166</v>
      </c>
      <c r="D23" s="0" t="s">
        <v>3175</v>
      </c>
      <c r="E23" s="0" t="s">
        <v>3176</v>
      </c>
      <c r="F23" s="0" t="s">
        <v>3133</v>
      </c>
      <c r="G23" s="0" t="s">
        <v>1551</v>
      </c>
    </row>
    <row customHeight="1" ht="11.25">
      <c r="A24" s="374" t="s">
        <v>16</v>
      </c>
      <c r="B24" s="0" t="s">
        <v>3165</v>
      </c>
      <c r="C24" s="0" t="s">
        <v>3166</v>
      </c>
      <c r="D24" s="0" t="s">
        <v>3177</v>
      </c>
      <c r="E24" s="0" t="s">
        <v>3178</v>
      </c>
      <c r="F24" s="0" t="s">
        <v>3133</v>
      </c>
      <c r="G24" s="0" t="s">
        <v>1559</v>
      </c>
    </row>
    <row customHeight="1" ht="11.25">
      <c r="A25" s="374" t="s">
        <v>16</v>
      </c>
      <c r="B25" s="0" t="s">
        <v>3165</v>
      </c>
      <c r="C25" s="0" t="s">
        <v>3166</v>
      </c>
      <c r="D25" s="0" t="s">
        <v>3179</v>
      </c>
      <c r="E25" s="0" t="s">
        <v>3180</v>
      </c>
      <c r="F25" s="0" t="s">
        <v>3133</v>
      </c>
      <c r="G25" s="0" t="s">
        <v>1566</v>
      </c>
    </row>
    <row customHeight="1" ht="11.25">
      <c r="A26" s="374" t="s">
        <v>16</v>
      </c>
      <c r="B26" s="0" t="s">
        <v>3165</v>
      </c>
      <c r="C26" s="0" t="s">
        <v>3166</v>
      </c>
      <c r="D26" s="0" t="s">
        <v>3181</v>
      </c>
      <c r="E26" s="0" t="s">
        <v>3182</v>
      </c>
      <c r="F26" s="0" t="s">
        <v>3137</v>
      </c>
      <c r="G26" s="0" t="s">
        <v>1570</v>
      </c>
    </row>
    <row customHeight="1" ht="11.25">
      <c r="A27" s="374" t="s">
        <v>16</v>
      </c>
      <c r="B27" s="0" t="s">
        <v>3165</v>
      </c>
      <c r="C27" s="0" t="s">
        <v>3166</v>
      </c>
      <c r="D27" s="0" t="s">
        <v>3183</v>
      </c>
      <c r="E27" s="0" t="s">
        <v>3184</v>
      </c>
      <c r="F27" s="0" t="s">
        <v>3137</v>
      </c>
      <c r="G27" s="0" t="s">
        <v>1575</v>
      </c>
    </row>
    <row customHeight="1" ht="11.25">
      <c r="A28" s="374" t="s">
        <v>16</v>
      </c>
      <c r="B28" s="0" t="s">
        <v>3165</v>
      </c>
      <c r="C28" s="0" t="s">
        <v>3166</v>
      </c>
      <c r="D28" s="0" t="s">
        <v>3185</v>
      </c>
      <c r="E28" s="0" t="s">
        <v>3186</v>
      </c>
      <c r="F28" s="0" t="s">
        <v>3137</v>
      </c>
      <c r="G28" s="0" t="s">
        <v>1583</v>
      </c>
    </row>
    <row customHeight="1" ht="11.25">
      <c r="A29" s="374" t="s">
        <v>16</v>
      </c>
      <c r="B29" s="0" t="s">
        <v>3187</v>
      </c>
      <c r="C29" s="0" t="s">
        <v>3188</v>
      </c>
      <c r="D29" s="0" t="s">
        <v>3187</v>
      </c>
      <c r="E29" s="0" t="s">
        <v>3188</v>
      </c>
      <c r="F29" s="0" t="s">
        <v>3164</v>
      </c>
      <c r="G29" s="0" t="s">
        <v>1585</v>
      </c>
    </row>
    <row customHeight="1" ht="11.25">
      <c r="A30" s="374" t="s">
        <v>16</v>
      </c>
      <c r="B30" s="0" t="s">
        <v>3189</v>
      </c>
      <c r="C30" s="0" t="s">
        <v>3190</v>
      </c>
      <c r="D30" s="0" t="s">
        <v>3189</v>
      </c>
      <c r="E30" s="0" t="s">
        <v>3190</v>
      </c>
      <c r="F30" s="0" t="s">
        <v>3164</v>
      </c>
      <c r="G30" s="0" t="s">
        <v>1588</v>
      </c>
    </row>
    <row customHeight="1" ht="11.25">
      <c r="A31" s="374" t="s">
        <v>16</v>
      </c>
      <c r="B31" s="0" t="s">
        <v>3191</v>
      </c>
      <c r="C31" s="0" t="s">
        <v>3192</v>
      </c>
      <c r="D31" s="0" t="s">
        <v>3191</v>
      </c>
      <c r="E31" s="0" t="s">
        <v>3192</v>
      </c>
      <c r="F31" s="0" t="s">
        <v>3164</v>
      </c>
      <c r="G31" s="0" t="s">
        <v>1594</v>
      </c>
    </row>
    <row customHeight="1" ht="11.25">
      <c r="A32" s="374" t="s">
        <v>16</v>
      </c>
      <c r="B32" s="0" t="s">
        <v>3193</v>
      </c>
      <c r="C32" s="0" t="s">
        <v>3194</v>
      </c>
      <c r="D32" s="0" t="s">
        <v>3195</v>
      </c>
      <c r="E32" s="0" t="s">
        <v>3196</v>
      </c>
      <c r="F32" s="0" t="s">
        <v>3137</v>
      </c>
      <c r="G32" s="0" t="s">
        <v>1596</v>
      </c>
    </row>
    <row customHeight="1" ht="11.25">
      <c r="A33" s="374" t="s">
        <v>16</v>
      </c>
      <c r="B33" s="0" t="s">
        <v>3193</v>
      </c>
      <c r="C33" s="0" t="s">
        <v>3194</v>
      </c>
      <c r="D33" s="0" t="s">
        <v>3197</v>
      </c>
      <c r="E33" s="0" t="s">
        <v>3198</v>
      </c>
      <c r="F33" s="0" t="s">
        <v>3137</v>
      </c>
      <c r="G33" s="0" t="s">
        <v>1598</v>
      </c>
    </row>
    <row customHeight="1" ht="11.25">
      <c r="A34" s="374" t="s">
        <v>16</v>
      </c>
      <c r="B34" s="0" t="s">
        <v>3193</v>
      </c>
      <c r="C34" s="0" t="s">
        <v>3194</v>
      </c>
      <c r="D34" s="0" t="s">
        <v>3199</v>
      </c>
      <c r="E34" s="0" t="s">
        <v>3200</v>
      </c>
      <c r="F34" s="0" t="s">
        <v>3137</v>
      </c>
      <c r="G34" s="0" t="s">
        <v>1600</v>
      </c>
    </row>
    <row customHeight="1" ht="11.25">
      <c r="A35" s="374" t="s">
        <v>16</v>
      </c>
      <c r="B35" s="0" t="s">
        <v>3193</v>
      </c>
      <c r="C35" s="0" t="s">
        <v>3194</v>
      </c>
      <c r="D35" s="0" t="s">
        <v>3193</v>
      </c>
      <c r="E35" s="0" t="s">
        <v>3194</v>
      </c>
      <c r="F35" s="0" t="s">
        <v>3134</v>
      </c>
      <c r="G35" s="0" t="s">
        <v>1605</v>
      </c>
    </row>
    <row customHeight="1" ht="11.25">
      <c r="A36" s="374" t="s">
        <v>16</v>
      </c>
      <c r="B36" s="0" t="s">
        <v>3193</v>
      </c>
      <c r="C36" s="0" t="s">
        <v>3194</v>
      </c>
      <c r="D36" s="0" t="s">
        <v>3201</v>
      </c>
      <c r="E36" s="0" t="s">
        <v>3202</v>
      </c>
      <c r="F36" s="0" t="s">
        <v>3133</v>
      </c>
      <c r="G36" s="0" t="s">
        <v>1610</v>
      </c>
    </row>
    <row customHeight="1" ht="11.25">
      <c r="A37" s="374" t="s">
        <v>16</v>
      </c>
      <c r="B37" s="0" t="s">
        <v>3193</v>
      </c>
      <c r="C37" s="0" t="s">
        <v>3194</v>
      </c>
      <c r="D37" s="0" t="s">
        <v>3203</v>
      </c>
      <c r="E37" s="0" t="s">
        <v>3204</v>
      </c>
      <c r="F37" s="0" t="s">
        <v>3137</v>
      </c>
      <c r="G37" s="0" t="s">
        <v>1614</v>
      </c>
    </row>
    <row customHeight="1" ht="11.25">
      <c r="A38" s="374" t="s">
        <v>16</v>
      </c>
      <c r="B38" s="0" t="s">
        <v>3193</v>
      </c>
      <c r="C38" s="0" t="s">
        <v>3194</v>
      </c>
      <c r="D38" s="0" t="s">
        <v>3205</v>
      </c>
      <c r="E38" s="0" t="s">
        <v>3206</v>
      </c>
      <c r="F38" s="0" t="s">
        <v>3137</v>
      </c>
      <c r="G38" s="0" t="s">
        <v>1622</v>
      </c>
    </row>
    <row customHeight="1" ht="11.25">
      <c r="A39" s="374" t="s">
        <v>16</v>
      </c>
      <c r="B39" s="0" t="s">
        <v>3193</v>
      </c>
      <c r="C39" s="0" t="s">
        <v>3194</v>
      </c>
      <c r="D39" s="0" t="s">
        <v>3207</v>
      </c>
      <c r="E39" s="0" t="s">
        <v>3208</v>
      </c>
      <c r="F39" s="0" t="s">
        <v>3137</v>
      </c>
      <c r="G39" s="0" t="s">
        <v>1628</v>
      </c>
    </row>
    <row customHeight="1" ht="11.25">
      <c r="A40" s="374" t="s">
        <v>16</v>
      </c>
      <c r="B40" s="0" t="s">
        <v>3193</v>
      </c>
      <c r="C40" s="0" t="s">
        <v>3194</v>
      </c>
      <c r="D40" s="0" t="s">
        <v>3209</v>
      </c>
      <c r="E40" s="0" t="s">
        <v>3210</v>
      </c>
      <c r="F40" s="0" t="s">
        <v>3137</v>
      </c>
      <c r="G40" s="0" t="s">
        <v>1633</v>
      </c>
    </row>
    <row customHeight="1" ht="11.25">
      <c r="A41" s="374" t="s">
        <v>16</v>
      </c>
      <c r="B41" s="0" t="s">
        <v>3211</v>
      </c>
      <c r="C41" s="0" t="s">
        <v>3212</v>
      </c>
      <c r="D41" s="0" t="s">
        <v>3211</v>
      </c>
      <c r="E41" s="0" t="s">
        <v>3212</v>
      </c>
      <c r="F41" s="0" t="s">
        <v>3164</v>
      </c>
      <c r="G41" s="0" t="s">
        <v>1637</v>
      </c>
    </row>
    <row customHeight="1" ht="11.25">
      <c r="A42" s="374" t="s">
        <v>16</v>
      </c>
      <c r="B42" s="0" t="s">
        <v>101</v>
      </c>
      <c r="C42" s="0" t="s">
        <v>3213</v>
      </c>
      <c r="D42" s="0" t="s">
        <v>3214</v>
      </c>
      <c r="E42" s="0" t="s">
        <v>3215</v>
      </c>
      <c r="F42" s="0" t="s">
        <v>3137</v>
      </c>
      <c r="G42" s="0" t="s">
        <v>1640</v>
      </c>
    </row>
    <row customHeight="1" ht="11.25">
      <c r="A43" s="374" t="s">
        <v>16</v>
      </c>
      <c r="B43" s="0" t="s">
        <v>101</v>
      </c>
      <c r="C43" s="0" t="s">
        <v>3213</v>
      </c>
      <c r="D43" s="0" t="s">
        <v>3216</v>
      </c>
      <c r="E43" s="0" t="s">
        <v>3217</v>
      </c>
      <c r="F43" s="0" t="s">
        <v>3137</v>
      </c>
      <c r="G43" s="0" t="s">
        <v>1647</v>
      </c>
    </row>
    <row customHeight="1" ht="11.25">
      <c r="A44" s="374" t="s">
        <v>16</v>
      </c>
      <c r="B44" s="0" t="s">
        <v>101</v>
      </c>
      <c r="C44" s="0" t="s">
        <v>3213</v>
      </c>
      <c r="D44" s="0" t="s">
        <v>3218</v>
      </c>
      <c r="E44" s="0" t="s">
        <v>3219</v>
      </c>
      <c r="F44" s="0" t="s">
        <v>3137</v>
      </c>
      <c r="G44" s="0" t="s">
        <v>1656</v>
      </c>
    </row>
    <row customHeight="1" ht="11.25">
      <c r="A45" s="374" t="s">
        <v>16</v>
      </c>
      <c r="B45" s="0" t="s">
        <v>101</v>
      </c>
      <c r="C45" s="0" t="s">
        <v>3213</v>
      </c>
      <c r="D45" s="0" t="s">
        <v>3220</v>
      </c>
      <c r="E45" s="0" t="s">
        <v>3221</v>
      </c>
      <c r="F45" s="0" t="s">
        <v>3137</v>
      </c>
      <c r="G45" s="0" t="s">
        <v>1661</v>
      </c>
    </row>
    <row customHeight="1" ht="11.25">
      <c r="A46" s="374" t="s">
        <v>16</v>
      </c>
      <c r="B46" s="0" t="s">
        <v>101</v>
      </c>
      <c r="C46" s="0" t="s">
        <v>3213</v>
      </c>
      <c r="D46" s="0" t="s">
        <v>102</v>
      </c>
      <c r="E46" s="0" t="s">
        <v>103</v>
      </c>
      <c r="F46" s="0" t="s">
        <v>3133</v>
      </c>
      <c r="G46" s="0" t="s">
        <v>100</v>
      </c>
    </row>
    <row customHeight="1" ht="11.25">
      <c r="A47" s="374" t="s">
        <v>16</v>
      </c>
      <c r="B47" s="0" t="s">
        <v>101</v>
      </c>
      <c r="C47" s="0" t="s">
        <v>3213</v>
      </c>
      <c r="D47" s="0" t="s">
        <v>3222</v>
      </c>
      <c r="E47" s="0" t="s">
        <v>3223</v>
      </c>
      <c r="F47" s="0" t="s">
        <v>3137</v>
      </c>
      <c r="G47" s="0" t="s">
        <v>1670</v>
      </c>
    </row>
    <row customHeight="1" ht="11.25">
      <c r="A48" s="374" t="s">
        <v>16</v>
      </c>
      <c r="B48" s="0" t="s">
        <v>101</v>
      </c>
      <c r="C48" s="0" t="s">
        <v>3213</v>
      </c>
      <c r="D48" s="0" t="s">
        <v>101</v>
      </c>
      <c r="E48" s="0" t="s">
        <v>3213</v>
      </c>
      <c r="F48" s="0" t="s">
        <v>3134</v>
      </c>
      <c r="G48" s="0" t="s">
        <v>1675</v>
      </c>
    </row>
    <row customHeight="1" ht="11.25">
      <c r="A49" s="374" t="s">
        <v>16</v>
      </c>
      <c r="B49" s="0" t="s">
        <v>101</v>
      </c>
      <c r="C49" s="0" t="s">
        <v>3213</v>
      </c>
      <c r="D49" s="0" t="s">
        <v>3224</v>
      </c>
      <c r="E49" s="0" t="s">
        <v>3225</v>
      </c>
      <c r="F49" s="0" t="s">
        <v>3133</v>
      </c>
      <c r="G49" s="0" t="s">
        <v>1678</v>
      </c>
    </row>
    <row customHeight="1" ht="11.25">
      <c r="A50" s="374" t="s">
        <v>16</v>
      </c>
      <c r="B50" s="0" t="s">
        <v>101</v>
      </c>
      <c r="C50" s="0" t="s">
        <v>3213</v>
      </c>
      <c r="D50" s="0" t="s">
        <v>3226</v>
      </c>
      <c r="E50" s="0" t="s">
        <v>3227</v>
      </c>
      <c r="F50" s="0" t="s">
        <v>3137</v>
      </c>
      <c r="G50" s="0" t="s">
        <v>1681</v>
      </c>
    </row>
    <row customHeight="1" ht="11.25">
      <c r="A51" s="374" t="s">
        <v>16</v>
      </c>
      <c r="B51" s="0" t="s">
        <v>3228</v>
      </c>
      <c r="C51" s="0" t="s">
        <v>3229</v>
      </c>
      <c r="D51" s="0" t="s">
        <v>3228</v>
      </c>
      <c r="E51" s="0" t="s">
        <v>3229</v>
      </c>
      <c r="F51" s="0" t="s">
        <v>3164</v>
      </c>
      <c r="G51" s="0" t="s">
        <v>1686</v>
      </c>
    </row>
    <row customHeight="1" ht="11.25">
      <c r="A52" s="374" t="s">
        <v>16</v>
      </c>
      <c r="B52" s="0" t="s">
        <v>3230</v>
      </c>
      <c r="C52" s="0" t="s">
        <v>3231</v>
      </c>
      <c r="D52" s="0" t="s">
        <v>3232</v>
      </c>
      <c r="E52" s="0" t="s">
        <v>3233</v>
      </c>
      <c r="F52" s="0" t="s">
        <v>3133</v>
      </c>
      <c r="G52" s="0" t="s">
        <v>1690</v>
      </c>
    </row>
    <row customHeight="1" ht="11.25">
      <c r="A53" s="374" t="s">
        <v>16</v>
      </c>
      <c r="B53" s="0" t="s">
        <v>3230</v>
      </c>
      <c r="C53" s="0" t="s">
        <v>3231</v>
      </c>
      <c r="D53" s="0" t="s">
        <v>3234</v>
      </c>
      <c r="E53" s="0" t="s">
        <v>3235</v>
      </c>
      <c r="F53" s="0" t="s">
        <v>3137</v>
      </c>
      <c r="G53" s="0" t="s">
        <v>1692</v>
      </c>
    </row>
    <row customHeight="1" ht="11.25">
      <c r="A54" s="374" t="s">
        <v>16</v>
      </c>
      <c r="B54" s="0" t="s">
        <v>3230</v>
      </c>
      <c r="C54" s="0" t="s">
        <v>3231</v>
      </c>
      <c r="D54" s="0" t="s">
        <v>3236</v>
      </c>
      <c r="E54" s="0" t="s">
        <v>3237</v>
      </c>
      <c r="F54" s="0" t="s">
        <v>3137</v>
      </c>
      <c r="G54" s="0" t="s">
        <v>1695</v>
      </c>
    </row>
    <row customHeight="1" ht="11.25">
      <c r="A55" s="374" t="s">
        <v>16</v>
      </c>
      <c r="B55" s="0" t="s">
        <v>3230</v>
      </c>
      <c r="C55" s="0" t="s">
        <v>3231</v>
      </c>
      <c r="D55" s="0" t="s">
        <v>3238</v>
      </c>
      <c r="E55" s="0" t="s">
        <v>3239</v>
      </c>
      <c r="F55" s="0" t="s">
        <v>3137</v>
      </c>
      <c r="G55" s="0" t="s">
        <v>1699</v>
      </c>
    </row>
    <row customHeight="1" ht="11.25">
      <c r="A56" s="374" t="s">
        <v>16</v>
      </c>
      <c r="B56" s="0" t="s">
        <v>3230</v>
      </c>
      <c r="C56" s="0" t="s">
        <v>3231</v>
      </c>
      <c r="D56" s="0" t="s">
        <v>3230</v>
      </c>
      <c r="E56" s="0" t="s">
        <v>3231</v>
      </c>
      <c r="F56" s="0" t="s">
        <v>3134</v>
      </c>
      <c r="G56" s="0" t="s">
        <v>1702</v>
      </c>
    </row>
    <row customHeight="1" ht="11.25">
      <c r="A57" s="374" t="s">
        <v>16</v>
      </c>
      <c r="B57" s="0" t="s">
        <v>3230</v>
      </c>
      <c r="C57" s="0" t="s">
        <v>3231</v>
      </c>
      <c r="D57" s="0" t="s">
        <v>3240</v>
      </c>
      <c r="E57" s="0" t="s">
        <v>3241</v>
      </c>
      <c r="F57" s="0" t="s">
        <v>3133</v>
      </c>
      <c r="G57" s="0" t="s">
        <v>1705</v>
      </c>
    </row>
    <row customHeight="1" ht="11.25">
      <c r="A58" s="374" t="s">
        <v>16</v>
      </c>
      <c r="B58" s="0" t="s">
        <v>3230</v>
      </c>
      <c r="C58" s="0" t="s">
        <v>3231</v>
      </c>
      <c r="D58" s="0" t="s">
        <v>3242</v>
      </c>
      <c r="E58" s="0" t="s">
        <v>3243</v>
      </c>
      <c r="F58" s="0" t="s">
        <v>3137</v>
      </c>
      <c r="G58" s="0" t="s">
        <v>1708</v>
      </c>
    </row>
    <row customHeight="1" ht="11.25">
      <c r="A59" s="374" t="s">
        <v>16</v>
      </c>
      <c r="B59" s="0" t="s">
        <v>3230</v>
      </c>
      <c r="C59" s="0" t="s">
        <v>3231</v>
      </c>
      <c r="D59" s="0" t="s">
        <v>3244</v>
      </c>
      <c r="E59" s="0" t="s">
        <v>3245</v>
      </c>
      <c r="F59" s="0" t="s">
        <v>3133</v>
      </c>
      <c r="G59" s="0" t="s">
        <v>1712</v>
      </c>
    </row>
    <row customHeight="1" ht="11.25">
      <c r="A60" s="374" t="s">
        <v>16</v>
      </c>
      <c r="B60" s="0" t="s">
        <v>3230</v>
      </c>
      <c r="C60" s="0" t="s">
        <v>3231</v>
      </c>
      <c r="D60" s="0" t="s">
        <v>3246</v>
      </c>
      <c r="E60" s="0" t="s">
        <v>3247</v>
      </c>
      <c r="F60" s="0" t="s">
        <v>3137</v>
      </c>
      <c r="G60" s="0" t="s">
        <v>1715</v>
      </c>
    </row>
    <row customHeight="1" ht="11.25">
      <c r="A61" s="374" t="s">
        <v>16</v>
      </c>
      <c r="B61" s="0" t="s">
        <v>3230</v>
      </c>
      <c r="C61" s="0" t="s">
        <v>3231</v>
      </c>
      <c r="D61" s="0" t="s">
        <v>3248</v>
      </c>
      <c r="E61" s="0" t="s">
        <v>3249</v>
      </c>
      <c r="F61" s="0" t="s">
        <v>3133</v>
      </c>
      <c r="G61" s="0" t="s">
        <v>3250</v>
      </c>
    </row>
    <row customHeight="1" ht="11.25">
      <c r="A62" s="374" t="s">
        <v>16</v>
      </c>
      <c r="B62" s="0" t="s">
        <v>3230</v>
      </c>
      <c r="C62" s="0" t="s">
        <v>3231</v>
      </c>
      <c r="D62" s="0" t="s">
        <v>3251</v>
      </c>
      <c r="E62" s="0" t="s">
        <v>3252</v>
      </c>
      <c r="F62" s="0" t="s">
        <v>3137</v>
      </c>
      <c r="G62" s="0" t="s">
        <v>3253</v>
      </c>
    </row>
    <row customHeight="1" ht="11.25">
      <c r="A63" s="374" t="s">
        <v>16</v>
      </c>
      <c r="B63" s="0" t="s">
        <v>3230</v>
      </c>
      <c r="C63" s="0" t="s">
        <v>3231</v>
      </c>
      <c r="D63" s="0" t="s">
        <v>3254</v>
      </c>
      <c r="E63" s="0" t="s">
        <v>3255</v>
      </c>
      <c r="F63" s="0" t="s">
        <v>3137</v>
      </c>
      <c r="G63" s="0" t="s">
        <v>3256</v>
      </c>
    </row>
    <row customHeight="1" ht="11.25">
      <c r="A64" s="374" t="s">
        <v>16</v>
      </c>
      <c r="B64" s="0" t="s">
        <v>3257</v>
      </c>
      <c r="C64" s="0" t="s">
        <v>3258</v>
      </c>
      <c r="D64" s="0" t="s">
        <v>3257</v>
      </c>
      <c r="E64" s="0" t="s">
        <v>3258</v>
      </c>
      <c r="F64" s="0" t="s">
        <v>3164</v>
      </c>
      <c r="G64" s="0" t="s">
        <v>3259</v>
      </c>
    </row>
    <row customHeight="1" ht="11.25">
      <c r="A65" s="374" t="s">
        <v>16</v>
      </c>
      <c r="B65" s="0" t="s">
        <v>3260</v>
      </c>
      <c r="C65" s="0" t="s">
        <v>3261</v>
      </c>
      <c r="D65" s="0" t="s">
        <v>3260</v>
      </c>
      <c r="E65" s="0" t="s">
        <v>3261</v>
      </c>
      <c r="F65" s="0" t="s">
        <v>3164</v>
      </c>
      <c r="G65" s="0" t="s">
        <v>3262</v>
      </c>
    </row>
    <row customHeight="1" ht="11.25">
      <c r="A66" s="374" t="s">
        <v>16</v>
      </c>
      <c r="B66" s="0" t="s">
        <v>3263</v>
      </c>
      <c r="C66" s="0" t="s">
        <v>3264</v>
      </c>
      <c r="D66" s="0" t="s">
        <v>3263</v>
      </c>
      <c r="E66" s="0" t="s">
        <v>3264</v>
      </c>
      <c r="F66" s="0" t="s">
        <v>3164</v>
      </c>
      <c r="G66" s="0" t="s">
        <v>3265</v>
      </c>
    </row>
    <row customHeight="1" ht="11.25">
      <c r="A67" s="374" t="s">
        <v>16</v>
      </c>
      <c r="B67" s="0" t="s">
        <v>3266</v>
      </c>
      <c r="C67" s="0" t="s">
        <v>3267</v>
      </c>
      <c r="D67" s="0" t="s">
        <v>3268</v>
      </c>
      <c r="E67" s="0" t="s">
        <v>3269</v>
      </c>
      <c r="F67" s="0" t="s">
        <v>3133</v>
      </c>
      <c r="G67" s="0" t="s">
        <v>2033</v>
      </c>
    </row>
    <row customHeight="1" ht="11.25">
      <c r="A68" s="374" t="s">
        <v>16</v>
      </c>
      <c r="B68" s="0" t="s">
        <v>3266</v>
      </c>
      <c r="C68" s="0" t="s">
        <v>3267</v>
      </c>
      <c r="D68" s="0" t="s">
        <v>3270</v>
      </c>
      <c r="E68" s="0" t="s">
        <v>3271</v>
      </c>
      <c r="F68" s="0" t="s">
        <v>3137</v>
      </c>
      <c r="G68" s="0" t="s">
        <v>3272</v>
      </c>
    </row>
    <row customHeight="1" ht="11.25">
      <c r="A69" s="374" t="s">
        <v>16</v>
      </c>
      <c r="B69" s="0" t="s">
        <v>3266</v>
      </c>
      <c r="C69" s="0" t="s">
        <v>3267</v>
      </c>
      <c r="D69" s="0" t="s">
        <v>3273</v>
      </c>
      <c r="E69" s="0" t="s">
        <v>3274</v>
      </c>
      <c r="F69" s="0" t="s">
        <v>3133</v>
      </c>
      <c r="G69" s="0" t="s">
        <v>2236</v>
      </c>
    </row>
    <row customHeight="1" ht="11.25">
      <c r="A70" s="374" t="s">
        <v>16</v>
      </c>
      <c r="B70" s="0" t="s">
        <v>3266</v>
      </c>
      <c r="C70" s="0" t="s">
        <v>3267</v>
      </c>
      <c r="D70" s="0" t="s">
        <v>3275</v>
      </c>
      <c r="E70" s="0" t="s">
        <v>3276</v>
      </c>
      <c r="F70" s="0" t="s">
        <v>3133</v>
      </c>
      <c r="G70" s="0" t="s">
        <v>3277</v>
      </c>
    </row>
    <row customHeight="1" ht="11.25">
      <c r="A71" s="374" t="s">
        <v>16</v>
      </c>
      <c r="B71" s="0" t="s">
        <v>3266</v>
      </c>
      <c r="C71" s="0" t="s">
        <v>3267</v>
      </c>
      <c r="D71" s="0" t="s">
        <v>3278</v>
      </c>
      <c r="E71" s="0" t="s">
        <v>3279</v>
      </c>
      <c r="F71" s="0" t="s">
        <v>3133</v>
      </c>
      <c r="G71" s="0" t="s">
        <v>3280</v>
      </c>
    </row>
    <row customHeight="1" ht="11.25">
      <c r="A72" s="374" t="s">
        <v>16</v>
      </c>
      <c r="B72" s="0" t="s">
        <v>3266</v>
      </c>
      <c r="C72" s="0" t="s">
        <v>3267</v>
      </c>
      <c r="D72" s="0" t="s">
        <v>3281</v>
      </c>
      <c r="E72" s="0" t="s">
        <v>3282</v>
      </c>
      <c r="F72" s="0" t="s">
        <v>3133</v>
      </c>
      <c r="G72" s="0" t="s">
        <v>3283</v>
      </c>
    </row>
    <row customHeight="1" ht="11.25">
      <c r="A73" s="374" t="s">
        <v>16</v>
      </c>
      <c r="B73" s="0" t="s">
        <v>3266</v>
      </c>
      <c r="C73" s="0" t="s">
        <v>3267</v>
      </c>
      <c r="D73" s="0" t="s">
        <v>3284</v>
      </c>
      <c r="E73" s="0" t="s">
        <v>3285</v>
      </c>
      <c r="F73" s="0" t="s">
        <v>3286</v>
      </c>
      <c r="G73" s="0" t="s">
        <v>3287</v>
      </c>
    </row>
    <row customHeight="1" ht="11.25">
      <c r="A74" s="374" t="s">
        <v>16</v>
      </c>
      <c r="B74" s="0" t="s">
        <v>3266</v>
      </c>
      <c r="C74" s="0" t="s">
        <v>3267</v>
      </c>
      <c r="D74" s="0" t="s">
        <v>3266</v>
      </c>
      <c r="E74" s="0" t="s">
        <v>3267</v>
      </c>
      <c r="F74" s="0" t="s">
        <v>3134</v>
      </c>
      <c r="G74" s="0" t="s">
        <v>3288</v>
      </c>
    </row>
    <row customHeight="1" ht="11.25">
      <c r="A75" s="374" t="s">
        <v>16</v>
      </c>
      <c r="B75" s="0" t="s">
        <v>3266</v>
      </c>
      <c r="C75" s="0" t="s">
        <v>3267</v>
      </c>
      <c r="D75" s="0" t="s">
        <v>3289</v>
      </c>
      <c r="E75" s="0" t="s">
        <v>3290</v>
      </c>
      <c r="F75" s="0" t="s">
        <v>3133</v>
      </c>
      <c r="G75" s="0" t="s">
        <v>3291</v>
      </c>
    </row>
    <row customHeight="1" ht="11.25">
      <c r="A76" s="374" t="s">
        <v>16</v>
      </c>
      <c r="B76" s="0" t="s">
        <v>3292</v>
      </c>
      <c r="C76" s="0" t="s">
        <v>3293</v>
      </c>
      <c r="D76" s="0" t="s">
        <v>3292</v>
      </c>
      <c r="E76" s="0" t="s">
        <v>3293</v>
      </c>
      <c r="F76" s="0" t="s">
        <v>3164</v>
      </c>
      <c r="G76" s="0" t="s">
        <v>3294</v>
      </c>
    </row>
    <row customHeight="1" ht="11.25">
      <c r="A77" s="374" t="s">
        <v>16</v>
      </c>
      <c r="B77" s="0" t="s">
        <v>3295</v>
      </c>
      <c r="C77" s="0" t="s">
        <v>3296</v>
      </c>
      <c r="D77" s="0" t="s">
        <v>3297</v>
      </c>
      <c r="E77" s="0" t="s">
        <v>3298</v>
      </c>
      <c r="F77" s="0" t="s">
        <v>3133</v>
      </c>
      <c r="G77" s="0" t="s">
        <v>3299</v>
      </c>
    </row>
    <row customHeight="1" ht="11.25">
      <c r="A78" s="374" t="s">
        <v>16</v>
      </c>
      <c r="B78" s="0" t="s">
        <v>3295</v>
      </c>
      <c r="C78" s="0" t="s">
        <v>3296</v>
      </c>
      <c r="D78" s="0" t="s">
        <v>3300</v>
      </c>
      <c r="E78" s="0" t="s">
        <v>3301</v>
      </c>
      <c r="F78" s="0" t="s">
        <v>3133</v>
      </c>
      <c r="G78" s="0" t="s">
        <v>3302</v>
      </c>
    </row>
    <row customHeight="1" ht="11.25">
      <c r="A79" s="374" t="s">
        <v>16</v>
      </c>
      <c r="B79" s="0" t="s">
        <v>3295</v>
      </c>
      <c r="C79" s="0" t="s">
        <v>3296</v>
      </c>
      <c r="D79" s="0" t="s">
        <v>3303</v>
      </c>
      <c r="E79" s="0" t="s">
        <v>3304</v>
      </c>
      <c r="F79" s="0" t="s">
        <v>3137</v>
      </c>
      <c r="G79" s="0" t="s">
        <v>3305</v>
      </c>
    </row>
    <row customHeight="1" ht="11.25">
      <c r="A80" s="374" t="s">
        <v>16</v>
      </c>
      <c r="B80" s="0" t="s">
        <v>3295</v>
      </c>
      <c r="C80" s="0" t="s">
        <v>3296</v>
      </c>
      <c r="D80" s="0" t="s">
        <v>3306</v>
      </c>
      <c r="E80" s="0" t="s">
        <v>3307</v>
      </c>
      <c r="F80" s="0" t="s">
        <v>3137</v>
      </c>
      <c r="G80" s="0" t="s">
        <v>3308</v>
      </c>
    </row>
    <row customHeight="1" ht="11.25">
      <c r="A81" s="374" t="s">
        <v>16</v>
      </c>
      <c r="B81" s="0" t="s">
        <v>3295</v>
      </c>
      <c r="C81" s="0" t="s">
        <v>3296</v>
      </c>
      <c r="D81" s="0" t="s">
        <v>3309</v>
      </c>
      <c r="E81" s="0" t="s">
        <v>3310</v>
      </c>
      <c r="F81" s="0" t="s">
        <v>3286</v>
      </c>
      <c r="G81" s="0" t="s">
        <v>3311</v>
      </c>
    </row>
    <row customHeight="1" ht="11.25">
      <c r="A82" s="374" t="s">
        <v>16</v>
      </c>
      <c r="B82" s="0" t="s">
        <v>3295</v>
      </c>
      <c r="C82" s="0" t="s">
        <v>3296</v>
      </c>
      <c r="D82" s="0" t="s">
        <v>3312</v>
      </c>
      <c r="E82" s="0" t="s">
        <v>3313</v>
      </c>
      <c r="F82" s="0" t="s">
        <v>3137</v>
      </c>
      <c r="G82" s="0" t="s">
        <v>3314</v>
      </c>
    </row>
    <row customHeight="1" ht="11.25">
      <c r="A83" s="374" t="s">
        <v>16</v>
      </c>
      <c r="B83" s="0" t="s">
        <v>3295</v>
      </c>
      <c r="C83" s="0" t="s">
        <v>3296</v>
      </c>
      <c r="D83" s="0" t="s">
        <v>3315</v>
      </c>
      <c r="E83" s="0" t="s">
        <v>3316</v>
      </c>
      <c r="F83" s="0" t="s">
        <v>3137</v>
      </c>
      <c r="G83" s="0" t="s">
        <v>3317</v>
      </c>
    </row>
    <row customHeight="1" ht="11.25">
      <c r="A84" s="374" t="s">
        <v>16</v>
      </c>
      <c r="B84" s="0" t="s">
        <v>3295</v>
      </c>
      <c r="C84" s="0" t="s">
        <v>3296</v>
      </c>
      <c r="D84" s="0" t="s">
        <v>3318</v>
      </c>
      <c r="E84" s="0" t="s">
        <v>3319</v>
      </c>
      <c r="F84" s="0" t="s">
        <v>3137</v>
      </c>
      <c r="G84" s="0" t="s">
        <v>3320</v>
      </c>
    </row>
    <row customHeight="1" ht="11.25">
      <c r="A85" s="374" t="s">
        <v>16</v>
      </c>
      <c r="B85" s="0" t="s">
        <v>3295</v>
      </c>
      <c r="C85" s="0" t="s">
        <v>3296</v>
      </c>
      <c r="D85" s="0" t="s">
        <v>3295</v>
      </c>
      <c r="E85" s="0" t="s">
        <v>3296</v>
      </c>
      <c r="F85" s="0" t="s">
        <v>3134</v>
      </c>
      <c r="G85" s="0" t="s">
        <v>3321</v>
      </c>
    </row>
    <row customHeight="1" ht="11.25">
      <c r="A86" s="374" t="s">
        <v>16</v>
      </c>
      <c r="B86" s="0" t="s">
        <v>3295</v>
      </c>
      <c r="C86" s="0" t="s">
        <v>3296</v>
      </c>
      <c r="D86" s="0" t="s">
        <v>3322</v>
      </c>
      <c r="E86" s="0" t="s">
        <v>3323</v>
      </c>
      <c r="F86" s="0" t="s">
        <v>3137</v>
      </c>
      <c r="G86" s="0" t="s">
        <v>3324</v>
      </c>
    </row>
    <row customHeight="1" ht="11.25">
      <c r="A87" s="374" t="s">
        <v>16</v>
      </c>
      <c r="B87" s="0" t="s">
        <v>3295</v>
      </c>
      <c r="C87" s="0" t="s">
        <v>3296</v>
      </c>
      <c r="D87" s="0" t="s">
        <v>3325</v>
      </c>
      <c r="E87" s="0" t="s">
        <v>3326</v>
      </c>
      <c r="F87" s="0" t="s">
        <v>3137</v>
      </c>
      <c r="G87" s="0" t="s">
        <v>3327</v>
      </c>
    </row>
    <row customHeight="1" ht="11.25">
      <c r="A88" s="374" t="s">
        <v>16</v>
      </c>
      <c r="B88" s="0" t="s">
        <v>3295</v>
      </c>
      <c r="C88" s="0" t="s">
        <v>3296</v>
      </c>
      <c r="D88" s="0" t="s">
        <v>3328</v>
      </c>
      <c r="E88" s="0" t="s">
        <v>3329</v>
      </c>
      <c r="F88" s="0" t="s">
        <v>3137</v>
      </c>
      <c r="G88" s="0" t="s">
        <v>3330</v>
      </c>
    </row>
    <row customHeight="1" ht="11.25">
      <c r="A89" s="374" t="s">
        <v>16</v>
      </c>
      <c r="B89" s="0" t="s">
        <v>3295</v>
      </c>
      <c r="C89" s="0" t="s">
        <v>3296</v>
      </c>
      <c r="D89" s="0" t="s">
        <v>3331</v>
      </c>
      <c r="E89" s="0" t="s">
        <v>3332</v>
      </c>
      <c r="F89" s="0" t="s">
        <v>3137</v>
      </c>
      <c r="G89" s="0" t="s">
        <v>3333</v>
      </c>
    </row>
    <row customHeight="1" ht="11.25">
      <c r="A90" s="374" t="s">
        <v>16</v>
      </c>
      <c r="B90" s="0" t="s">
        <v>3295</v>
      </c>
      <c r="C90" s="0" t="s">
        <v>3296</v>
      </c>
      <c r="D90" s="0" t="s">
        <v>3334</v>
      </c>
      <c r="E90" s="0" t="s">
        <v>3335</v>
      </c>
      <c r="F90" s="0" t="s">
        <v>3133</v>
      </c>
      <c r="G90" s="0" t="s">
        <v>3336</v>
      </c>
    </row>
    <row customHeight="1" ht="11.25">
      <c r="A91" s="374" t="s">
        <v>16</v>
      </c>
      <c r="B91" s="0" t="s">
        <v>3337</v>
      </c>
      <c r="C91" s="0" t="s">
        <v>3338</v>
      </c>
      <c r="D91" s="0" t="s">
        <v>3337</v>
      </c>
      <c r="E91" s="0" t="s">
        <v>3338</v>
      </c>
      <c r="F91" s="0" t="s">
        <v>3164</v>
      </c>
      <c r="G91" s="0" t="s">
        <v>3339</v>
      </c>
    </row>
    <row customHeight="1" ht="11.25">
      <c r="A92" s="374" t="s">
        <v>16</v>
      </c>
      <c r="B92" s="0" t="s">
        <v>3340</v>
      </c>
      <c r="C92" s="0" t="s">
        <v>3341</v>
      </c>
      <c r="D92" s="0" t="s">
        <v>3340</v>
      </c>
      <c r="E92" s="0" t="s">
        <v>3341</v>
      </c>
      <c r="F92" s="0" t="s">
        <v>3164</v>
      </c>
      <c r="G92" s="0" t="s">
        <v>3342</v>
      </c>
    </row>
    <row customHeight="1" ht="11.25">
      <c r="A93" s="374" t="s">
        <v>16</v>
      </c>
      <c r="B93" s="0" t="s">
        <v>3343</v>
      </c>
      <c r="C93" s="0" t="s">
        <v>3344</v>
      </c>
      <c r="D93" s="0" t="s">
        <v>3345</v>
      </c>
      <c r="E93" s="0" t="s">
        <v>3346</v>
      </c>
      <c r="F93" s="0" t="s">
        <v>3137</v>
      </c>
      <c r="G93" s="0" t="s">
        <v>3347</v>
      </c>
    </row>
    <row customHeight="1" ht="11.25">
      <c r="A94" s="374" t="s">
        <v>16</v>
      </c>
      <c r="B94" s="0" t="s">
        <v>3343</v>
      </c>
      <c r="C94" s="0" t="s">
        <v>3344</v>
      </c>
      <c r="D94" s="0" t="s">
        <v>3348</v>
      </c>
      <c r="E94" s="0" t="s">
        <v>3349</v>
      </c>
      <c r="F94" s="0" t="s">
        <v>3137</v>
      </c>
      <c r="G94" s="0" t="s">
        <v>3350</v>
      </c>
    </row>
    <row customHeight="1" ht="11.25">
      <c r="A95" s="374" t="s">
        <v>16</v>
      </c>
      <c r="B95" s="0" t="s">
        <v>3343</v>
      </c>
      <c r="C95" s="0" t="s">
        <v>3344</v>
      </c>
      <c r="D95" s="0" t="s">
        <v>3351</v>
      </c>
      <c r="E95" s="0" t="s">
        <v>3352</v>
      </c>
      <c r="F95" s="0" t="s">
        <v>3137</v>
      </c>
      <c r="G95" s="0" t="s">
        <v>3353</v>
      </c>
    </row>
    <row customHeight="1" ht="11.25">
      <c r="A96" s="374" t="s">
        <v>16</v>
      </c>
      <c r="B96" s="0" t="s">
        <v>3343</v>
      </c>
      <c r="C96" s="0" t="s">
        <v>3344</v>
      </c>
      <c r="D96" s="0" t="s">
        <v>3354</v>
      </c>
      <c r="E96" s="0" t="s">
        <v>3355</v>
      </c>
      <c r="F96" s="0" t="s">
        <v>3137</v>
      </c>
      <c r="G96" s="0" t="s">
        <v>3356</v>
      </c>
    </row>
    <row customHeight="1" ht="11.25">
      <c r="A97" s="374" t="s">
        <v>16</v>
      </c>
      <c r="B97" s="0" t="s">
        <v>3343</v>
      </c>
      <c r="C97" s="0" t="s">
        <v>3344</v>
      </c>
      <c r="D97" s="0" t="s">
        <v>3357</v>
      </c>
      <c r="E97" s="0" t="s">
        <v>3358</v>
      </c>
      <c r="F97" s="0" t="s">
        <v>3137</v>
      </c>
      <c r="G97" s="0" t="s">
        <v>3359</v>
      </c>
    </row>
    <row customHeight="1" ht="11.25">
      <c r="A98" s="374" t="s">
        <v>16</v>
      </c>
      <c r="B98" s="0" t="s">
        <v>3343</v>
      </c>
      <c r="C98" s="0" t="s">
        <v>3344</v>
      </c>
      <c r="D98" s="0" t="s">
        <v>3360</v>
      </c>
      <c r="E98" s="0" t="s">
        <v>3361</v>
      </c>
      <c r="F98" s="0" t="s">
        <v>3137</v>
      </c>
      <c r="G98" s="0" t="s">
        <v>3362</v>
      </c>
    </row>
    <row customHeight="1" ht="11.25">
      <c r="A99" s="374" t="s">
        <v>16</v>
      </c>
      <c r="B99" s="0" t="s">
        <v>3343</v>
      </c>
      <c r="C99" s="0" t="s">
        <v>3344</v>
      </c>
      <c r="D99" s="0" t="s">
        <v>3363</v>
      </c>
      <c r="E99" s="0" t="s">
        <v>3364</v>
      </c>
      <c r="F99" s="0" t="s">
        <v>3137</v>
      </c>
      <c r="G99" s="0" t="s">
        <v>3365</v>
      </c>
    </row>
    <row customHeight="1" ht="11.25">
      <c r="A100" s="374" t="s">
        <v>16</v>
      </c>
      <c r="B100" s="0" t="s">
        <v>3343</v>
      </c>
      <c r="C100" s="0" t="s">
        <v>3344</v>
      </c>
      <c r="D100" s="0" t="s">
        <v>3366</v>
      </c>
      <c r="E100" s="0" t="s">
        <v>3367</v>
      </c>
      <c r="F100" s="0" t="s">
        <v>3137</v>
      </c>
      <c r="G100" s="0" t="s">
        <v>3368</v>
      </c>
    </row>
    <row customHeight="1" ht="11.25">
      <c r="A101" s="374" t="s">
        <v>16</v>
      </c>
      <c r="B101" s="0" t="s">
        <v>3343</v>
      </c>
      <c r="C101" s="0" t="s">
        <v>3344</v>
      </c>
      <c r="D101" s="0" t="s">
        <v>3369</v>
      </c>
      <c r="E101" s="0" t="s">
        <v>3370</v>
      </c>
      <c r="F101" s="0" t="s">
        <v>3137</v>
      </c>
      <c r="G101" s="0" t="s">
        <v>3371</v>
      </c>
    </row>
    <row customHeight="1" ht="11.25">
      <c r="A102" s="374" t="s">
        <v>16</v>
      </c>
      <c r="B102" s="0" t="s">
        <v>3343</v>
      </c>
      <c r="C102" s="0" t="s">
        <v>3344</v>
      </c>
      <c r="D102" s="0" t="s">
        <v>3343</v>
      </c>
      <c r="E102" s="0" t="s">
        <v>3344</v>
      </c>
      <c r="F102" s="0" t="s">
        <v>3134</v>
      </c>
      <c r="G102" s="0" t="s">
        <v>3372</v>
      </c>
    </row>
    <row customHeight="1" ht="11.25">
      <c r="A103" s="374" t="s">
        <v>16</v>
      </c>
      <c r="B103" s="0" t="s">
        <v>3343</v>
      </c>
      <c r="C103" s="0" t="s">
        <v>3344</v>
      </c>
      <c r="D103" s="0" t="s">
        <v>3373</v>
      </c>
      <c r="E103" s="0" t="s">
        <v>3374</v>
      </c>
      <c r="F103" s="0" t="s">
        <v>3137</v>
      </c>
      <c r="G103" s="0" t="s">
        <v>3375</v>
      </c>
    </row>
    <row customHeight="1" ht="11.25">
      <c r="A104" s="374" t="s">
        <v>16</v>
      </c>
      <c r="B104" s="0" t="s">
        <v>3343</v>
      </c>
      <c r="C104" s="0" t="s">
        <v>3344</v>
      </c>
      <c r="D104" s="0" t="s">
        <v>3376</v>
      </c>
      <c r="E104" s="0" t="s">
        <v>3377</v>
      </c>
      <c r="F104" s="0" t="s">
        <v>3137</v>
      </c>
      <c r="G104" s="0" t="s">
        <v>3378</v>
      </c>
    </row>
    <row customHeight="1" ht="11.25">
      <c r="A105" s="374" t="s">
        <v>16</v>
      </c>
      <c r="B105" s="0" t="s">
        <v>3343</v>
      </c>
      <c r="C105" s="0" t="s">
        <v>3344</v>
      </c>
      <c r="D105" s="0" t="s">
        <v>3379</v>
      </c>
      <c r="E105" s="0" t="s">
        <v>3380</v>
      </c>
      <c r="F105" s="0" t="s">
        <v>3137</v>
      </c>
      <c r="G105" s="0" t="s">
        <v>3381</v>
      </c>
    </row>
    <row customHeight="1" ht="11.25">
      <c r="A106" s="374"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66336-3434-9CBB-00BA-B3416E690E5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3385</v>
      </c>
      <c r="B1" s="836" t="s">
        <v>3386</v>
      </c>
      <c r="C1" s="1160" t="s">
        <v>3387</v>
      </c>
      <c r="D1" s="836" t="s">
        <v>3388</v>
      </c>
      <c r="E1" s="836" t="s">
        <v>3389</v>
      </c>
      <c r="F1" s="1160" t="s">
        <v>3390</v>
      </c>
      <c r="G1" s="1160" t="s">
        <v>3391</v>
      </c>
      <c r="H1" s="1160" t="s">
        <v>3392</v>
      </c>
      <c r="I1" s="1160" t="s">
        <v>3393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F8F3B-5958-9D6F-20C3-3A57CB09425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055D5-F97D-90AC-0A36-48586FB7FFE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7298B-F63C-9816-B05D-E04855A459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3394</v>
      </c>
    </row>
    <row customHeight="1" ht="11.25">
      <c r="A2" s="65" t="s">
        <v>99</v>
      </c>
      <c r="B2" s="65" t="s">
        <v>3395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4D4FF-7491-B3A8-FBE5-754A69ECC2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3396</v>
      </c>
      <c r="B1" s="836" t="s">
        <v>3397</v>
      </c>
    </row>
    <row customHeight="1" ht="11.25">
      <c r="A2" s="836">
        <v>4213775</v>
      </c>
      <c r="B2" s="836" t="s">
        <v>1235</v>
      </c>
    </row>
    <row customHeight="1" ht="11.25">
      <c r="A3" s="836">
        <v>4213784</v>
      </c>
      <c r="B3" s="836" t="s">
        <v>1267</v>
      </c>
    </row>
    <row customHeight="1" ht="11.25">
      <c r="A4" s="836">
        <v>4213781</v>
      </c>
      <c r="B4" s="836" t="s">
        <v>1260</v>
      </c>
    </row>
    <row customHeight="1" ht="11.25">
      <c r="A5" s="836">
        <v>4213776</v>
      </c>
      <c r="B5" s="836" t="s">
        <v>176</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1400</v>
      </c>
    </row>
    <row customHeight="1" ht="11.25">
      <c r="A10" s="836">
        <v>4213783</v>
      </c>
      <c r="B10" s="836" t="s">
        <v>1415</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46A4F-4A56-521E-1401-FECD7115F7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3396</v>
      </c>
      <c r="B1" s="836" t="s">
        <v>3398</v>
      </c>
    </row>
    <row customHeight="1" ht="11.25">
      <c r="A2" s="836" t="s">
        <v>3399</v>
      </c>
      <c r="B2" s="836" t="s">
        <v>1513</v>
      </c>
    </row>
    <row customHeight="1" ht="11.25">
      <c r="A3" s="836" t="s">
        <v>3400</v>
      </c>
      <c r="B3" s="836" t="s">
        <v>1523</v>
      </c>
    </row>
    <row customHeight="1" ht="11.25">
      <c r="A4" s="836" t="s">
        <v>3401</v>
      </c>
      <c r="B4" s="836" t="s">
        <v>1532</v>
      </c>
    </row>
    <row customHeight="1" ht="11.25">
      <c r="A5" s="836" t="s">
        <v>3402</v>
      </c>
      <c r="B5" s="836" t="s">
        <v>1541</v>
      </c>
    </row>
    <row customHeight="1" ht="11.25">
      <c r="A6" s="836" t="s">
        <v>3403</v>
      </c>
      <c r="B6" s="836" t="s">
        <v>1547</v>
      </c>
    </row>
    <row customHeight="1" ht="11.25">
      <c r="A7" s="836" t="s">
        <v>3404</v>
      </c>
      <c r="B7" s="836" t="s">
        <v>1555</v>
      </c>
    </row>
    <row customHeight="1" ht="11.25">
      <c r="A8" s="836" t="s">
        <v>3405</v>
      </c>
      <c r="B8" s="836" t="s">
        <v>1562</v>
      </c>
    </row>
    <row customHeight="1" ht="11.25">
      <c r="A9" s="836" t="s">
        <v>3406</v>
      </c>
      <c r="B9" s="836" t="s">
        <v>1568</v>
      </c>
    </row>
    <row customHeight="1" ht="11.25">
      <c r="A10" s="836" t="s">
        <v>3407</v>
      </c>
      <c r="B10" s="836" t="s">
        <v>1572</v>
      </c>
    </row>
    <row customHeight="1" ht="11.25">
      <c r="A11" s="836" t="s">
        <v>3408</v>
      </c>
      <c r="B11" s="836"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B910F-750F-9ABF-0A36-DF5F90F2B1D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3122</v>
      </c>
      <c r="B1" s="374" t="s">
        <v>3123</v>
      </c>
      <c r="C1" s="374" t="s">
        <v>3124</v>
      </c>
      <c r="D1" s="374" t="s">
        <v>3125</v>
      </c>
      <c r="E1" s="0" t="s">
        <v>3126</v>
      </c>
      <c r="F1" s="0" t="s">
        <v>3127</v>
      </c>
      <c r="G1" s="0" t="s">
        <v>3128</v>
      </c>
    </row>
    <row customHeight="1" ht="11.25">
      <c r="A2" s="0" t="s">
        <v>16</v>
      </c>
      <c r="B2" s="0" t="s">
        <v>3129</v>
      </c>
      <c r="C2" s="0" t="s">
        <v>3130</v>
      </c>
      <c r="D2" s="0" t="s">
        <v>3131</v>
      </c>
      <c r="E2" s="0" t="s">
        <v>3132</v>
      </c>
      <c r="F2" s="0" t="s">
        <v>3133</v>
      </c>
      <c r="G2" s="0" t="s">
        <v>111</v>
      </c>
    </row>
    <row customHeight="1" ht="11.25">
      <c r="A3" s="0" t="s">
        <v>16</v>
      </c>
      <c r="B3" s="0" t="s">
        <v>3129</v>
      </c>
      <c r="C3" s="0" t="s">
        <v>3130</v>
      </c>
      <c r="D3" s="0" t="s">
        <v>3129</v>
      </c>
      <c r="E3" s="0" t="s">
        <v>3130</v>
      </c>
      <c r="F3" s="0" t="s">
        <v>3134</v>
      </c>
      <c r="G3" s="0" t="s">
        <v>112</v>
      </c>
    </row>
    <row customHeight="1" ht="11.25">
      <c r="A4" s="0" t="s">
        <v>16</v>
      </c>
      <c r="B4" s="0" t="s">
        <v>3129</v>
      </c>
      <c r="C4" s="0" t="s">
        <v>3130</v>
      </c>
      <c r="D4" s="0" t="s">
        <v>3135</v>
      </c>
      <c r="E4" s="0" t="s">
        <v>3136</v>
      </c>
      <c r="F4" s="0" t="s">
        <v>3137</v>
      </c>
      <c r="G4" s="0" t="s">
        <v>91</v>
      </c>
    </row>
    <row customHeight="1" ht="11.25">
      <c r="A5" s="0" t="s">
        <v>16</v>
      </c>
      <c r="B5" s="0" t="s">
        <v>3129</v>
      </c>
      <c r="C5" s="0" t="s">
        <v>3130</v>
      </c>
      <c r="D5" s="0" t="s">
        <v>3138</v>
      </c>
      <c r="E5" s="0" t="s">
        <v>3139</v>
      </c>
      <c r="F5" s="0" t="s">
        <v>3137</v>
      </c>
      <c r="G5" s="0" t="s">
        <v>92</v>
      </c>
    </row>
    <row customHeight="1" ht="11.25">
      <c r="A6" s="0" t="s">
        <v>16</v>
      </c>
      <c r="B6" s="0" t="s">
        <v>3129</v>
      </c>
      <c r="C6" s="0" t="s">
        <v>3130</v>
      </c>
      <c r="D6" s="0" t="s">
        <v>3140</v>
      </c>
      <c r="E6" s="0" t="s">
        <v>3141</v>
      </c>
      <c r="F6" s="0" t="s">
        <v>3137</v>
      </c>
      <c r="G6" s="0" t="s">
        <v>113</v>
      </c>
    </row>
    <row customHeight="1" ht="11.25">
      <c r="A7" s="0" t="s">
        <v>16</v>
      </c>
      <c r="B7" s="0" t="s">
        <v>3129</v>
      </c>
      <c r="C7" s="0" t="s">
        <v>3130</v>
      </c>
      <c r="D7" s="0" t="s">
        <v>3142</v>
      </c>
      <c r="E7" s="0" t="s">
        <v>3143</v>
      </c>
      <c r="F7" s="0" t="s">
        <v>3137</v>
      </c>
      <c r="G7" s="0" t="s">
        <v>93</v>
      </c>
    </row>
    <row customHeight="1" ht="11.25">
      <c r="A8" s="0" t="s">
        <v>16</v>
      </c>
      <c r="B8" s="0" t="s">
        <v>3129</v>
      </c>
      <c r="C8" s="0" t="s">
        <v>3130</v>
      </c>
      <c r="D8" s="0" t="s">
        <v>3144</v>
      </c>
      <c r="E8" s="0" t="s">
        <v>3145</v>
      </c>
      <c r="F8" s="0" t="s">
        <v>3137</v>
      </c>
      <c r="G8" s="0" t="s">
        <v>94</v>
      </c>
    </row>
    <row customHeight="1" ht="11.25">
      <c r="A9" s="0" t="s">
        <v>16</v>
      </c>
      <c r="B9" s="0" t="s">
        <v>3129</v>
      </c>
      <c r="C9" s="0" t="s">
        <v>3130</v>
      </c>
      <c r="D9" s="0" t="s">
        <v>3146</v>
      </c>
      <c r="E9" s="0" t="s">
        <v>3147</v>
      </c>
      <c r="F9" s="0" t="s">
        <v>3137</v>
      </c>
      <c r="G9" s="0" t="s">
        <v>114</v>
      </c>
    </row>
    <row customHeight="1" ht="11.25">
      <c r="A10" s="0" t="s">
        <v>16</v>
      </c>
      <c r="B10" s="0" t="s">
        <v>3148</v>
      </c>
      <c r="C10" s="0" t="s">
        <v>3149</v>
      </c>
      <c r="D10" s="0" t="s">
        <v>3148</v>
      </c>
      <c r="E10" s="0" t="s">
        <v>3149</v>
      </c>
      <c r="F10" s="0" t="s">
        <v>3134</v>
      </c>
      <c r="G10" s="0" t="s">
        <v>150</v>
      </c>
    </row>
    <row customHeight="1" ht="11.25">
      <c r="A11" s="0" t="s">
        <v>16</v>
      </c>
      <c r="B11" s="0" t="s">
        <v>3148</v>
      </c>
      <c r="C11" s="0" t="s">
        <v>3149</v>
      </c>
      <c r="D11" s="0" t="s">
        <v>3150</v>
      </c>
      <c r="E11" s="0" t="s">
        <v>3151</v>
      </c>
      <c r="F11" s="0" t="s">
        <v>3133</v>
      </c>
      <c r="G11" s="0" t="s">
        <v>151</v>
      </c>
    </row>
    <row customHeight="1" ht="11.25">
      <c r="A12" s="0" t="s">
        <v>16</v>
      </c>
      <c r="B12" s="0" t="s">
        <v>3148</v>
      </c>
      <c r="C12" s="0" t="s">
        <v>3149</v>
      </c>
      <c r="D12" s="0" t="s">
        <v>3152</v>
      </c>
      <c r="E12" s="0" t="s">
        <v>3153</v>
      </c>
      <c r="F12" s="0" t="s">
        <v>3133</v>
      </c>
      <c r="G12" s="0" t="s">
        <v>152</v>
      </c>
    </row>
    <row customHeight="1" ht="11.25">
      <c r="A13" s="0" t="s">
        <v>16</v>
      </c>
      <c r="B13" s="0" t="s">
        <v>3148</v>
      </c>
      <c r="C13" s="0" t="s">
        <v>3149</v>
      </c>
      <c r="D13" s="0" t="s">
        <v>3154</v>
      </c>
      <c r="E13" s="0" t="s">
        <v>3155</v>
      </c>
      <c r="F13" s="0" t="s">
        <v>3137</v>
      </c>
      <c r="G13" s="0" t="s">
        <v>153</v>
      </c>
    </row>
    <row customHeight="1" ht="11.25">
      <c r="A14" s="0" t="s">
        <v>16</v>
      </c>
      <c r="B14" s="0" t="s">
        <v>3148</v>
      </c>
      <c r="C14" s="0" t="s">
        <v>3149</v>
      </c>
      <c r="D14" s="0" t="s">
        <v>3156</v>
      </c>
      <c r="E14" s="0" t="s">
        <v>3157</v>
      </c>
      <c r="F14" s="0" t="s">
        <v>3137</v>
      </c>
      <c r="G14" s="0" t="s">
        <v>154</v>
      </c>
    </row>
    <row customHeight="1" ht="11.25">
      <c r="A15" s="0" t="s">
        <v>16</v>
      </c>
      <c r="B15" s="0" t="s">
        <v>3148</v>
      </c>
      <c r="C15" s="0" t="s">
        <v>3149</v>
      </c>
      <c r="D15" s="0" t="s">
        <v>3158</v>
      </c>
      <c r="E15" s="0" t="s">
        <v>3159</v>
      </c>
      <c r="F15" s="0" t="s">
        <v>3137</v>
      </c>
      <c r="G15" s="0" t="s">
        <v>155</v>
      </c>
    </row>
    <row customHeight="1" ht="11.25">
      <c r="A16" s="0" t="s">
        <v>16</v>
      </c>
      <c r="B16" s="0" t="s">
        <v>3148</v>
      </c>
      <c r="C16" s="0" t="s">
        <v>3149</v>
      </c>
      <c r="D16" s="0" t="s">
        <v>3160</v>
      </c>
      <c r="E16" s="0" t="s">
        <v>3161</v>
      </c>
      <c r="F16" s="0" t="s">
        <v>3137</v>
      </c>
      <c r="G16" s="0" t="s">
        <v>1475</v>
      </c>
    </row>
    <row customHeight="1" ht="11.25">
      <c r="A17" s="0" t="s">
        <v>16</v>
      </c>
      <c r="B17" s="0" t="s">
        <v>3162</v>
      </c>
      <c r="C17" s="0" t="s">
        <v>3163</v>
      </c>
      <c r="D17" s="0" t="s">
        <v>3162</v>
      </c>
      <c r="E17" s="0" t="s">
        <v>3163</v>
      </c>
      <c r="F17" s="0" t="s">
        <v>3164</v>
      </c>
      <c r="G17" s="0" t="s">
        <v>1481</v>
      </c>
    </row>
    <row customHeight="1" ht="11.25">
      <c r="A18" s="0" t="s">
        <v>16</v>
      </c>
      <c r="B18" s="0" t="s">
        <v>3165</v>
      </c>
      <c r="C18" s="0" t="s">
        <v>3166</v>
      </c>
      <c r="D18" s="0" t="s">
        <v>3167</v>
      </c>
      <c r="E18" s="0" t="s">
        <v>3168</v>
      </c>
      <c r="F18" s="0" t="s">
        <v>3137</v>
      </c>
      <c r="G18" s="0" t="s">
        <v>1493</v>
      </c>
    </row>
    <row customHeight="1" ht="11.25">
      <c r="A19" s="0" t="s">
        <v>16</v>
      </c>
      <c r="B19" s="0" t="s">
        <v>3165</v>
      </c>
      <c r="C19" s="0" t="s">
        <v>3166</v>
      </c>
      <c r="D19" s="0" t="s">
        <v>3165</v>
      </c>
      <c r="E19" s="0" t="s">
        <v>3166</v>
      </c>
      <c r="F19" s="0" t="s">
        <v>3134</v>
      </c>
      <c r="G19" s="0" t="s">
        <v>1507</v>
      </c>
    </row>
    <row customHeight="1" ht="11.25">
      <c r="A20" s="0" t="s">
        <v>16</v>
      </c>
      <c r="B20" s="0" t="s">
        <v>3165</v>
      </c>
      <c r="C20" s="0" t="s">
        <v>3166</v>
      </c>
      <c r="D20" s="0" t="s">
        <v>3169</v>
      </c>
      <c r="E20" s="0" t="s">
        <v>3170</v>
      </c>
      <c r="F20" s="0" t="s">
        <v>3133</v>
      </c>
      <c r="G20" s="0" t="s">
        <v>1519</v>
      </c>
    </row>
    <row customHeight="1" ht="11.25">
      <c r="A21" s="0" t="s">
        <v>16</v>
      </c>
      <c r="B21" s="0" t="s">
        <v>3165</v>
      </c>
      <c r="C21" s="0" t="s">
        <v>3166</v>
      </c>
      <c r="D21" s="0" t="s">
        <v>3171</v>
      </c>
      <c r="E21" s="0" t="s">
        <v>3172</v>
      </c>
      <c r="F21" s="0" t="s">
        <v>3133</v>
      </c>
      <c r="G21" s="0" t="s">
        <v>1528</v>
      </c>
    </row>
    <row customHeight="1" ht="11.25">
      <c r="A22" s="0" t="s">
        <v>16</v>
      </c>
      <c r="B22" s="0" t="s">
        <v>3165</v>
      </c>
      <c r="C22" s="0" t="s">
        <v>3166</v>
      </c>
      <c r="D22" s="0" t="s">
        <v>3173</v>
      </c>
      <c r="E22" s="0" t="s">
        <v>3174</v>
      </c>
      <c r="F22" s="0" t="s">
        <v>3137</v>
      </c>
      <c r="G22" s="0" t="s">
        <v>1544</v>
      </c>
    </row>
    <row customHeight="1" ht="11.25">
      <c r="A23" s="0" t="s">
        <v>16</v>
      </c>
      <c r="B23" s="0" t="s">
        <v>3165</v>
      </c>
      <c r="C23" s="0" t="s">
        <v>3166</v>
      </c>
      <c r="D23" s="0" t="s">
        <v>3175</v>
      </c>
      <c r="E23" s="0" t="s">
        <v>3176</v>
      </c>
      <c r="F23" s="0" t="s">
        <v>3133</v>
      </c>
      <c r="G23" s="0" t="s">
        <v>1551</v>
      </c>
    </row>
    <row customHeight="1" ht="11.25">
      <c r="A24" s="0" t="s">
        <v>16</v>
      </c>
      <c r="B24" s="0" t="s">
        <v>3165</v>
      </c>
      <c r="C24" s="0" t="s">
        <v>3166</v>
      </c>
      <c r="D24" s="0" t="s">
        <v>3177</v>
      </c>
      <c r="E24" s="0" t="s">
        <v>3178</v>
      </c>
      <c r="F24" s="0" t="s">
        <v>3133</v>
      </c>
      <c r="G24" s="0" t="s">
        <v>1559</v>
      </c>
    </row>
    <row customHeight="1" ht="11.25">
      <c r="A25" s="0" t="s">
        <v>16</v>
      </c>
      <c r="B25" s="0" t="s">
        <v>3165</v>
      </c>
      <c r="C25" s="0" t="s">
        <v>3166</v>
      </c>
      <c r="D25" s="0" t="s">
        <v>3179</v>
      </c>
      <c r="E25" s="0" t="s">
        <v>3180</v>
      </c>
      <c r="F25" s="0" t="s">
        <v>3133</v>
      </c>
      <c r="G25" s="0" t="s">
        <v>1566</v>
      </c>
    </row>
    <row customHeight="1" ht="11.25">
      <c r="A26" s="0" t="s">
        <v>16</v>
      </c>
      <c r="B26" s="0" t="s">
        <v>3165</v>
      </c>
      <c r="C26" s="0" t="s">
        <v>3166</v>
      </c>
      <c r="D26" s="0" t="s">
        <v>3181</v>
      </c>
      <c r="E26" s="0" t="s">
        <v>3182</v>
      </c>
      <c r="F26" s="0" t="s">
        <v>3137</v>
      </c>
      <c r="G26" s="0" t="s">
        <v>1570</v>
      </c>
    </row>
    <row customHeight="1" ht="11.25">
      <c r="A27" s="0" t="s">
        <v>16</v>
      </c>
      <c r="B27" s="0" t="s">
        <v>3165</v>
      </c>
      <c r="C27" s="0" t="s">
        <v>3166</v>
      </c>
      <c r="D27" s="0" t="s">
        <v>3183</v>
      </c>
      <c r="E27" s="0" t="s">
        <v>3184</v>
      </c>
      <c r="F27" s="0" t="s">
        <v>3137</v>
      </c>
      <c r="G27" s="0" t="s">
        <v>1575</v>
      </c>
    </row>
    <row customHeight="1" ht="11.25">
      <c r="A28" s="0" t="s">
        <v>16</v>
      </c>
      <c r="B28" s="0" t="s">
        <v>3165</v>
      </c>
      <c r="C28" s="0" t="s">
        <v>3166</v>
      </c>
      <c r="D28" s="0" t="s">
        <v>3185</v>
      </c>
      <c r="E28" s="0" t="s">
        <v>3186</v>
      </c>
      <c r="F28" s="0" t="s">
        <v>3137</v>
      </c>
      <c r="G28" s="0" t="s">
        <v>1583</v>
      </c>
    </row>
    <row customHeight="1" ht="11.25">
      <c r="A29" s="0" t="s">
        <v>16</v>
      </c>
      <c r="B29" s="0" t="s">
        <v>3187</v>
      </c>
      <c r="C29" s="0" t="s">
        <v>3188</v>
      </c>
      <c r="D29" s="0" t="s">
        <v>3187</v>
      </c>
      <c r="E29" s="0" t="s">
        <v>3188</v>
      </c>
      <c r="F29" s="0" t="s">
        <v>3164</v>
      </c>
      <c r="G29" s="0" t="s">
        <v>1585</v>
      </c>
    </row>
    <row customHeight="1" ht="11.25">
      <c r="A30" s="0" t="s">
        <v>16</v>
      </c>
      <c r="B30" s="0" t="s">
        <v>3189</v>
      </c>
      <c r="C30" s="0" t="s">
        <v>3190</v>
      </c>
      <c r="D30" s="0" t="s">
        <v>3189</v>
      </c>
      <c r="E30" s="0" t="s">
        <v>3190</v>
      </c>
      <c r="F30" s="0" t="s">
        <v>3164</v>
      </c>
      <c r="G30" s="0" t="s">
        <v>1588</v>
      </c>
    </row>
    <row customHeight="1" ht="11.25">
      <c r="A31" s="0" t="s">
        <v>16</v>
      </c>
      <c r="B31" s="0" t="s">
        <v>3191</v>
      </c>
      <c r="C31" s="0" t="s">
        <v>3192</v>
      </c>
      <c r="D31" s="0" t="s">
        <v>3191</v>
      </c>
      <c r="E31" s="0" t="s">
        <v>3192</v>
      </c>
      <c r="F31" s="0" t="s">
        <v>3164</v>
      </c>
      <c r="G31" s="0" t="s">
        <v>1594</v>
      </c>
    </row>
    <row customHeight="1" ht="11.25">
      <c r="A32" s="0" t="s">
        <v>16</v>
      </c>
      <c r="B32" s="0" t="s">
        <v>3193</v>
      </c>
      <c r="C32" s="0" t="s">
        <v>3194</v>
      </c>
      <c r="D32" s="0" t="s">
        <v>3195</v>
      </c>
      <c r="E32" s="0" t="s">
        <v>3196</v>
      </c>
      <c r="F32" s="0" t="s">
        <v>3137</v>
      </c>
      <c r="G32" s="0" t="s">
        <v>1596</v>
      </c>
    </row>
    <row customHeight="1" ht="11.25">
      <c r="A33" s="0" t="s">
        <v>16</v>
      </c>
      <c r="B33" s="0" t="s">
        <v>3193</v>
      </c>
      <c r="C33" s="0" t="s">
        <v>3194</v>
      </c>
      <c r="D33" s="0" t="s">
        <v>3197</v>
      </c>
      <c r="E33" s="0" t="s">
        <v>3198</v>
      </c>
      <c r="F33" s="0" t="s">
        <v>3137</v>
      </c>
      <c r="G33" s="0" t="s">
        <v>1598</v>
      </c>
    </row>
    <row customHeight="1" ht="11.25">
      <c r="A34" s="0" t="s">
        <v>16</v>
      </c>
      <c r="B34" s="0" t="s">
        <v>3193</v>
      </c>
      <c r="C34" s="0" t="s">
        <v>3194</v>
      </c>
      <c r="D34" s="0" t="s">
        <v>3199</v>
      </c>
      <c r="E34" s="0" t="s">
        <v>3200</v>
      </c>
      <c r="F34" s="0" t="s">
        <v>3137</v>
      </c>
      <c r="G34" s="0" t="s">
        <v>1600</v>
      </c>
    </row>
    <row customHeight="1" ht="11.25">
      <c r="A35" s="0" t="s">
        <v>16</v>
      </c>
      <c r="B35" s="0" t="s">
        <v>3193</v>
      </c>
      <c r="C35" s="0" t="s">
        <v>3194</v>
      </c>
      <c r="D35" s="0" t="s">
        <v>3193</v>
      </c>
      <c r="E35" s="0" t="s">
        <v>3194</v>
      </c>
      <c r="F35" s="0" t="s">
        <v>3134</v>
      </c>
      <c r="G35" s="0" t="s">
        <v>1605</v>
      </c>
    </row>
    <row customHeight="1" ht="11.25">
      <c r="A36" s="0" t="s">
        <v>16</v>
      </c>
      <c r="B36" s="0" t="s">
        <v>3193</v>
      </c>
      <c r="C36" s="0" t="s">
        <v>3194</v>
      </c>
      <c r="D36" s="0" t="s">
        <v>3201</v>
      </c>
      <c r="E36" s="0" t="s">
        <v>3202</v>
      </c>
      <c r="F36" s="0" t="s">
        <v>3133</v>
      </c>
      <c r="G36" s="0" t="s">
        <v>1610</v>
      </c>
    </row>
    <row customHeight="1" ht="11.25">
      <c r="A37" s="0" t="s">
        <v>16</v>
      </c>
      <c r="B37" s="0" t="s">
        <v>3193</v>
      </c>
      <c r="C37" s="0" t="s">
        <v>3194</v>
      </c>
      <c r="D37" s="0" t="s">
        <v>3203</v>
      </c>
      <c r="E37" s="0" t="s">
        <v>3204</v>
      </c>
      <c r="F37" s="0" t="s">
        <v>3137</v>
      </c>
      <c r="G37" s="0" t="s">
        <v>1614</v>
      </c>
    </row>
    <row customHeight="1" ht="11.25">
      <c r="A38" s="0" t="s">
        <v>16</v>
      </c>
      <c r="B38" s="0" t="s">
        <v>3193</v>
      </c>
      <c r="C38" s="0" t="s">
        <v>3194</v>
      </c>
      <c r="D38" s="0" t="s">
        <v>3205</v>
      </c>
      <c r="E38" s="0" t="s">
        <v>3206</v>
      </c>
      <c r="F38" s="0" t="s">
        <v>3137</v>
      </c>
      <c r="G38" s="0" t="s">
        <v>1622</v>
      </c>
    </row>
    <row customHeight="1" ht="11.25">
      <c r="A39" s="0" t="s">
        <v>16</v>
      </c>
      <c r="B39" s="0" t="s">
        <v>3193</v>
      </c>
      <c r="C39" s="0" t="s">
        <v>3194</v>
      </c>
      <c r="D39" s="0" t="s">
        <v>3207</v>
      </c>
      <c r="E39" s="0" t="s">
        <v>3208</v>
      </c>
      <c r="F39" s="0" t="s">
        <v>3137</v>
      </c>
      <c r="G39" s="0" t="s">
        <v>1628</v>
      </c>
    </row>
    <row customHeight="1" ht="11.25">
      <c r="A40" s="0" t="s">
        <v>16</v>
      </c>
      <c r="B40" s="0" t="s">
        <v>3193</v>
      </c>
      <c r="C40" s="0" t="s">
        <v>3194</v>
      </c>
      <c r="D40" s="0" t="s">
        <v>3209</v>
      </c>
      <c r="E40" s="0" t="s">
        <v>3210</v>
      </c>
      <c r="F40" s="0" t="s">
        <v>3137</v>
      </c>
      <c r="G40" s="0" t="s">
        <v>1633</v>
      </c>
    </row>
    <row customHeight="1" ht="11.25">
      <c r="A41" s="0" t="s">
        <v>16</v>
      </c>
      <c r="B41" s="0" t="s">
        <v>3211</v>
      </c>
      <c r="C41" s="0" t="s">
        <v>3212</v>
      </c>
      <c r="D41" s="0" t="s">
        <v>3211</v>
      </c>
      <c r="E41" s="0" t="s">
        <v>3212</v>
      </c>
      <c r="F41" s="0" t="s">
        <v>3164</v>
      </c>
      <c r="G41" s="0" t="s">
        <v>1637</v>
      </c>
    </row>
    <row customHeight="1" ht="11.25">
      <c r="A42" s="0" t="s">
        <v>16</v>
      </c>
      <c r="B42" s="0" t="s">
        <v>101</v>
      </c>
      <c r="C42" s="0" t="s">
        <v>3213</v>
      </c>
      <c r="D42" s="0" t="s">
        <v>3214</v>
      </c>
      <c r="E42" s="0" t="s">
        <v>3215</v>
      </c>
      <c r="F42" s="0" t="s">
        <v>3137</v>
      </c>
      <c r="G42" s="0" t="s">
        <v>1640</v>
      </c>
    </row>
    <row customHeight="1" ht="11.25">
      <c r="A43" s="0" t="s">
        <v>16</v>
      </c>
      <c r="B43" s="0" t="s">
        <v>101</v>
      </c>
      <c r="C43" s="0" t="s">
        <v>3213</v>
      </c>
      <c r="D43" s="0" t="s">
        <v>3216</v>
      </c>
      <c r="E43" s="0" t="s">
        <v>3217</v>
      </c>
      <c r="F43" s="0" t="s">
        <v>3137</v>
      </c>
      <c r="G43" s="0" t="s">
        <v>1647</v>
      </c>
    </row>
    <row customHeight="1" ht="11.25">
      <c r="A44" s="0" t="s">
        <v>16</v>
      </c>
      <c r="B44" s="0" t="s">
        <v>101</v>
      </c>
      <c r="C44" s="0" t="s">
        <v>3213</v>
      </c>
      <c r="D44" s="0" t="s">
        <v>3218</v>
      </c>
      <c r="E44" s="0" t="s">
        <v>3219</v>
      </c>
      <c r="F44" s="0" t="s">
        <v>3137</v>
      </c>
      <c r="G44" s="0" t="s">
        <v>1656</v>
      </c>
    </row>
    <row customHeight="1" ht="11.25">
      <c r="A45" s="0" t="s">
        <v>16</v>
      </c>
      <c r="B45" s="0" t="s">
        <v>101</v>
      </c>
      <c r="C45" s="0" t="s">
        <v>3213</v>
      </c>
      <c r="D45" s="0" t="s">
        <v>3220</v>
      </c>
      <c r="E45" s="0" t="s">
        <v>3221</v>
      </c>
      <c r="F45" s="0" t="s">
        <v>3137</v>
      </c>
      <c r="G45" s="0" t="s">
        <v>1661</v>
      </c>
    </row>
    <row customHeight="1" ht="11.25">
      <c r="A46" s="0" t="s">
        <v>16</v>
      </c>
      <c r="B46" s="0" t="s">
        <v>101</v>
      </c>
      <c r="C46" s="0" t="s">
        <v>3213</v>
      </c>
      <c r="D46" s="0" t="s">
        <v>102</v>
      </c>
      <c r="E46" s="0" t="s">
        <v>103</v>
      </c>
      <c r="F46" s="0" t="s">
        <v>3133</v>
      </c>
      <c r="G46" s="0" t="s">
        <v>100</v>
      </c>
    </row>
    <row customHeight="1" ht="11.25">
      <c r="A47" s="0" t="s">
        <v>16</v>
      </c>
      <c r="B47" s="0" t="s">
        <v>101</v>
      </c>
      <c r="C47" s="0" t="s">
        <v>3213</v>
      </c>
      <c r="D47" s="0" t="s">
        <v>3222</v>
      </c>
      <c r="E47" s="0" t="s">
        <v>3223</v>
      </c>
      <c r="F47" s="0" t="s">
        <v>3137</v>
      </c>
      <c r="G47" s="0" t="s">
        <v>1670</v>
      </c>
    </row>
    <row customHeight="1" ht="11.25">
      <c r="A48" s="0" t="s">
        <v>16</v>
      </c>
      <c r="B48" s="0" t="s">
        <v>101</v>
      </c>
      <c r="C48" s="0" t="s">
        <v>3213</v>
      </c>
      <c r="D48" s="0" t="s">
        <v>101</v>
      </c>
      <c r="E48" s="0" t="s">
        <v>3213</v>
      </c>
      <c r="F48" s="0" t="s">
        <v>3134</v>
      </c>
      <c r="G48" s="0" t="s">
        <v>1675</v>
      </c>
    </row>
    <row customHeight="1" ht="11.25">
      <c r="A49" s="0" t="s">
        <v>16</v>
      </c>
      <c r="B49" s="0" t="s">
        <v>101</v>
      </c>
      <c r="C49" s="0" t="s">
        <v>3213</v>
      </c>
      <c r="D49" s="0" t="s">
        <v>3224</v>
      </c>
      <c r="E49" s="0" t="s">
        <v>3225</v>
      </c>
      <c r="F49" s="0" t="s">
        <v>3133</v>
      </c>
      <c r="G49" s="0" t="s">
        <v>1678</v>
      </c>
    </row>
    <row customHeight="1" ht="11.25">
      <c r="A50" s="0" t="s">
        <v>16</v>
      </c>
      <c r="B50" s="0" t="s">
        <v>101</v>
      </c>
      <c r="C50" s="0" t="s">
        <v>3213</v>
      </c>
      <c r="D50" s="0" t="s">
        <v>3226</v>
      </c>
      <c r="E50" s="0" t="s">
        <v>3227</v>
      </c>
      <c r="F50" s="0" t="s">
        <v>3137</v>
      </c>
      <c r="G50" s="0" t="s">
        <v>1681</v>
      </c>
    </row>
    <row customHeight="1" ht="11.25">
      <c r="A51" s="0" t="s">
        <v>16</v>
      </c>
      <c r="B51" s="0" t="s">
        <v>3228</v>
      </c>
      <c r="C51" s="0" t="s">
        <v>3229</v>
      </c>
      <c r="D51" s="0" t="s">
        <v>3228</v>
      </c>
      <c r="E51" s="0" t="s">
        <v>3229</v>
      </c>
      <c r="F51" s="0" t="s">
        <v>3164</v>
      </c>
      <c r="G51" s="0" t="s">
        <v>1686</v>
      </c>
    </row>
    <row customHeight="1" ht="11.25">
      <c r="A52" s="0" t="s">
        <v>16</v>
      </c>
      <c r="B52" s="0" t="s">
        <v>3230</v>
      </c>
      <c r="C52" s="0" t="s">
        <v>3231</v>
      </c>
      <c r="D52" s="0" t="s">
        <v>3232</v>
      </c>
      <c r="E52" s="0" t="s">
        <v>3233</v>
      </c>
      <c r="F52" s="0" t="s">
        <v>3133</v>
      </c>
      <c r="G52" s="0" t="s">
        <v>1690</v>
      </c>
    </row>
    <row customHeight="1" ht="11.25">
      <c r="A53" s="0" t="s">
        <v>16</v>
      </c>
      <c r="B53" s="0" t="s">
        <v>3230</v>
      </c>
      <c r="C53" s="0" t="s">
        <v>3231</v>
      </c>
      <c r="D53" s="0" t="s">
        <v>3234</v>
      </c>
      <c r="E53" s="0" t="s">
        <v>3235</v>
      </c>
      <c r="F53" s="0" t="s">
        <v>3137</v>
      </c>
      <c r="G53" s="0" t="s">
        <v>1692</v>
      </c>
    </row>
    <row customHeight="1" ht="11.25">
      <c r="A54" s="0" t="s">
        <v>16</v>
      </c>
      <c r="B54" s="0" t="s">
        <v>3230</v>
      </c>
      <c r="C54" s="0" t="s">
        <v>3231</v>
      </c>
      <c r="D54" s="0" t="s">
        <v>3236</v>
      </c>
      <c r="E54" s="0" t="s">
        <v>3237</v>
      </c>
      <c r="F54" s="0" t="s">
        <v>3137</v>
      </c>
      <c r="G54" s="0" t="s">
        <v>1695</v>
      </c>
    </row>
    <row customHeight="1" ht="11.25">
      <c r="A55" s="0" t="s">
        <v>16</v>
      </c>
      <c r="B55" s="0" t="s">
        <v>3230</v>
      </c>
      <c r="C55" s="0" t="s">
        <v>3231</v>
      </c>
      <c r="D55" s="0" t="s">
        <v>3238</v>
      </c>
      <c r="E55" s="0" t="s">
        <v>3239</v>
      </c>
      <c r="F55" s="0" t="s">
        <v>3137</v>
      </c>
      <c r="G55" s="0" t="s">
        <v>1699</v>
      </c>
    </row>
    <row customHeight="1" ht="11.25">
      <c r="A56" s="0" t="s">
        <v>16</v>
      </c>
      <c r="B56" s="0" t="s">
        <v>3230</v>
      </c>
      <c r="C56" s="0" t="s">
        <v>3231</v>
      </c>
      <c r="D56" s="0" t="s">
        <v>3230</v>
      </c>
      <c r="E56" s="0" t="s">
        <v>3231</v>
      </c>
      <c r="F56" s="0" t="s">
        <v>3134</v>
      </c>
      <c r="G56" s="0" t="s">
        <v>1702</v>
      </c>
    </row>
    <row customHeight="1" ht="11.25">
      <c r="A57" s="0" t="s">
        <v>16</v>
      </c>
      <c r="B57" s="0" t="s">
        <v>3230</v>
      </c>
      <c r="C57" s="0" t="s">
        <v>3231</v>
      </c>
      <c r="D57" s="0" t="s">
        <v>3240</v>
      </c>
      <c r="E57" s="0" t="s">
        <v>3241</v>
      </c>
      <c r="F57" s="0" t="s">
        <v>3133</v>
      </c>
      <c r="G57" s="0" t="s">
        <v>1705</v>
      </c>
    </row>
    <row customHeight="1" ht="11.25">
      <c r="A58" s="0" t="s">
        <v>16</v>
      </c>
      <c r="B58" s="0" t="s">
        <v>3230</v>
      </c>
      <c r="C58" s="0" t="s">
        <v>3231</v>
      </c>
      <c r="D58" s="0" t="s">
        <v>3242</v>
      </c>
      <c r="E58" s="0" t="s">
        <v>3243</v>
      </c>
      <c r="F58" s="0" t="s">
        <v>3137</v>
      </c>
      <c r="G58" s="0" t="s">
        <v>1708</v>
      </c>
    </row>
    <row customHeight="1" ht="11.25">
      <c r="A59" s="0" t="s">
        <v>16</v>
      </c>
      <c r="B59" s="0" t="s">
        <v>3230</v>
      </c>
      <c r="C59" s="0" t="s">
        <v>3231</v>
      </c>
      <c r="D59" s="0" t="s">
        <v>3244</v>
      </c>
      <c r="E59" s="0" t="s">
        <v>3245</v>
      </c>
      <c r="F59" s="0" t="s">
        <v>3133</v>
      </c>
      <c r="G59" s="0" t="s">
        <v>1712</v>
      </c>
    </row>
    <row customHeight="1" ht="11.25">
      <c r="A60" s="0" t="s">
        <v>16</v>
      </c>
      <c r="B60" s="0" t="s">
        <v>3230</v>
      </c>
      <c r="C60" s="0" t="s">
        <v>3231</v>
      </c>
      <c r="D60" s="0" t="s">
        <v>3246</v>
      </c>
      <c r="E60" s="0" t="s">
        <v>3247</v>
      </c>
      <c r="F60" s="0" t="s">
        <v>3137</v>
      </c>
      <c r="G60" s="0" t="s">
        <v>1715</v>
      </c>
    </row>
    <row customHeight="1" ht="11.25">
      <c r="A61" s="0" t="s">
        <v>16</v>
      </c>
      <c r="B61" s="0" t="s">
        <v>3230</v>
      </c>
      <c r="C61" s="0" t="s">
        <v>3231</v>
      </c>
      <c r="D61" s="0" t="s">
        <v>3248</v>
      </c>
      <c r="E61" s="0" t="s">
        <v>3249</v>
      </c>
      <c r="F61" s="0" t="s">
        <v>3133</v>
      </c>
      <c r="G61" s="0" t="s">
        <v>3250</v>
      </c>
    </row>
    <row customHeight="1" ht="11.25">
      <c r="A62" s="0" t="s">
        <v>16</v>
      </c>
      <c r="B62" s="0" t="s">
        <v>3230</v>
      </c>
      <c r="C62" s="0" t="s">
        <v>3231</v>
      </c>
      <c r="D62" s="0" t="s">
        <v>3251</v>
      </c>
      <c r="E62" s="0" t="s">
        <v>3252</v>
      </c>
      <c r="F62" s="0" t="s">
        <v>3137</v>
      </c>
      <c r="G62" s="0" t="s">
        <v>3253</v>
      </c>
    </row>
    <row customHeight="1" ht="11.25">
      <c r="A63" s="0" t="s">
        <v>16</v>
      </c>
      <c r="B63" s="0" t="s">
        <v>3230</v>
      </c>
      <c r="C63" s="0" t="s">
        <v>3231</v>
      </c>
      <c r="D63" s="0" t="s">
        <v>3254</v>
      </c>
      <c r="E63" s="0" t="s">
        <v>3255</v>
      </c>
      <c r="F63" s="0" t="s">
        <v>3137</v>
      </c>
      <c r="G63" s="0" t="s">
        <v>3256</v>
      </c>
    </row>
    <row customHeight="1" ht="11.25">
      <c r="A64" s="0" t="s">
        <v>16</v>
      </c>
      <c r="B64" s="0" t="s">
        <v>3257</v>
      </c>
      <c r="C64" s="0" t="s">
        <v>3258</v>
      </c>
      <c r="D64" s="0" t="s">
        <v>3257</v>
      </c>
      <c r="E64" s="0" t="s">
        <v>3258</v>
      </c>
      <c r="F64" s="0" t="s">
        <v>3164</v>
      </c>
      <c r="G64" s="0" t="s">
        <v>3259</v>
      </c>
    </row>
    <row customHeight="1" ht="11.25">
      <c r="A65" s="0" t="s">
        <v>16</v>
      </c>
      <c r="B65" s="0" t="s">
        <v>3260</v>
      </c>
      <c r="C65" s="0" t="s">
        <v>3261</v>
      </c>
      <c r="D65" s="0" t="s">
        <v>3260</v>
      </c>
      <c r="E65" s="0" t="s">
        <v>3261</v>
      </c>
      <c r="F65" s="0" t="s">
        <v>3164</v>
      </c>
      <c r="G65" s="0" t="s">
        <v>3262</v>
      </c>
    </row>
    <row customHeight="1" ht="11.25">
      <c r="A66" s="0" t="s">
        <v>16</v>
      </c>
      <c r="B66" s="0" t="s">
        <v>3263</v>
      </c>
      <c r="C66" s="0" t="s">
        <v>3264</v>
      </c>
      <c r="D66" s="0" t="s">
        <v>3263</v>
      </c>
      <c r="E66" s="0" t="s">
        <v>3264</v>
      </c>
      <c r="F66" s="0" t="s">
        <v>3164</v>
      </c>
      <c r="G66" s="0" t="s">
        <v>3265</v>
      </c>
    </row>
    <row customHeight="1" ht="11.25">
      <c r="A67" s="0" t="s">
        <v>16</v>
      </c>
      <c r="B67" s="0" t="s">
        <v>3266</v>
      </c>
      <c r="C67" s="0" t="s">
        <v>3267</v>
      </c>
      <c r="D67" s="0" t="s">
        <v>3268</v>
      </c>
      <c r="E67" s="0" t="s">
        <v>3269</v>
      </c>
      <c r="F67" s="0" t="s">
        <v>3133</v>
      </c>
      <c r="G67" s="0" t="s">
        <v>2033</v>
      </c>
    </row>
    <row customHeight="1" ht="11.25">
      <c r="A68" s="0" t="s">
        <v>16</v>
      </c>
      <c r="B68" s="0" t="s">
        <v>3266</v>
      </c>
      <c r="C68" s="0" t="s">
        <v>3267</v>
      </c>
      <c r="D68" s="0" t="s">
        <v>3270</v>
      </c>
      <c r="E68" s="0" t="s">
        <v>3271</v>
      </c>
      <c r="F68" s="0" t="s">
        <v>3137</v>
      </c>
      <c r="G68" s="0" t="s">
        <v>3272</v>
      </c>
    </row>
    <row customHeight="1" ht="11.25">
      <c r="A69" s="0" t="s">
        <v>16</v>
      </c>
      <c r="B69" s="0" t="s">
        <v>3266</v>
      </c>
      <c r="C69" s="0" t="s">
        <v>3267</v>
      </c>
      <c r="D69" s="0" t="s">
        <v>3273</v>
      </c>
      <c r="E69" s="0" t="s">
        <v>3274</v>
      </c>
      <c r="F69" s="0" t="s">
        <v>3133</v>
      </c>
      <c r="G69" s="0" t="s">
        <v>2236</v>
      </c>
    </row>
    <row customHeight="1" ht="11.25">
      <c r="A70" s="0" t="s">
        <v>16</v>
      </c>
      <c r="B70" s="0" t="s">
        <v>3266</v>
      </c>
      <c r="C70" s="0" t="s">
        <v>3267</v>
      </c>
      <c r="D70" s="0" t="s">
        <v>3275</v>
      </c>
      <c r="E70" s="0" t="s">
        <v>3276</v>
      </c>
      <c r="F70" s="0" t="s">
        <v>3133</v>
      </c>
      <c r="G70" s="0" t="s">
        <v>3277</v>
      </c>
    </row>
    <row customHeight="1" ht="11.25">
      <c r="A71" s="0" t="s">
        <v>16</v>
      </c>
      <c r="B71" s="0" t="s">
        <v>3266</v>
      </c>
      <c r="C71" s="0" t="s">
        <v>3267</v>
      </c>
      <c r="D71" s="0" t="s">
        <v>3278</v>
      </c>
      <c r="E71" s="0" t="s">
        <v>3279</v>
      </c>
      <c r="F71" s="0" t="s">
        <v>3133</v>
      </c>
      <c r="G71" s="0" t="s">
        <v>3280</v>
      </c>
    </row>
    <row customHeight="1" ht="11.25">
      <c r="A72" s="0" t="s">
        <v>16</v>
      </c>
      <c r="B72" s="0" t="s">
        <v>3266</v>
      </c>
      <c r="C72" s="0" t="s">
        <v>3267</v>
      </c>
      <c r="D72" s="0" t="s">
        <v>3281</v>
      </c>
      <c r="E72" s="0" t="s">
        <v>3282</v>
      </c>
      <c r="F72" s="0" t="s">
        <v>3133</v>
      </c>
      <c r="G72" s="0" t="s">
        <v>3283</v>
      </c>
    </row>
    <row customHeight="1" ht="11.25">
      <c r="A73" s="0" t="s">
        <v>16</v>
      </c>
      <c r="B73" s="0" t="s">
        <v>3266</v>
      </c>
      <c r="C73" s="0" t="s">
        <v>3267</v>
      </c>
      <c r="D73" s="0" t="s">
        <v>3284</v>
      </c>
      <c r="E73" s="0" t="s">
        <v>3285</v>
      </c>
      <c r="F73" s="0" t="s">
        <v>3286</v>
      </c>
      <c r="G73" s="0" t="s">
        <v>3287</v>
      </c>
    </row>
    <row customHeight="1" ht="11.25">
      <c r="A74" s="0" t="s">
        <v>16</v>
      </c>
      <c r="B74" s="0" t="s">
        <v>3266</v>
      </c>
      <c r="C74" s="0" t="s">
        <v>3267</v>
      </c>
      <c r="D74" s="0" t="s">
        <v>3266</v>
      </c>
      <c r="E74" s="0" t="s">
        <v>3267</v>
      </c>
      <c r="F74" s="0" t="s">
        <v>3134</v>
      </c>
      <c r="G74" s="0" t="s">
        <v>3288</v>
      </c>
    </row>
    <row customHeight="1" ht="11.25">
      <c r="A75" s="0" t="s">
        <v>16</v>
      </c>
      <c r="B75" s="0" t="s">
        <v>3266</v>
      </c>
      <c r="C75" s="0" t="s">
        <v>3267</v>
      </c>
      <c r="D75" s="0" t="s">
        <v>3289</v>
      </c>
      <c r="E75" s="0" t="s">
        <v>3290</v>
      </c>
      <c r="F75" s="0" t="s">
        <v>3133</v>
      </c>
      <c r="G75" s="0" t="s">
        <v>3291</v>
      </c>
    </row>
    <row customHeight="1" ht="11.25">
      <c r="A76" s="0" t="s">
        <v>16</v>
      </c>
      <c r="B76" s="0" t="s">
        <v>3292</v>
      </c>
      <c r="C76" s="0" t="s">
        <v>3293</v>
      </c>
      <c r="D76" s="0" t="s">
        <v>3292</v>
      </c>
      <c r="E76" s="0" t="s">
        <v>3293</v>
      </c>
      <c r="F76" s="0" t="s">
        <v>3164</v>
      </c>
      <c r="G76" s="0" t="s">
        <v>3294</v>
      </c>
    </row>
    <row customHeight="1" ht="11.25">
      <c r="A77" s="0" t="s">
        <v>16</v>
      </c>
      <c r="B77" s="0" t="s">
        <v>3295</v>
      </c>
      <c r="C77" s="0" t="s">
        <v>3296</v>
      </c>
      <c r="D77" s="0" t="s">
        <v>3297</v>
      </c>
      <c r="E77" s="0" t="s">
        <v>3298</v>
      </c>
      <c r="F77" s="0" t="s">
        <v>3133</v>
      </c>
      <c r="G77" s="0" t="s">
        <v>3299</v>
      </c>
    </row>
    <row customHeight="1" ht="11.25">
      <c r="A78" s="0" t="s">
        <v>16</v>
      </c>
      <c r="B78" s="0" t="s">
        <v>3295</v>
      </c>
      <c r="C78" s="0" t="s">
        <v>3296</v>
      </c>
      <c r="D78" s="0" t="s">
        <v>3300</v>
      </c>
      <c r="E78" s="0" t="s">
        <v>3301</v>
      </c>
      <c r="F78" s="0" t="s">
        <v>3133</v>
      </c>
      <c r="G78" s="0" t="s">
        <v>3302</v>
      </c>
    </row>
    <row customHeight="1" ht="11.25">
      <c r="A79" s="0" t="s">
        <v>16</v>
      </c>
      <c r="B79" s="0" t="s">
        <v>3295</v>
      </c>
      <c r="C79" s="0" t="s">
        <v>3296</v>
      </c>
      <c r="D79" s="0" t="s">
        <v>3303</v>
      </c>
      <c r="E79" s="0" t="s">
        <v>3304</v>
      </c>
      <c r="F79" s="0" t="s">
        <v>3137</v>
      </c>
      <c r="G79" s="0" t="s">
        <v>3305</v>
      </c>
    </row>
    <row customHeight="1" ht="11.25">
      <c r="A80" s="0" t="s">
        <v>16</v>
      </c>
      <c r="B80" s="0" t="s">
        <v>3295</v>
      </c>
      <c r="C80" s="0" t="s">
        <v>3296</v>
      </c>
      <c r="D80" s="0" t="s">
        <v>3306</v>
      </c>
      <c r="E80" s="0" t="s">
        <v>3307</v>
      </c>
      <c r="F80" s="0" t="s">
        <v>3137</v>
      </c>
      <c r="G80" s="0" t="s">
        <v>3308</v>
      </c>
    </row>
    <row customHeight="1" ht="11.25">
      <c r="A81" s="0" t="s">
        <v>16</v>
      </c>
      <c r="B81" s="0" t="s">
        <v>3295</v>
      </c>
      <c r="C81" s="0" t="s">
        <v>3296</v>
      </c>
      <c r="D81" s="0" t="s">
        <v>3309</v>
      </c>
      <c r="E81" s="0" t="s">
        <v>3310</v>
      </c>
      <c r="F81" s="0" t="s">
        <v>3286</v>
      </c>
      <c r="G81" s="0" t="s">
        <v>3311</v>
      </c>
    </row>
    <row customHeight="1" ht="11.25">
      <c r="A82" s="0" t="s">
        <v>16</v>
      </c>
      <c r="B82" s="0" t="s">
        <v>3295</v>
      </c>
      <c r="C82" s="0" t="s">
        <v>3296</v>
      </c>
      <c r="D82" s="0" t="s">
        <v>3312</v>
      </c>
      <c r="E82" s="0" t="s">
        <v>3313</v>
      </c>
      <c r="F82" s="0" t="s">
        <v>3137</v>
      </c>
      <c r="G82" s="0" t="s">
        <v>3314</v>
      </c>
    </row>
    <row customHeight="1" ht="11.25">
      <c r="A83" s="0" t="s">
        <v>16</v>
      </c>
      <c r="B83" s="0" t="s">
        <v>3295</v>
      </c>
      <c r="C83" s="0" t="s">
        <v>3296</v>
      </c>
      <c r="D83" s="0" t="s">
        <v>3315</v>
      </c>
      <c r="E83" s="0" t="s">
        <v>3316</v>
      </c>
      <c r="F83" s="0" t="s">
        <v>3137</v>
      </c>
      <c r="G83" s="0" t="s">
        <v>3317</v>
      </c>
    </row>
    <row customHeight="1" ht="11.25">
      <c r="A84" s="0" t="s">
        <v>16</v>
      </c>
      <c r="B84" s="0" t="s">
        <v>3295</v>
      </c>
      <c r="C84" s="0" t="s">
        <v>3296</v>
      </c>
      <c r="D84" s="0" t="s">
        <v>3318</v>
      </c>
      <c r="E84" s="0" t="s">
        <v>3319</v>
      </c>
      <c r="F84" s="0" t="s">
        <v>3137</v>
      </c>
      <c r="G84" s="0" t="s">
        <v>3320</v>
      </c>
    </row>
    <row customHeight="1" ht="11.25">
      <c r="A85" s="0" t="s">
        <v>16</v>
      </c>
      <c r="B85" s="0" t="s">
        <v>3295</v>
      </c>
      <c r="C85" s="0" t="s">
        <v>3296</v>
      </c>
      <c r="D85" s="0" t="s">
        <v>3295</v>
      </c>
      <c r="E85" s="0" t="s">
        <v>3296</v>
      </c>
      <c r="F85" s="0" t="s">
        <v>3134</v>
      </c>
      <c r="G85" s="0" t="s">
        <v>3321</v>
      </c>
    </row>
    <row customHeight="1" ht="11.25">
      <c r="A86" s="0" t="s">
        <v>16</v>
      </c>
      <c r="B86" s="0" t="s">
        <v>3295</v>
      </c>
      <c r="C86" s="0" t="s">
        <v>3296</v>
      </c>
      <c r="D86" s="0" t="s">
        <v>3322</v>
      </c>
      <c r="E86" s="0" t="s">
        <v>3323</v>
      </c>
      <c r="F86" s="0" t="s">
        <v>3137</v>
      </c>
      <c r="G86" s="0" t="s">
        <v>3324</v>
      </c>
    </row>
    <row customHeight="1" ht="11.25">
      <c r="A87" s="0" t="s">
        <v>16</v>
      </c>
      <c r="B87" s="0" t="s">
        <v>3295</v>
      </c>
      <c r="C87" s="0" t="s">
        <v>3296</v>
      </c>
      <c r="D87" s="0" t="s">
        <v>3325</v>
      </c>
      <c r="E87" s="0" t="s">
        <v>3326</v>
      </c>
      <c r="F87" s="0" t="s">
        <v>3137</v>
      </c>
      <c r="G87" s="0" t="s">
        <v>3327</v>
      </c>
    </row>
    <row customHeight="1" ht="11.25">
      <c r="A88" s="0" t="s">
        <v>16</v>
      </c>
      <c r="B88" s="0" t="s">
        <v>3295</v>
      </c>
      <c r="C88" s="0" t="s">
        <v>3296</v>
      </c>
      <c r="D88" s="0" t="s">
        <v>3328</v>
      </c>
      <c r="E88" s="0" t="s">
        <v>3329</v>
      </c>
      <c r="F88" s="0" t="s">
        <v>3137</v>
      </c>
      <c r="G88" s="0" t="s">
        <v>3330</v>
      </c>
    </row>
    <row customHeight="1" ht="11.25">
      <c r="A89" s="0" t="s">
        <v>16</v>
      </c>
      <c r="B89" s="0" t="s">
        <v>3295</v>
      </c>
      <c r="C89" s="0" t="s">
        <v>3296</v>
      </c>
      <c r="D89" s="0" t="s">
        <v>3331</v>
      </c>
      <c r="E89" s="0" t="s">
        <v>3332</v>
      </c>
      <c r="F89" s="0" t="s">
        <v>3137</v>
      </c>
      <c r="G89" s="0" t="s">
        <v>3333</v>
      </c>
    </row>
    <row customHeight="1" ht="11.25">
      <c r="A90" s="0" t="s">
        <v>16</v>
      </c>
      <c r="B90" s="0" t="s">
        <v>3295</v>
      </c>
      <c r="C90" s="0" t="s">
        <v>3296</v>
      </c>
      <c r="D90" s="0" t="s">
        <v>3334</v>
      </c>
      <c r="E90" s="0" t="s">
        <v>3335</v>
      </c>
      <c r="F90" s="0" t="s">
        <v>3133</v>
      </c>
      <c r="G90" s="0" t="s">
        <v>3336</v>
      </c>
    </row>
    <row customHeight="1" ht="11.25">
      <c r="A91" s="0" t="s">
        <v>16</v>
      </c>
      <c r="B91" s="0" t="s">
        <v>3337</v>
      </c>
      <c r="C91" s="0" t="s">
        <v>3338</v>
      </c>
      <c r="D91" s="0" t="s">
        <v>3337</v>
      </c>
      <c r="E91" s="0" t="s">
        <v>3338</v>
      </c>
      <c r="F91" s="0" t="s">
        <v>3164</v>
      </c>
      <c r="G91" s="0" t="s">
        <v>3339</v>
      </c>
    </row>
    <row customHeight="1" ht="11.25">
      <c r="A92" s="0" t="s">
        <v>16</v>
      </c>
      <c r="B92" s="0" t="s">
        <v>3340</v>
      </c>
      <c r="C92" s="0" t="s">
        <v>3341</v>
      </c>
      <c r="D92" s="0" t="s">
        <v>3340</v>
      </c>
      <c r="E92" s="0" t="s">
        <v>3341</v>
      </c>
      <c r="F92" s="0" t="s">
        <v>3164</v>
      </c>
      <c r="G92" s="0" t="s">
        <v>3342</v>
      </c>
    </row>
    <row customHeight="1" ht="11.25">
      <c r="A93" s="0" t="s">
        <v>16</v>
      </c>
      <c r="B93" s="0" t="s">
        <v>3343</v>
      </c>
      <c r="C93" s="0" t="s">
        <v>3344</v>
      </c>
      <c r="D93" s="0" t="s">
        <v>3345</v>
      </c>
      <c r="E93" s="0" t="s">
        <v>3346</v>
      </c>
      <c r="F93" s="0" t="s">
        <v>3137</v>
      </c>
      <c r="G93" s="0" t="s">
        <v>3347</v>
      </c>
    </row>
    <row customHeight="1" ht="11.25">
      <c r="A94" s="0" t="s">
        <v>16</v>
      </c>
      <c r="B94" s="0" t="s">
        <v>3343</v>
      </c>
      <c r="C94" s="0" t="s">
        <v>3344</v>
      </c>
      <c r="D94" s="0" t="s">
        <v>3348</v>
      </c>
      <c r="E94" s="0" t="s">
        <v>3349</v>
      </c>
      <c r="F94" s="0" t="s">
        <v>3137</v>
      </c>
      <c r="G94" s="0" t="s">
        <v>3350</v>
      </c>
    </row>
    <row customHeight="1" ht="11.25">
      <c r="A95" s="0" t="s">
        <v>16</v>
      </c>
      <c r="B95" s="0" t="s">
        <v>3343</v>
      </c>
      <c r="C95" s="0" t="s">
        <v>3344</v>
      </c>
      <c r="D95" s="0" t="s">
        <v>3351</v>
      </c>
      <c r="E95" s="0" t="s">
        <v>3352</v>
      </c>
      <c r="F95" s="0" t="s">
        <v>3137</v>
      </c>
      <c r="G95" s="0" t="s">
        <v>3353</v>
      </c>
    </row>
    <row customHeight="1" ht="11.25">
      <c r="A96" s="0" t="s">
        <v>16</v>
      </c>
      <c r="B96" s="0" t="s">
        <v>3343</v>
      </c>
      <c r="C96" s="0" t="s">
        <v>3344</v>
      </c>
      <c r="D96" s="0" t="s">
        <v>3354</v>
      </c>
      <c r="E96" s="0" t="s">
        <v>3355</v>
      </c>
      <c r="F96" s="0" t="s">
        <v>3137</v>
      </c>
      <c r="G96" s="0" t="s">
        <v>3356</v>
      </c>
    </row>
    <row customHeight="1" ht="11.25">
      <c r="A97" s="0" t="s">
        <v>16</v>
      </c>
      <c r="B97" s="0" t="s">
        <v>3343</v>
      </c>
      <c r="C97" s="0" t="s">
        <v>3344</v>
      </c>
      <c r="D97" s="0" t="s">
        <v>3357</v>
      </c>
      <c r="E97" s="0" t="s">
        <v>3358</v>
      </c>
      <c r="F97" s="0" t="s">
        <v>3137</v>
      </c>
      <c r="G97" s="0" t="s">
        <v>3359</v>
      </c>
    </row>
    <row customHeight="1" ht="11.25">
      <c r="A98" s="0" t="s">
        <v>16</v>
      </c>
      <c r="B98" s="0" t="s">
        <v>3343</v>
      </c>
      <c r="C98" s="0" t="s">
        <v>3344</v>
      </c>
      <c r="D98" s="0" t="s">
        <v>3360</v>
      </c>
      <c r="E98" s="0" t="s">
        <v>3361</v>
      </c>
      <c r="F98" s="0" t="s">
        <v>3137</v>
      </c>
      <c r="G98" s="0" t="s">
        <v>3362</v>
      </c>
    </row>
    <row customHeight="1" ht="11.25">
      <c r="A99" s="0" t="s">
        <v>16</v>
      </c>
      <c r="B99" s="0" t="s">
        <v>3343</v>
      </c>
      <c r="C99" s="0" t="s">
        <v>3344</v>
      </c>
      <c r="D99" s="0" t="s">
        <v>3363</v>
      </c>
      <c r="E99" s="0" t="s">
        <v>3364</v>
      </c>
      <c r="F99" s="0" t="s">
        <v>3137</v>
      </c>
      <c r="G99" s="0" t="s">
        <v>3365</v>
      </c>
    </row>
    <row customHeight="1" ht="11.25">
      <c r="A100" s="0" t="s">
        <v>16</v>
      </c>
      <c r="B100" s="0" t="s">
        <v>3343</v>
      </c>
      <c r="C100" s="0" t="s">
        <v>3344</v>
      </c>
      <c r="D100" s="0" t="s">
        <v>3366</v>
      </c>
      <c r="E100" s="0" t="s">
        <v>3367</v>
      </c>
      <c r="F100" s="0" t="s">
        <v>3137</v>
      </c>
      <c r="G100" s="0" t="s">
        <v>3368</v>
      </c>
    </row>
    <row customHeight="1" ht="11.25">
      <c r="A101" s="0" t="s">
        <v>16</v>
      </c>
      <c r="B101" s="0" t="s">
        <v>3343</v>
      </c>
      <c r="C101" s="0" t="s">
        <v>3344</v>
      </c>
      <c r="D101" s="0" t="s">
        <v>3369</v>
      </c>
      <c r="E101" s="0" t="s">
        <v>3370</v>
      </c>
      <c r="F101" s="0" t="s">
        <v>3137</v>
      </c>
      <c r="G101" s="0" t="s">
        <v>3371</v>
      </c>
    </row>
    <row customHeight="1" ht="11.25">
      <c r="A102" s="0" t="s">
        <v>16</v>
      </c>
      <c r="B102" s="0" t="s">
        <v>3343</v>
      </c>
      <c r="C102" s="0" t="s">
        <v>3344</v>
      </c>
      <c r="D102" s="0" t="s">
        <v>3343</v>
      </c>
      <c r="E102" s="0" t="s">
        <v>3344</v>
      </c>
      <c r="F102" s="0" t="s">
        <v>3134</v>
      </c>
      <c r="G102" s="0" t="s">
        <v>3372</v>
      </c>
    </row>
    <row customHeight="1" ht="11.25">
      <c r="A103" s="0" t="s">
        <v>16</v>
      </c>
      <c r="B103" s="0" t="s">
        <v>3343</v>
      </c>
      <c r="C103" s="0" t="s">
        <v>3344</v>
      </c>
      <c r="D103" s="0" t="s">
        <v>3373</v>
      </c>
      <c r="E103" s="0" t="s">
        <v>3374</v>
      </c>
      <c r="F103" s="0" t="s">
        <v>3137</v>
      </c>
      <c r="G103" s="0" t="s">
        <v>3375</v>
      </c>
    </row>
    <row customHeight="1" ht="11.25">
      <c r="A104" s="0" t="s">
        <v>16</v>
      </c>
      <c r="B104" s="0" t="s">
        <v>3343</v>
      </c>
      <c r="C104" s="0" t="s">
        <v>3344</v>
      </c>
      <c r="D104" s="0" t="s">
        <v>3376</v>
      </c>
      <c r="E104" s="0" t="s">
        <v>3377</v>
      </c>
      <c r="F104" s="0" t="s">
        <v>3137</v>
      </c>
      <c r="G104" s="0" t="s">
        <v>3378</v>
      </c>
    </row>
    <row customHeight="1" ht="11.25">
      <c r="A105" s="0" t="s">
        <v>16</v>
      </c>
      <c r="B105" s="0" t="s">
        <v>3343</v>
      </c>
      <c r="C105" s="0" t="s">
        <v>3344</v>
      </c>
      <c r="D105" s="0" t="s">
        <v>3379</v>
      </c>
      <c r="E105" s="0" t="s">
        <v>3380</v>
      </c>
      <c r="F105" s="0" t="s">
        <v>3137</v>
      </c>
      <c r="G105" s="0" t="s">
        <v>3381</v>
      </c>
    </row>
    <row customHeight="1" ht="11.25">
      <c r="A106" s="0"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B089E-EC1D-01AD-1185-EF1ACA19B9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3409</v>
      </c>
      <c r="B1" s="836" t="s">
        <v>3410</v>
      </c>
      <c r="C1" s="836" t="s">
        <v>1181</v>
      </c>
    </row>
    <row customHeight="1" ht="11.25">
      <c r="A2" s="836">
        <v>4189678</v>
      </c>
      <c r="B2" s="836" t="s">
        <v>3411</v>
      </c>
      <c r="C2" s="836" t="s">
        <v>3412</v>
      </c>
    </row>
    <row customHeight="1" ht="11.25">
      <c r="A3" s="836">
        <v>4190415</v>
      </c>
      <c r="B3" s="836" t="s">
        <v>3413</v>
      </c>
      <c r="C3" s="836" t="s">
        <v>3412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0C8FD-189B-57C7-B548-D0B8A297C4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3414</v>
      </c>
      <c r="B1" s="164" t="s">
        <v>3415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0418-BC87-C1A9-F4ED-CB5E6F5332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3416</v>
      </c>
      <c r="B1" s="0" t="b">
        <v>1</v>
      </c>
    </row>
    <row customHeight="1" ht="11.25">
      <c r="A2" s="0" t="s">
        <v>3417</v>
      </c>
      <c r="B2" s="0" t="b">
        <v>0</v>
      </c>
    </row>
    <row customHeight="1" ht="11.25">
      <c r="A3" s="0" t="s">
        <v>3418</v>
      </c>
      <c r="B3" s="0" t="b">
        <v>1</v>
      </c>
    </row>
    <row customHeight="1" ht="11.25">
      <c r="A4" s="0" t="s">
        <v>3419</v>
      </c>
      <c r="B4" s="0" t="b">
        <v>0</v>
      </c>
    </row>
    <row customHeight="1" ht="11.25">
      <c r="A5" s="0" t="s">
        <v>3420</v>
      </c>
      <c r="B5" s="0" t="b">
        <v>0</v>
      </c>
    </row>
    <row customHeight="1" ht="11.25">
      <c r="A6" s="0" t="s">
        <v>3421</v>
      </c>
      <c r="B6" s="0" t="b">
        <v>0</v>
      </c>
    </row>
    <row customHeight="1" ht="11.25">
      <c r="A7" s="0" t="s">
        <v>3422</v>
      </c>
      <c r="B7" s="0" t="b">
        <v>0</v>
      </c>
    </row>
    <row customHeight="1" ht="11.25">
      <c r="A8" s="0" t="s">
        <v>3423</v>
      </c>
      <c r="B8" s="0" t="b">
        <v>0</v>
      </c>
    </row>
    <row customHeight="1" ht="11.25">
      <c r="A9" s="0" t="s">
        <v>3424</v>
      </c>
      <c r="B9" s="0" t="b">
        <v>0</v>
      </c>
    </row>
    <row customHeight="1" ht="11.25">
      <c r="A10" s="0" t="s">
        <v>3425</v>
      </c>
      <c r="B10" s="0" t="b">
        <v>0</v>
      </c>
    </row>
    <row customHeight="1" ht="11.25">
      <c r="A11" s="0" t="s">
        <v>3426</v>
      </c>
      <c r="B11" s="0" t="b">
        <v>0</v>
      </c>
    </row>
    <row customHeight="1" ht="11.25">
      <c r="A12" s="0" t="s">
        <v>3427</v>
      </c>
      <c r="B12" s="0" t="b">
        <v>0</v>
      </c>
    </row>
    <row customHeight="1" ht="11.25">
      <c r="A13" s="0" t="s">
        <v>3428</v>
      </c>
      <c r="B13" s="0" t="b">
        <v>0</v>
      </c>
    </row>
    <row customHeight="1" ht="11.25">
      <c r="A14" s="0" t="s">
        <v>3429</v>
      </c>
      <c r="B14" s="0" t="b">
        <v>1</v>
      </c>
    </row>
    <row customHeight="1" ht="11.25">
      <c r="A15" s="0" t="s">
        <v>3430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28B2C-DD1C-E28B-17F6-F3303AF4C6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C9BF1-979C-286D-EF59-A6A974B89C6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3431</v>
      </c>
      <c r="B1" s="68" t="s">
        <v>3432</v>
      </c>
    </row>
    <row customHeight="1" ht="11.25">
      <c r="A2" s="65" t="s">
        <v>3433</v>
      </c>
      <c r="B2" s="65" t="s">
        <v>3434</v>
      </c>
    </row>
    <row customHeight="1" ht="11.25">
      <c r="A3" s="65" t="s">
        <v>3435</v>
      </c>
      <c r="B3" s="65" t="s">
        <v>3436</v>
      </c>
    </row>
    <row customHeight="1" ht="11.25">
      <c r="A4" s="65" t="s">
        <v>3437</v>
      </c>
      <c r="B4" s="65" t="s">
        <v>3438</v>
      </c>
    </row>
    <row customHeight="1" ht="11.25">
      <c r="A5" s="65" t="s">
        <v>3439</v>
      </c>
      <c r="B5" s="65" t="s">
        <v>3440</v>
      </c>
    </row>
    <row customHeight="1" ht="11.25">
      <c r="A6" s="65" t="s">
        <v>3441</v>
      </c>
      <c r="B6" s="65" t="s">
        <v>3442</v>
      </c>
    </row>
    <row customHeight="1" ht="11.25">
      <c r="A7" s="65" t="s">
        <v>3443</v>
      </c>
      <c r="B7" s="65" t="s">
        <v>3444</v>
      </c>
    </row>
    <row customHeight="1" ht="11.25">
      <c r="A8" s="65" t="s">
        <v>3445</v>
      </c>
      <c r="B8" s="65" t="s">
        <v>3446</v>
      </c>
    </row>
    <row customHeight="1" ht="11.25">
      <c r="A9" s="65" t="s">
        <v>3447</v>
      </c>
      <c r="B9" s="65" t="s">
        <v>3448</v>
      </c>
    </row>
    <row customHeight="1" ht="11.25">
      <c r="A10" s="65" t="s">
        <v>3449</v>
      </c>
      <c r="B10" s="65" t="s">
        <v>3450</v>
      </c>
    </row>
    <row customHeight="1" ht="11.25">
      <c r="A11" s="65" t="s">
        <v>3451</v>
      </c>
      <c r="B11" s="65" t="s">
        <v>3452</v>
      </c>
    </row>
    <row customHeight="1" ht="11.25">
      <c r="A12" s="65" t="s">
        <v>3453</v>
      </c>
      <c r="B12" s="65" t="s">
        <v>3454</v>
      </c>
    </row>
    <row customHeight="1" ht="11.25">
      <c r="A13" s="65" t="s">
        <v>3455</v>
      </c>
      <c r="B13" s="65" t="s">
        <v>3456</v>
      </c>
    </row>
    <row customHeight="1" ht="11.25">
      <c r="A14" s="65" t="s">
        <v>3457</v>
      </c>
      <c r="B14" s="65" t="s">
        <v>3458</v>
      </c>
    </row>
    <row customHeight="1" ht="11.25">
      <c r="A15" s="65" t="s">
        <v>3459</v>
      </c>
      <c r="B15" s="65" t="s">
        <v>3460</v>
      </c>
    </row>
    <row customHeight="1" ht="11.25">
      <c r="A16" s="65" t="s">
        <v>3461</v>
      </c>
      <c r="B16" s="65" t="s">
        <v>3462</v>
      </c>
    </row>
    <row customHeight="1" ht="11.25">
      <c r="A17" s="65" t="s">
        <v>3463</v>
      </c>
      <c r="B17" s="65" t="s">
        <v>3464</v>
      </c>
    </row>
    <row customHeight="1" ht="11.25">
      <c r="A18" s="65" t="s">
        <v>3465</v>
      </c>
      <c r="B18" s="65" t="s">
        <v>3466</v>
      </c>
    </row>
    <row customHeight="1" ht="11.25">
      <c r="A19" s="65" t="s">
        <v>3467</v>
      </c>
      <c r="B19" s="65" t="s">
        <v>3468</v>
      </c>
    </row>
    <row customHeight="1" ht="11.25">
      <c r="A20" s="65" t="s">
        <v>3469</v>
      </c>
      <c r="B20" s="65" t="s">
        <v>3470</v>
      </c>
    </row>
    <row customHeight="1" ht="11.25">
      <c r="A21" s="65" t="s">
        <v>3471</v>
      </c>
      <c r="B21" s="65" t="s">
        <v>3472</v>
      </c>
    </row>
    <row customHeight="1" ht="11.25">
      <c r="A22" s="65" t="s">
        <v>3473</v>
      </c>
      <c r="B22" s="65" t="s">
        <v>3474</v>
      </c>
    </row>
    <row customHeight="1" ht="11.25">
      <c r="A23" s="65" t="s">
        <v>3475</v>
      </c>
      <c r="B23" s="65" t="s">
        <v>3476</v>
      </c>
    </row>
    <row customHeight="1" ht="11.25">
      <c r="A24" s="65" t="s">
        <v>3477</v>
      </c>
      <c r="B24" s="65" t="s">
        <v>3478</v>
      </c>
    </row>
    <row customHeight="1" ht="11.25">
      <c r="A25" s="65" t="s">
        <v>3479</v>
      </c>
      <c r="B25" s="65" t="s">
        <v>3480</v>
      </c>
    </row>
    <row customHeight="1" ht="11.25">
      <c r="A26" s="65" t="s">
        <v>3481</v>
      </c>
      <c r="B26" s="65" t="s">
        <v>3482</v>
      </c>
    </row>
    <row customHeight="1" ht="11.25">
      <c r="A27" s="65" t="s">
        <v>3483</v>
      </c>
      <c r="B27" s="65" t="s">
        <v>3484</v>
      </c>
    </row>
    <row customHeight="1" ht="11.25">
      <c r="A28" s="65" t="s">
        <v>3485</v>
      </c>
      <c r="B28" s="65" t="s">
        <v>3486</v>
      </c>
    </row>
    <row customHeight="1" ht="11.25">
      <c r="A29" s="65" t="s">
        <v>3487</v>
      </c>
      <c r="B29" s="65" t="s">
        <v>3488</v>
      </c>
    </row>
    <row customHeight="1" ht="11.25">
      <c r="A30" s="65" t="s">
        <v>3489</v>
      </c>
      <c r="B30" s="65" t="s">
        <v>3490</v>
      </c>
    </row>
    <row customHeight="1" ht="11.25">
      <c r="A31" s="65" t="s">
        <v>3491</v>
      </c>
      <c r="B31" s="65" t="s">
        <v>3492</v>
      </c>
    </row>
    <row customHeight="1" ht="11.25">
      <c r="A32" s="65" t="s">
        <v>3493</v>
      </c>
      <c r="B32" s="65" t="s">
        <v>3494</v>
      </c>
    </row>
    <row customHeight="1" ht="11.25">
      <c r="A33" s="65" t="s">
        <v>3495</v>
      </c>
      <c r="B33" s="65" t="s">
        <v>3496</v>
      </c>
    </row>
    <row customHeight="1" ht="11.25">
      <c r="A34" s="65" t="s">
        <v>3497</v>
      </c>
      <c r="B34" s="65" t="s">
        <v>3498</v>
      </c>
    </row>
    <row customHeight="1" ht="11.25">
      <c r="A35" s="65" t="s">
        <v>3499</v>
      </c>
      <c r="B35" s="65" t="s">
        <v>3500</v>
      </c>
    </row>
    <row customHeight="1" ht="11.25">
      <c r="A36" s="65" t="s">
        <v>3501</v>
      </c>
      <c r="B36" s="65" t="s">
        <v>3502</v>
      </c>
    </row>
    <row customHeight="1" ht="11.25">
      <c r="A37" s="65" t="s">
        <v>3503</v>
      </c>
      <c r="B37" s="65" t="s">
        <v>3504</v>
      </c>
    </row>
    <row customHeight="1" ht="11.25">
      <c r="A38" s="65" t="s">
        <v>3505</v>
      </c>
      <c r="B38" s="65" t="s">
        <v>3506</v>
      </c>
    </row>
    <row customHeight="1" ht="11.25">
      <c r="A39" s="65" t="s">
        <v>3507</v>
      </c>
      <c r="B39" s="65" t="s">
        <v>3508</v>
      </c>
    </row>
    <row customHeight="1" ht="11.25">
      <c r="A40" s="65" t="s">
        <v>3509</v>
      </c>
      <c r="B40" s="65" t="s">
        <v>3510</v>
      </c>
    </row>
    <row customHeight="1" ht="11.25">
      <c r="A41" s="65" t="s">
        <v>3511</v>
      </c>
      <c r="B41" s="65" t="s">
        <v>3512</v>
      </c>
    </row>
    <row customHeight="1" ht="11.25">
      <c r="A42" s="65" t="s">
        <v>3513</v>
      </c>
      <c r="B42" s="65" t="s">
        <v>3514</v>
      </c>
    </row>
    <row customHeight="1" ht="11.25">
      <c r="A43" s="65" t="s">
        <v>3515</v>
      </c>
      <c r="B43" s="65" t="s">
        <v>3516</v>
      </c>
    </row>
    <row customHeight="1" ht="11.25">
      <c r="A44" s="65" t="s">
        <v>3517</v>
      </c>
      <c r="B44" s="65" t="s">
        <v>3518</v>
      </c>
    </row>
    <row customHeight="1" ht="11.25">
      <c r="A45" s="65" t="s">
        <v>3519</v>
      </c>
      <c r="B45" s="65" t="s">
        <v>3520</v>
      </c>
    </row>
    <row customHeight="1" ht="11.25">
      <c r="A46" s="65" t="s">
        <v>3521</v>
      </c>
      <c r="B46" s="65" t="s">
        <v>3522</v>
      </c>
    </row>
    <row customHeight="1" ht="11.25">
      <c r="A47" s="65" t="s">
        <v>3523</v>
      </c>
      <c r="B47" s="65" t="s">
        <v>3524</v>
      </c>
    </row>
    <row customHeight="1" ht="11.25">
      <c r="A48" s="65" t="s">
        <v>3525</v>
      </c>
      <c r="B48" s="65" t="s">
        <v>3526</v>
      </c>
    </row>
    <row customHeight="1" ht="11.25">
      <c r="A49" s="65" t="s">
        <v>3527</v>
      </c>
      <c r="B49" s="65" t="s">
        <v>3528</v>
      </c>
    </row>
    <row customHeight="1" ht="11.25">
      <c r="A50" s="65" t="s">
        <v>3529</v>
      </c>
      <c r="B50" s="65" t="s">
        <v>3530</v>
      </c>
    </row>
    <row customHeight="1" ht="11.25">
      <c r="A51" s="65" t="s">
        <v>3531</v>
      </c>
      <c r="B51" s="65" t="s">
        <v>3532</v>
      </c>
    </row>
    <row customHeight="1" ht="11.25">
      <c r="A52" s="65" t="s">
        <v>3533</v>
      </c>
      <c r="B52" s="65" t="s">
        <v>3534</v>
      </c>
    </row>
    <row customHeight="1" ht="11.25">
      <c r="A53" s="65" t="s">
        <v>3535</v>
      </c>
      <c r="B53" s="65" t="s">
        <v>3536</v>
      </c>
    </row>
    <row customHeight="1" ht="11.25">
      <c r="A54" s="65" t="s">
        <v>3537</v>
      </c>
      <c r="B54" s="65" t="s">
        <v>3538</v>
      </c>
    </row>
    <row customHeight="1" ht="11.25">
      <c r="A55" s="65" t="s">
        <v>3539</v>
      </c>
      <c r="B55" s="65" t="s">
        <v>3540</v>
      </c>
    </row>
    <row customHeight="1" ht="11.25">
      <c r="A56" s="65" t="s">
        <v>3541</v>
      </c>
      <c r="B56" s="65" t="s">
        <v>3542</v>
      </c>
    </row>
    <row customHeight="1" ht="11.25">
      <c r="A57" s="65" t="s">
        <v>3543</v>
      </c>
      <c r="B57" s="65" t="s">
        <v>3544</v>
      </c>
    </row>
    <row customHeight="1" ht="11.25">
      <c r="A58" s="65" t="s">
        <v>3545</v>
      </c>
      <c r="B58" s="65" t="s">
        <v>3546</v>
      </c>
    </row>
    <row customHeight="1" ht="11.25">
      <c r="A59" s="65" t="s">
        <v>3547</v>
      </c>
      <c r="B59" s="65" t="s">
        <v>3548</v>
      </c>
    </row>
    <row customHeight="1" ht="11.25">
      <c r="A60" s="65" t="s">
        <v>3549</v>
      </c>
      <c r="B60" s="65" t="s">
        <v>3550</v>
      </c>
    </row>
    <row customHeight="1" ht="11.25">
      <c r="A61" s="65"/>
      <c r="B61" s="65" t="s">
        <v>3551</v>
      </c>
    </row>
    <row customHeight="1" ht="11.25">
      <c r="A62" s="65"/>
      <c r="B62" s="65" t="s">
        <v>3552</v>
      </c>
    </row>
    <row customHeight="1" ht="11.25">
      <c r="A63" s="65"/>
      <c r="B63" s="65" t="s">
        <v>3553</v>
      </c>
    </row>
    <row customHeight="1" ht="11.25">
      <c r="A64" s="65"/>
      <c r="B64" s="65" t="s">
        <v>3554</v>
      </c>
    </row>
    <row customHeight="1" ht="11.25">
      <c r="A65" s="65"/>
      <c r="B65" s="65" t="s">
        <v>3555</v>
      </c>
    </row>
    <row customHeight="1" ht="11.25">
      <c r="A66" s="65"/>
      <c r="B66" s="65" t="s">
        <v>3556</v>
      </c>
    </row>
    <row customHeight="1" ht="11.25">
      <c r="A67" s="65"/>
      <c r="B67" s="65" t="s">
        <v>3557</v>
      </c>
    </row>
    <row customHeight="1" ht="11.25">
      <c r="A68" s="65"/>
      <c r="B68" s="65" t="s">
        <v>3558</v>
      </c>
    </row>
    <row customHeight="1" ht="11.25">
      <c r="A69" s="65"/>
      <c r="B69" s="65" t="s">
        <v>3559</v>
      </c>
    </row>
    <row customHeight="1" ht="11.25">
      <c r="A70" s="65"/>
      <c r="B70" s="65" t="s">
        <v>3560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B580E-CD77-86D6-C347-419329CB02B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3561</v>
      </c>
    </row>
    <row customHeight="1" ht="90">
      <c r="B2" s="95" t="s">
        <v>3562</v>
      </c>
    </row>
    <row customHeight="1" ht="67.5">
      <c r="B3" s="95" t="s">
        <v>3563</v>
      </c>
    </row>
    <row customHeight="1" ht="33.75">
      <c r="B4" s="95" t="s">
        <v>3564</v>
      </c>
    </row>
    <row customHeight="1" ht="11.25">
      <c r="B5" s="95" t="s">
        <v>3565</v>
      </c>
    </row>
    <row customHeight="1" ht="22.5">
      <c r="B6" s="95" t="s">
        <v>3566</v>
      </c>
    </row>
    <row customHeight="1" ht="22.5">
      <c r="B7" s="95" t="s">
        <v>3567</v>
      </c>
    </row>
    <row customHeight="1" ht="22.5">
      <c r="B8" s="95" t="s">
        <v>3568</v>
      </c>
    </row>
    <row customHeight="1" ht="22.5">
      <c r="B9" s="95" t="s">
        <v>3569</v>
      </c>
    </row>
    <row customHeight="1" ht="56.25">
      <c r="B10" s="95" t="s">
        <v>3570</v>
      </c>
    </row>
    <row customHeight="1" ht="12.75">
      <c r="B11" s="160" t="s">
        <v>3571</v>
      </c>
    </row>
    <row customHeight="1" ht="11.25">
      <c r="B12" s="94" t="s">
        <v>3572</v>
      </c>
    </row>
    <row customHeight="1" ht="22.5">
      <c r="B13" s="95" t="s">
        <v>3573</v>
      </c>
    </row>
    <row customHeight="1" ht="67.5">
      <c r="B14" s="95" t="s">
        <v>3574</v>
      </c>
    </row>
    <row customHeight="1" ht="22.5">
      <c r="B15" s="95" t="s">
        <v>3575</v>
      </c>
    </row>
    <row customHeight="1" ht="11.25">
      <c r="B16" s="94" t="s">
        <v>3576</v>
      </c>
      <c r="D16" s="101"/>
    </row>
    <row customHeight="1" ht="33.75">
      <c r="B17" s="95" t="s">
        <v>3577</v>
      </c>
    </row>
    <row customHeight="1" ht="33.75">
      <c r="B18" s="95" t="s">
        <v>3578</v>
      </c>
    </row>
    <row customHeight="1" ht="11.25">
      <c r="B19" s="95" t="s">
        <v>3579</v>
      </c>
    </row>
    <row customHeight="1" ht="33.75">
      <c r="B20" s="95" t="s">
        <v>3580</v>
      </c>
    </row>
    <row customHeight="1" ht="11.25">
      <c r="B21" s="94" t="s">
        <v>3581</v>
      </c>
    </row>
    <row customHeight="1" ht="11.25">
      <c r="B22" s="95" t="s">
        <v>3582</v>
      </c>
    </row>
    <row r="24" customHeight="1" ht="22.5">
      <c r="B24" s="162" t="s">
        <v>3583</v>
      </c>
    </row>
    <row r="26" customHeight="1" ht="11.25">
      <c r="B26" s="94" t="s">
        <v>3584</v>
      </c>
    </row>
    <row customHeight="1" ht="22.5">
      <c r="B27" s="161" t="s">
        <v>404</v>
      </c>
    </row>
    <row customHeight="1" ht="56.25">
      <c r="B28" s="161" t="s">
        <v>3585</v>
      </c>
    </row>
    <row customHeight="1" ht="11.25">
      <c r="B29" s="211" t="s">
        <v>3586</v>
      </c>
    </row>
    <row customHeight="1" ht="22.5">
      <c r="B30" s="161" t="s">
        <v>3587</v>
      </c>
    </row>
    <row r="32" customHeight="1" ht="11.25">
      <c r="A32" s="189"/>
      <c r="B32" s="190" t="s">
        <v>3588</v>
      </c>
    </row>
    <row customHeight="1" ht="14.25">
      <c r="A33" s="191">
        <v>1</v>
      </c>
      <c r="B33" s="192" t="s">
        <v>3589</v>
      </c>
    </row>
    <row customHeight="1" ht="14.25">
      <c r="A34" s="191">
        <v>2</v>
      </c>
      <c r="B34" s="192" t="s">
        <v>3590</v>
      </c>
    </row>
    <row customHeight="1" ht="11.25">
      <c r="B35" s="190" t="s">
        <v>3591</v>
      </c>
    </row>
    <row customHeight="1" ht="11.25">
      <c r="B36" s="192" t="s">
        <v>3592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CF51C-AAAF-6F9C-1E95-7492DFC8B73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111</v>
      </c>
      <c r="E2" s="2236"/>
      <c r="F2" s="1626"/>
      <c r="G2" s="1621" t="s">
        <v>111</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89</v>
      </c>
      <c r="E11" s="2224" t="s">
        <v>107</v>
      </c>
      <c r="F11" s="2193" t="s">
        <v>89</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