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Предложение!$78:$82</definedName>
    <definedName name="OFFER_TARIFF_B_VOTV_2">Предложение!$143:$147</definedName>
    <definedName name="OFFER_TARIFF_B_VOTV_3">Предложение!$206:$210</definedName>
    <definedName name="OFFER_TARIFF_B_VOTV_4">Предложение!$269:$273</definedName>
    <definedName name="OFFER_TARIFF_B_VOTV_5">Предложение!$332:$336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Т-транс'!$AX$37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Т-транс'!$AX$54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<sst xmlns="http://schemas.openxmlformats.org/spreadsheetml/2006/main" count="13711" uniqueCount="3392">
  <si>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</si>
  <si>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</si>
  <si>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</si>
  <si>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</si>
  <si>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</si>
  <si>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</si>
  <si>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</si>
  <si>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</si>
  <si>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</si>
  <si>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</si>
  <si>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</si>
  <si>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</si>
  <si>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</si>
  <si>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</si>
  <si>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</si>
  <si>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</si>
  <si>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</si>
  <si>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</si>
  <si>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</si>
  <si>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</si>
  <si>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</si>
  <si>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</si>
  <si>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</si>
  <si>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</si>
  <si>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</si>
  <si>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</si>
  <si>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</si>
  <si>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</si>
  <si>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</si>
  <si>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</si>
  <si>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</si>
  <si>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</si>
  <si>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</si>
  <si>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</si>
  <si>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</si>
  <si>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</si>
  <si>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</si>
  <si>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</si>
  <si>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</si>
  <si>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</si>
  <si>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</si>
  <si>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</si>
  <si>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</si>
  <si>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</si>
  <si>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</si>
  <si>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ПГР/01/1456</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</si>
  <si>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</si>
  <si>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</si>
  <si>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</si>
  <si>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</si>
  <si>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</si>
  <si>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</si>
  <si>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</si>
  <si>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</si>
  <si>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</si>
  <si>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</si>
  <si>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</si>
  <si>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</si>
  <si>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</si>
  <si>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</si>
  <si>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</si>
  <si>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</si>
  <si>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</si>
  <si>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</si>
  <si>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</si>
  <si>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</si>
  <si>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</si>
  <si>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</si>
  <si>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</si>
  <si>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</si>
  <si>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</si>
  <si>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</si>
  <si>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</si>
  <si>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</si>
  <si>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</si>
  <si>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</si>
  <si>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</si>
  <si>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</si>
  <si>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</si>
  <si>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</si>
  <si>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</si>
  <si>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</si>
  <si>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</si>
  <si>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</si>
  <si>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</si>
  <si>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</si>
  <si>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</si>
  <si>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</si>
  <si>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</si>
  <si>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</si>
  <si>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</si>
  <si>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</si>
  <si>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</si>
  <si>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</si>
  <si>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</si>
  <si>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</si>
  <si>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</si>
  <si>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</si>
  <si>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</si>
  <si>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</si>
  <si>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</si>
  <si>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</si>
  <si>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</si>
  <si>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</si>
  <si>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</si>
  <si>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</si>
  <si>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</si>
  <si>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</si>
  <si>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</si>
  <si>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</si>
  <si>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</si>
  <si>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</si>
  <si>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</si>
  <si>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</si>
  <si>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</si>
  <si>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</si>
  <si>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</si>
  <si>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</si>
  <si>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</si>
  <si>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</si>
  <si>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</si>
  <si>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</si>
  <si>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</si>
  <si>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</si>
  <si>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</si>
  <si>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</si>
  <si>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</si>
  <si>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</si>
  <si>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</si>
  <si>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</si>
  <si>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</si>
  <si>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</si>
  <si>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</si>
  <si>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</si>
  <si>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</si>
  <si>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</si>
  <si>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</si>
  <si>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</si>
  <si>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</si>
  <si>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</si>
  <si>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</si>
  <si>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</si>
  <si>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</si>
  <si>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</si>
  <si>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</si>
  <si>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</si>
  <si>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</si>
  <si>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</si>
  <si>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</si>
  <si>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</si>
  <si>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</si>
  <si>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</si>
  <si>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</si>
  <si>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</si>
  <si>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</si>
  <si>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</si>
  <si>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</si>
  <si>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</si>
  <si>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</si>
  <si>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</si>
  <si>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</si>
  <si>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</si>
  <si>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</si>
  <si>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</si>
  <si>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</si>
  <si>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</si>
  <si>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</si>
  <si>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</si>
  <si>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</si>
  <si>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</si>
  <si>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</si>
  <si>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</si>
  <si>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</si>
  <si>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</si>
  <si>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</si>
  <si>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</si>
  <si>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</si>
  <si>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</si>
  <si>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</si>
  <si>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</si>
  <si>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</si>
  <si>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</si>
  <si>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</si>
  <si>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</si>
  <si>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</si>
  <si>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</si>
  <si>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</si>
  <si>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</si>
  <si>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</si>
  <si>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</si>
  <si>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</si>
  <si>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</si>
  <si>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</si>
  <si>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</si>
  <si>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</si>
  <si>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</si>
  <si>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</si>
  <si>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</si>
  <si>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</si>
  <si>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</si>
  <si>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</si>
  <si>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</si>
  <si>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</si>
  <si>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</si>
  <si>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</si>
  <si>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</si>
  <si>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</si>
  <si>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</si>
  <si>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</si>
  <si>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</si>
  <si>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</si>
  <si>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</si>
  <si>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</si>
  <si>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</si>
  <si>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</si>
  <si>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</si>
  <si>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</si>
  <si>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</si>
  <si>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</si>
  <si>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</si>
  <si>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</si>
  <si>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</si>
  <si>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</si>
  <si>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</si>
  <si>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</si>
  <si>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</si>
  <si>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</si>
  <si>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</si>
  <si>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</si>
  <si>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</si>
  <si>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</si>
  <si>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</si>
  <si>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</si>
  <si>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</si>
  <si>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</si>
  <si>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</si>
  <si>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</si>
  <si>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</si>
  <si>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</si>
  <si>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</si>
  <si>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</si>
  <si>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</si>
  <si>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</si>
  <si>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</si>
  <si>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</si>
  <si>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</si>
  <si>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</si>
  <si>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</si>
  <si>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</si>
  <si>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</si>
  <si>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</si>
  <si>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</si>
  <si>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</si>
  <si>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</si>
  <si>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</si>
  <si>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</si>
  <si>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</si>
  <si>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</si>
  <si>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</si>
  <si>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</si>
  <si>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</si>
  <si>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</si>
  <si>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</si>
  <si>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</si>
  <si>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</si>
  <si>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</si>
  <si>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</si>
  <si>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</si>
  <si>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</si>
  <si>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</si>
  <si>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</si>
  <si>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</si>
  <si>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</si>
  <si>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</si>
  <si>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</si>
  <si>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</si>
  <si>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</si>
  <si>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</si>
  <si>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</si>
  <si>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</si>
  <si>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</si>
  <si>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</si>
  <si>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</si>
  <si>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</si>
  <si>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</si>
  <si>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</si>
  <si>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</si>
  <si>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</si>
  <si>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</si>
  <si>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</si>
  <si>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</si>
  <si>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</si>
  <si>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</si>
  <si>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</si>
  <si>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</si>
  <si>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</si>
  <si>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</si>
  <si>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</si>
  <si>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</si>
  <si>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</si>
  <si>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</si>
  <si>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</si>
  <si>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</si>
  <si>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</si>
  <si>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</si>
  <si>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</si>
  <si>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</si>
  <si>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</si>
  <si>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</si>
  <si>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</si>
  <si>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</si>
  <si>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</si>
  <si>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</si>
  <si>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</si>
  <si>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</si>
  <si>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</si>
  <si>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</si>
  <si>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</si>
  <si>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</si>
  <si>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</si>
  <si>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</si>
  <si>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</si>
  <si>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</si>
  <si>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</si>
  <si>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</si>
  <si>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</si>
  <si>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</si>
  <si>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</si>
  <si>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</si>
  <si>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</si>
  <si>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</si>
  <si>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</si>
  <si>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</si>
  <si>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</si>
  <si>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</si>
  <si>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</si>
  <si>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</si>
  <si>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</si>
  <si>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</si>
  <si>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</si>
  <si>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</si>
  <si>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</si>
  <si>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</si>
  <si>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</si>
  <si>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</si>
  <si>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</si>
  <si>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</si>
  <si>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</si>
  <si>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</si>
  <si>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</si>
  <si>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</si>
  <si>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</si>
  <si>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</si>
  <si>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</si>
  <si>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</si>
  <si>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</si>
  <si>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</si>
  <si>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</si>
  <si>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</si>
  <si>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</si>
  <si>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</si>
  <si>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</si>
  <si>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</si>
  <si>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</si>
  <si>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</si>
  <si>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</si>
  <si>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</si>
  <si>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</si>
  <si>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</si>
  <si>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</si>
  <si>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</si>
  <si>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</si>
  <si>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</si>
  <si>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</si>
  <si>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</si>
  <si>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</si>
  <si>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</si>
  <si>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</si>
  <si>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</si>
  <si>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</si>
  <si>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</si>
  <si>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</si>
  <si>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</si>
  <si>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</si>
  <si>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</si>
  <si>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</si>
  <si>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</si>
  <si>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</si>
  <si>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</si>
  <si>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</si>
  <si>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</si>
  <si>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</si>
  <si>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</si>
  <si>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</si>
  <si>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</si>
  <si>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</si>
  <si>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</si>
  <si>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</si>
  <si>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</si>
  <si>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</si>
  <si>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</si>
  <si>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</si>
  <si>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</si>
  <si>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</si>
  <si>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</si>
  <si>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</si>
  <si>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</si>
  <si>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</si>
  <si>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</si>
  <si>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</si>
  <si>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</si>
  <si>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</si>
  <si>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</si>
  <si>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</si>
  <si>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</si>
  <si>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</si>
  <si>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</si>
  <si>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</si>
  <si>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</si>
  <si>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</si>
  <si>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</si>
  <si>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</si>
  <si>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</si>
  <si>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</si>
  <si>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</si>
  <si>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</si>
  <si>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</si>
  <si>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</si>
  <si>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</si>
  <si>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</si>
  <si>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</si>
  <si>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</si>
  <si>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</si>
  <si>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</si>
  <si>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</si>
  <si>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</si>
  <si>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</si>
  <si>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</si>
  <si>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</si>
  <si>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</si>
  <si>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</si>
  <si>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</si>
  <si>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</si>
  <si>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</si>
  <si>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</si>
  <si>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</si>
  <si>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</si>
  <si>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</si>
  <si>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</si>
  <si>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</si>
  <si>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</si>
  <si>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</si>
  <si>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</si>
  <si>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</si>
  <si>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</si>
  <si>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</si>
  <si>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</si>
  <si>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</si>
  <si>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</si>
  <si>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</si>
  <si>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</si>
  <si>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</si>
  <si>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</si>
  <si>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</si>
  <si>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</si>
  <si>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</si>
  <si>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</si>
  <si>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</si>
  <si>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</si>
  <si>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</si>
  <si>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</si>
  <si>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</si>
  <si>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</si>
  <si>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</si>
  <si>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</si>
  <si>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</si>
  <si>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</si>
  <si>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</si>
  <si>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</si>
  <si>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</si>
  <si>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</si>
  <si>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</si>
  <si>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</si>
  <si>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</si>
  <si>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</si>
  <si>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</si>
  <si>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</si>
  <si>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</si>
  <si>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</si>
  <si>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</si>
  <si>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</si>
  <si>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</si>
  <si>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</si>
  <si>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</si>
  <si>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</si>
  <si>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</si>
  <si>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</si>
  <si>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</si>
  <si>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</si>
  <si>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</si>
  <si>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</si>
  <si>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</si>
  <si>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</si>
  <si>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</si>
  <si>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</si>
  <si>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</si>
  <si>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</si>
  <si>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</si>
  <si>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</si>
  <si>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</si>
  <si>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</si>
  <si>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</si>
  <si>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</si>
  <si>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</si>
  <si>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</si>
  <si>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</si>
  <si>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</si>
  <si>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</si>
  <si>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</si>
  <si>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</si>
  <si>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</si>
  <si>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</si>
  <si>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</si>
  <si>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</si>
  <si>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</si>
  <si>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</si>
  <si>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</si>
  <si>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</si>
  <si>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</si>
  <si>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</si>
  <si>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</si>
  <si>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</si>
  <si>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</si>
  <si>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</si>
  <si>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</si>
  <si>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</si>
  <si>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</si>
  <si>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</si>
  <si>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</si>
  <si>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</si>
  <si>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</si>
  <si>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</si>
  <si>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</si>
  <si>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</si>
  <si>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</si>
  <si>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</si>
  <si>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</si>
  <si>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</si>
  <si>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</si>
  <si>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</si>
  <si>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</si>
  <si>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</si>
  <si>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</si>
  <si>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</si>
  <si>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</si>
  <si>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</si>
  <si>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</si>
  <si>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</si>
  <si>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</si>
  <si>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</si>
  <si>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</si>
  <si>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</si>
  <si>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</si>
  <si>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</si>
  <si>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</si>
  <si>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</si>
  <si>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</si>
  <si>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</si>
  <si>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</si>
  <si>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</si>
  <si>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</si>
  <si>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</si>
  <si>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</si>
  <si>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</si>
  <si>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</si>
  <si>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</si>
  <si>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</si>
  <si>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</si>
  <si>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</si>
  <si>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</si>
  <si>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</si>
  <si>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</si>
  <si>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</si>
  <si>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</si>
  <si>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</si>
  <si>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</si>
  <si>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</si>
  <si>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</si>
  <si>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</si>
  <si>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</si>
  <si>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</si>
  <si>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</si>
  <si>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</si>
  <si>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</si>
  <si>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</si>
  <si>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</si>
  <si>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</si>
  <si>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</si>
  <si>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</si>
  <si>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</si>
  <si>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</si>
  <si>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</si>
  <si>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</si>
  <si>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</si>
  <si>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</si>
  <si>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</si>
  <si>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</si>
  <si>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</si>
  <si>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</si>
  <si>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</si>
  <si>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</si>
  <si>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</si>
  <si>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</si>
  <si>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</si>
  <si>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</si>
  <si>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</si>
  <si>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</si>
  <si>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</si>
  <si>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</si>
  <si>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</si>
  <si>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</si>
  <si>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</si>
  <si>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</si>
  <si>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</si>
  <si>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</si>
  <si>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</si>
  <si>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</si>
  <si>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</si>
  <si>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</si>
  <si>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</si>
  <si>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</si>
  <si>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</si>
  <si>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</si>
  <si>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</si>
  <si>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</si>
  <si>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</si>
  <si>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</si>
  <si>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</si>
  <si>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</si>
  <si>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</si>
  <si>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</si>
  <si>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</si>
  <si>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</si>
  <si>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</si>
  <si>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</si>
  <si>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</si>
  <si>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</si>
  <si>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</si>
  <si>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</si>
  <si>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</si>
  <si>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</si>
  <si>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</si>
  <si>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</si>
  <si>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</si>
  <si>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</si>
  <si>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</si>
  <si>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</si>
  <si>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</si>
  <si>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</si>
  <si>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</si>
  <si>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</si>
  <si>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</si>
  <si>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</si>
  <si>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</si>
  <si>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</si>
  <si>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</si>
  <si>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</si>
  <si>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</si>
  <si>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</si>
  <si>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</si>
  <si>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</si>
  <si>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</si>
  <si>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</si>
  <si>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</si>
  <si>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</si>
  <si>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</si>
  <si>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</si>
  <si>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</si>
  <si>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</si>
  <si>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</si>
  <si>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</si>
  <si>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</si>
  <si>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</si>
  <si>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</si>
  <si>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</si>
  <si>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</si>
  <si>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</si>
  <si>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</si>
  <si>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</si>
  <si>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</si>
  <si>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</si>
  <si>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</si>
  <si>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</si>
  <si>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</si>
  <si>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</si>
  <si>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</si>
  <si>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</si>
  <si>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</si>
  <si>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</si>
  <si>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</si>
  <si>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</si>
  <si>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</si>
  <si>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</si>
  <si>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</si>
  <si>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</si>
  <si>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</si>
  <si>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</si>
  <si>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</si>
  <si>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</si>
  <si>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</si>
  <si>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</si>
  <si>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</si>
  <si>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</si>
  <si>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</si>
  <si>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</si>
  <si>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</si>
  <si>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</si>
  <si>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</si>
  <si>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</si>
  <si>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</si>
  <si>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</si>
  <si>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</si>
  <si>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</si>
  <si>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</si>
  <si>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</si>
  <si>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</si>
  <si>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</si>
  <si>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</si>
  <si>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</si>
  <si>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</si>
  <si>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</si>
  <si>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</si>
  <si>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</si>
  <si>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</si>
  <si>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</si>
  <si>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</si>
  <si>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</si>
  <si>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</si>
  <si>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</si>
  <si>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</si>
  <si>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</si>
  <si>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</si>
  <si>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</si>
  <si>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</si>
  <si>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</si>
  <si>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</si>
  <si>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</si>
  <si>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</si>
  <si>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</si>
  <si>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</si>
  <si>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</si>
  <si>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</si>
  <si>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</si>
  <si>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</si>
  <si>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</si>
  <si>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</si>
  <si>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</si>
  <si>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</si>
  <si>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</si>
  <si>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</si>
  <si>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</si>
  <si>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</si>
  <si>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</si>
  <si>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</si>
  <si>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</si>
  <si>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</si>
  <si>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</si>
  <si>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</si>
  <si>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</si>
  <si>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</si>
  <si>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</si>
  <si>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</si>
  <si>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</si>
  <si>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</si>
  <si>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</si>
  <si>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</si>
  <si>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</si>
  <si>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</si>
  <si>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</si>
  <si>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</si>
  <si>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</si>
  <si>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</si>
  <si>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</si>
  <si>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</si>
  <si>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</si>
  <si>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</si>
  <si>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</si>
  <si>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</si>
  <si>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</si>
  <si>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</si>
  <si>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</si>
  <si>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</si>
  <si>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</si>
  <si>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</si>
  <si>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</si>
  <si>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</si>
  <si>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</si>
  <si>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</si>
  <si>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</si>
  <si>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</si>
  <si>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</si>
  <si>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</si>
  <si>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</si>
  <si>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</si>
  <si>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</si>
  <si>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</si>
  <si>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</si>
  <si>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</si>
  <si>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</si>
  <si>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</si>
  <si>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</si>
  <si>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</si>
  <si>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</si>
  <si>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</si>
  <si>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</si>
  <si>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</si>
  <si>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</si>
  <si>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</si>
  <si>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</si>
  <si>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</si>
  <si>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</si>
  <si>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</si>
  <si>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</si>
  <si>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</si>
  <si>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</si>
  <si>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</si>
  <si>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</si>
  <si>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</si>
  <si>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</si>
  <si>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</si>
  <si>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</si>
  <si>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</si>
  <si>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</si>
  <si>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</si>
  <si>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</si>
  <si>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</si>
  <si>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</si>
  <si>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</si>
  <si>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</si>
  <si>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</si>
  <si>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</si>
  <si>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</si>
  <si>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</si>
  <si>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</si>
  <si>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</si>
  <si>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</si>
  <si>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</si>
  <si>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</si>
  <si>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</si>
  <si>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</si>
  <si>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</si>
  <si>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</si>
  <si>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</si>
  <si>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</si>
  <si>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</si>
  <si>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</si>
  <si>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</si>
  <si>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</si>
  <si>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</si>
  <si>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</si>
  <si>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</si>
  <si>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</si>
  <si>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</si>
  <si>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</si>
  <si>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</si>
  <si>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</si>
  <si>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</si>
  <si>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</si>
  <si>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</si>
  <si>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</si>
  <si>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</si>
  <si>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</si>
  <si>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</si>
  <si>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</si>
  <si>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</si>
  <si>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</si>
  <si>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</si>
  <si>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</si>
  <si>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</si>
  <si>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</si>
  <si>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</si>
  <si>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</si>
  <si>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</si>
  <si>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</si>
  <si>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</si>
  <si>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</si>
  <si>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</si>
  <si>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</si>
  <si>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</si>
  <si>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</si>
  <si>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</si>
  <si>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</si>
  <si>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</si>
  <si>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</si>
  <si>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</si>
  <si>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</si>
  <si>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</si>
  <si>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</si>
  <si>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</si>
  <si>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</si>
  <si>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</si>
  <si>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</si>
  <si>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</si>
  <si>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</si>
  <si>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</si>
  <si>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</si>
  <si>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</si>
  <si>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</si>
  <si>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</si>
  <si>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</si>
  <si>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</si>
  <si>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</si>
  <si>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</si>
  <si>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</si>
  <si>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</si>
  <si>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</si>
  <si>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</si>
  <si>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</si>
  <si>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</si>
  <si>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</si>
  <si>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</si>
  <si>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</si>
  <si>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</si>
  <si>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</si>
  <si>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</si>
  <si>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</si>
  <si>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</si>
  <si>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</si>
  <si>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</si>
  <si>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</si>
  <si>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</si>
  <si>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</si>
  <si>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</si>
  <si>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</si>
  <si>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</si>
  <si>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</si>
  <si>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</si>
  <si>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</si>
  <si>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</si>
  <si>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</si>
  <si>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</si>
  <si>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</si>
  <si>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</si>
  <si>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</si>
  <si>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</si>
  <si>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</si>
  <si>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</si>
  <si>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</si>
  <si>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</si>
  <si>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</si>
  <si>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</si>
  <si>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</si>
  <si>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</si>
  <si>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</si>
  <si>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</si>
  <si>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</si>
  <si>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</si>
  <si>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</si>
  <si>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</si>
  <si>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</si>
  <si>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</si>
  <si>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</si>
  <si>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</si>
  <si>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</si>
  <si>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</si>
  <si>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</si>
  <si>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</si>
  <si>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</si>
  <si>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</si>
  <si>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</si>
  <si>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</si>
  <si>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</si>
  <si>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</si>
  <si>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</si>
  <si>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</si>
  <si>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</si>
  <si>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</si>
  <si>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</si>
  <si>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</si>
  <si>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</si>
  <si>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</si>
  <si>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</si>
  <si>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</si>
  <si>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</si>
  <si>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</si>
  <si>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</si>
  <si>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</si>
  <si>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</si>
  <si>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</si>
  <si>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</si>
  <si>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</si>
  <si>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</si>
  <si>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</si>
  <si>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</si>
  <si>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</si>
  <si>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</si>
  <si>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</si>
  <si>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</si>
  <si>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</si>
  <si>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</si>
  <si>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</si>
  <si>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</si>
  <si>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</si>
  <si>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</si>
  <si>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</si>
  <si>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</si>
  <si>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</si>
  <si>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</si>
  <si>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</si>
  <si>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</si>
  <si>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</si>
  <si>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</si>
  <si>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</si>
  <si>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</si>
  <si>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</si>
  <si>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</si>
  <si>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</si>
  <si>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</si>
  <si>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</si>
  <si>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</si>
  <si>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</si>
  <si>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</si>
  <si>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</si>
  <si>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</si>
  <si>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</si>
  <si>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</si>
  <si>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</si>
  <si>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</si>
  <si>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</si>
  <si>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</si>
  <si>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</si>
  <si>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</si>
  <si>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</si>
  <si>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</si>
  <si>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</si>
  <si>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</si>
  <si>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</si>
  <si>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</si>
  <si>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</si>
  <si>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</si>
  <si>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</si>
  <si>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</si>
  <si>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</si>
  <si>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</si>
  <si>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</si>
  <si>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</si>
  <si>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</si>
  <si>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</si>
  <si>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</si>
  <si>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</si>
  <si>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</si>
  <si>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</si>
  <si>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</si>
  <si>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</si>
  <si>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</si>
  <si>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</si>
  <si>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</si>
  <si>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</si>
  <si>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</si>
  <si>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</si>
  <si>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</si>
  <si>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</si>
  <si>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</si>
  <si>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</si>
  <si>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</si>
  <si>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</si>
  <si>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</si>
  <si>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</si>
  <si>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</si>
  <si>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</si>
  <si>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</si>
  <si>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</si>
  <si>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</si>
  <si>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</si>
  <si>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</si>
  <si>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</si>
  <si>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</si>
  <si>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</si>
  <si>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</si>
  <si>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</si>
  <si>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</si>
  <si>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</si>
  <si>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</si>
  <si>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</si>
  <si>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</si>
  <si>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</si>
  <si>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</si>
  <si>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</si>
  <si>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</si>
  <si>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</si>
  <si>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</si>
  <si>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</si>
  <si>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</si>
  <si>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</si>
  <si>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</si>
  <si>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</si>
  <si>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</si>
  <si>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</si>
  <si>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</si>
  <si>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</si>
  <si>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</si>
  <si>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</si>
  <si>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</si>
  <si>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</si>
  <si>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</si>
  <si>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</si>
  <si>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</si>
  <si>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</si>
  <si>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</si>
  <si>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</si>
  <si>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</si>
  <si>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</si>
  <si>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</si>
  <si>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</si>
  <si>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</si>
  <si>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</si>
  <si>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</si>
  <si>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</si>
  <si>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</si>
  <si>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</si>
  <si>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</si>
  <si>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</si>
  <si>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</si>
  <si>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</si>
  <si>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</si>
  <si>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</si>
  <si>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</si>
  <si>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</si>
  <si>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</si>
  <si>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</si>
  <si>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</si>
  <si>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</si>
  <si>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</si>
  <si>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</si>
  <si>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</si>
  <si>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</si>
  <si>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</si>
  <si>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</si>
  <si>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</si>
  <si>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</si>
  <si>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</si>
  <si>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</si>
  <si>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</si>
  <si>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</si>
  <si>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</si>
  <si>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</si>
  <si>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</si>
  <si>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</si>
  <si>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</si>
  <si>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</si>
  <si>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</si>
  <si>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</si>
  <si>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</si>
  <si>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</si>
  <si>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https://portal.eias.ru/Portal/DownloadPage.aspx?type=12&amp;guid=7522031d-a9f9-4b7d-85a6-6988fab55118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</si>
  <si>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</si>
  <si>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</si>
  <si>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</si>
  <si>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</si>
  <si>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</si>
  <si>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</si>
  <si>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</si>
  <si>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</si>
  <si>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</si>
  <si>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</si>
  <si>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</si>
  <si>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</si>
  <si>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</si>
  <si>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</si>
  <si>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</si>
  <si>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</si>
  <si>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</si>
  <si>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</si>
  <si>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</si>
  <si>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</si>
  <si>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</si>
  <si>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</si>
  <si>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</si>
  <si>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</si>
  <si>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</si>
  <si>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</si>
  <si>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</si>
  <si>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</si>
  <si>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</si>
  <si>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</si>
  <si>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</si>
  <si>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</si>
  <si>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</si>
  <si>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</si>
  <si>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</si>
  <si>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</si>
  <si>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</si>
  <si>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</si>
  <si>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</si>
  <si>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</si>
  <si>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</si>
  <si>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</si>
  <si>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</si>
  <si>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</si>
  <si>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</si>
  <si>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</si>
  <si>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</si>
  <si>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</si>
  <si>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</si>
  <si>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</si>
  <si>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</si>
  <si>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</si>
  <si>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</si>
  <si>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</si>
  <si>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</si>
  <si>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</si>
  <si>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</si>
  <si>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</si>
  <si>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</si>
  <si>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</si>
  <si>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</si>
  <si>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</si>
  <si>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</si>
  <si>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</si>
  <si>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</si>
  <si>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</si>
  <si>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</si>
  <si>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</si>
  <si>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</si>
  <si>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</si>
  <si>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</si>
  <si>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</si>
  <si>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</si>
  <si>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</si>
  <si>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</si>
  <si>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</si>
  <si>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</si>
  <si>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</si>
  <si>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</si>
  <si>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</si>
  <si>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</si>
  <si>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</si>
  <si>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</si>
  <si>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</si>
  <si>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</si>
  <si>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</si>
  <si>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</si>
  <si>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</si>
  <si>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</si>
  <si>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</si>
  <si>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</si>
  <si>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</si>
  <si>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</si>
  <si>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</si>
  <si>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</si>
  <si>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</si>
  <si>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</si>
  <si>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</si>
  <si>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</si>
  <si>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</si>
  <si>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</si>
  <si>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</si>
  <si>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</si>
  <si>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</si>
  <si>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</si>
  <si>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</si>
  <si>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</si>
  <si>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</si>
  <si>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</si>
  <si>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</si>
  <si>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</si>
  <si>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</si>
  <si>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</si>
  <si>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</si>
  <si>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</si>
  <si>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</si>
  <si>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</si>
  <si>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</si>
  <si>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</si>
  <si>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</si>
  <si>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</si>
  <si>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</si>
  <si>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</si>
  <si>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</si>
  <si>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</si>
  <si>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</si>
  <si>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</si>
  <si>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</si>
  <si>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</si>
  <si>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</si>
  <si>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</si>
  <si>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</si>
  <si>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</si>
  <si>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</si>
  <si>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</si>
  <si>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</si>
  <si>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</si>
  <si>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</si>
  <si>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</si>
  <si>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</si>
  <si>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</si>
  <si>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</si>
  <si>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</si>
  <si>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</si>
  <si>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</si>
  <si>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</si>
  <si>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</si>
  <si>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</si>
  <si>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</si>
  <si>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</si>
  <si>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</si>
  <si>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</si>
  <si>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</si>
  <si>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</si>
  <si>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</si>
  <si>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</si>
  <si>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</si>
  <si>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</si>
  <si>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</si>
  <si>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</si>
  <si>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</si>
  <si>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</si>
  <si>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</si>
  <si>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</si>
  <si>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</si>
  <si>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</si>
  <si>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</si>
  <si>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</si>
  <si>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</si>
  <si>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</si>
  <si>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</si>
  <si>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</si>
  <si>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</si>
  <si>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</si>
  <si>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</si>
  <si>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</si>
  <si>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</si>
  <si>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</si>
  <si>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</si>
  <si>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</si>
  <si>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</si>
  <si>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</si>
  <si>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</si>
  <si>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</si>
  <si>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</si>
  <si>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</si>
  <si>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</si>
  <si>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</si>
  <si>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</si>
  <si>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</si>
  <si>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</si>
  <si>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</si>
  <si>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</si>
  <si>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</si>
  <si>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</si>
  <si>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</si>
  <si>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</si>
  <si>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</si>
  <si>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</si>
  <si>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</si>
  <si>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</si>
  <si>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</si>
  <si>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</si>
  <si>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</si>
  <si>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</si>
  <si>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</si>
  <si>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</si>
  <si>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</si>
  <si>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</si>
  <si>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</si>
  <si>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</si>
  <si>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</si>
  <si>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</si>
  <si>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</si>
  <si>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</si>
  <si>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</si>
  <si>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</si>
  <si>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</si>
  <si>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</si>
  <si>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</si>
  <si>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</si>
  <si>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</si>
  <si>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</si>
  <si>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</si>
  <si>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</si>
  <si>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</si>
  <si>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</si>
  <si>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</si>
  <si>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</si>
  <si>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</si>
  <si>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</si>
  <si>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</si>
  <si>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</si>
  <si>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</si>
  <si>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</si>
  <si>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</si>
  <si>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</si>
  <si>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</si>
  <si>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</si>
  <si>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</si>
  <si>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</si>
  <si>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</si>
  <si>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</si>
  <si>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</si>
  <si>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</si>
  <si>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</si>
  <si>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</si>
  <si>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</si>
  <si>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</si>
  <si>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</si>
  <si>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</si>
  <si>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</si>
  <si>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</si>
  <si>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</si>
  <si>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</si>
  <si>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</si>
  <si>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</si>
  <si>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</si>
  <si>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</si>
  <si>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</si>
  <si>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</si>
  <si>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</si>
  <si>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</si>
  <si>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</si>
  <si>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</si>
  <si>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</si>
  <si>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</si>
  <si>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</si>
  <si>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</si>
  <si>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</si>
  <si>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</si>
  <si>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</si>
  <si>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</si>
  <si>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</si>
  <si>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</si>
  <si>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</si>
  <si>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</si>
  <si>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</si>
  <si>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</si>
  <si>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</si>
  <si>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</si>
  <si>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</si>
  <si>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</si>
  <si>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</si>
  <si>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</si>
  <si>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</si>
  <si>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</si>
  <si>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</si>
  <si>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</si>
  <si>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</si>
  <si>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</si>
  <si>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</si>
  <si>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</si>
  <si>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</si>
  <si>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</si>
  <si>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</si>
  <si>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</si>
  <si>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</si>
  <si>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</si>
  <si>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</si>
  <si>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</si>
  <si>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</si>
  <si>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</si>
  <si>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</si>
  <si>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</si>
  <si>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</si>
  <si>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</si>
  <si>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</si>
  <si>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</si>
  <si>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</si>
  <si>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</si>
  <si>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</si>
  <si>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</si>
  <si>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</si>
  <si>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</si>
  <si>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</si>
  <si>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</si>
  <si>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</si>
  <si>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</si>
  <si>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</si>
  <si>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</si>
  <si>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</si>
  <si>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</si>
  <si>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</si>
  <si>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</si>
  <si>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</si>
  <si>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</si>
  <si>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</si>
  <si>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</si>
  <si>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</si>
  <si>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</si>
  <si>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</si>
  <si>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</si>
  <si>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</si>
  <si>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</si>
  <si>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</si>
  <si>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</si>
  <si>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</si>
  <si>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</si>
  <si>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</si>
  <si>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</si>
  <si>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</si>
  <si>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</si>
  <si>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</si>
  <si>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</si>
  <si>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</si>
  <si>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</si>
  <si>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</si>
  <si>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</si>
  <si>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</si>
  <si>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</si>
  <si>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</si>
  <si>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</si>
  <si>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</si>
  <si>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</si>
  <si>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</si>
  <si>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</si>
  <si>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</si>
  <si>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</si>
  <si>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</si>
  <si>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</si>
  <si>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</si>
  <si>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</si>
  <si>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</si>
  <si>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</si>
  <si>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</si>
  <si>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</si>
  <si>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</si>
  <si>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</si>
  <si>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</si>
  <si>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</si>
  <si>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</si>
  <si>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</si>
  <si>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</si>
  <si>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</si>
  <si>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</si>
  <si>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</si>
  <si>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</si>
  <si>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</si>
  <si>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</si>
  <si>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</si>
  <si>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</si>
  <si>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</si>
  <si>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</si>
  <si>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</si>
  <si>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</si>
  <si>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</si>
  <si>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</si>
  <si>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</si>
  <si>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</si>
  <si>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</si>
  <si>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</si>
  <si>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</si>
  <si>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</si>
  <si>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</si>
  <si>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</si>
  <si>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</si>
  <si>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</si>
  <si>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</si>
  <si>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</si>
  <si>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</si>
  <si>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</si>
  <si>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</si>
  <si>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</si>
  <si>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</si>
  <si>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</si>
  <si>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</si>
  <si>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</si>
  <si>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</si>
  <si>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</si>
  <si>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</si>
  <si>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</si>
  <si>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</si>
  <si>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</si>
  <si>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</si>
  <si>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</si>
  <si>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</si>
  <si>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</si>
  <si>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</si>
  <si>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</si>
  <si>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</si>
  <si>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</si>
  <si>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</si>
  <si>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</si>
  <si>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</si>
  <si>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</si>
  <si>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</si>
  <si>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</si>
  <si>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</si>
  <si>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</si>
  <si>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</si>
  <si>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</si>
  <si>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</si>
  <si>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</si>
  <si>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</si>
  <si>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</si>
  <si>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</si>
  <si>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</si>
  <si>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</si>
  <si>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</si>
  <si>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</si>
  <si>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</si>
  <si>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</si>
  <si>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</si>
  <si>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</si>
  <si>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</si>
  <si>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</si>
  <si>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</si>
  <si>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</si>
  <si>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</si>
  <si>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</si>
  <si>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</si>
  <si>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</si>
  <si>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</si>
  <si>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</si>
  <si>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</si>
  <si>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</si>
  <si>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</si>
  <si>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</si>
  <si>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</si>
  <si>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</si>
  <si>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</si>
  <si>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</si>
  <si>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</si>
  <si>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</si>
  <si>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</si>
  <si>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</si>
  <si>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</si>
  <si>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</si>
  <si>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</si>
  <si>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</si>
  <si>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</si>
  <si>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</si>
  <si>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</si>
  <si>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</si>
  <si>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</si>
  <si>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</si>
  <si>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</si>
  <si>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</si>
  <si>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</si>
  <si>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</si>
  <si>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</si>
  <si>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</si>
  <si>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</si>
  <si>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</si>
  <si>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</si>
  <si>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</si>
  <si>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</si>
  <si>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</si>
  <si>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</si>
  <si>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</si>
  <si>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</si>
  <si>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</si>
  <si>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</si>
  <si>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</si>
  <si>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</si>
  <si>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</si>
  <si>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</si>
  <si>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</si>
  <si>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</si>
  <si>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</si>
  <si>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</si>
  <si>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</si>
  <si>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</si>
  <si>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</si>
  <si>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</si>
  <si>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</si>
  <si>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</si>
  <si>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</si>
  <si>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</si>
  <si>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</si>
  <si>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</si>
  <si>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</si>
  <si>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</si>
  <si>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</si>
  <si>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</si>
  <si>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</si>
  <si>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</si>
  <si>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</si>
  <si>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</si>
  <si>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</si>
  <si>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</si>
  <si>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</si>
  <si>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</si>
  <si>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</si>
  <si>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</si>
  <si>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</si>
  <si>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</si>
  <si>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</si>
  <si>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</si>
  <si>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</si>
  <si>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</si>
  <si>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</si>
  <si>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</si>
  <si>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</si>
  <si>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</si>
  <si>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</si>
  <si>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</si>
  <si>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</si>
  <si>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</si>
  <si>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</si>
  <si>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</si>
  <si>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</si>
  <si>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</si>
  <si>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</si>
  <si>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</si>
  <si>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</si>
  <si>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</si>
  <si>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</si>
  <si>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</si>
  <si>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</si>
  <si>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</si>
  <si>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</si>
  <si>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</si>
  <si>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</si>
  <si>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</si>
  <si>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</si>
  <si>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</si>
  <si>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</si>
  <si>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</si>
  <si>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</si>
  <si>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</si>
  <si>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</si>
  <si>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</si>
  <si>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</si>
  <si>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</si>
  <si>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</si>
  <si>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</si>
  <si>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</si>
  <si>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</si>
  <si>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</si>
  <si>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</si>
  <si>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</si>
  <si>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</si>
  <si>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</si>
  <si>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</si>
  <si>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</si>
  <si>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</si>
  <si>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</si>
  <si>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</si>
  <si>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</si>
  <si>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</si>
  <si>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</si>
  <si>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</si>
  <si>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</si>
  <si>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</si>
  <si>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</si>
  <si>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</si>
  <si>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</si>
  <si>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</si>
  <si>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</si>
  <si>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</si>
  <si>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</si>
  <si>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</si>
  <si>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</si>
  <si>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</si>
  <si>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</si>
  <si>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</si>
  <si>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</si>
  <si>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</si>
  <si>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</si>
  <si>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</si>
  <si>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</si>
  <si>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</si>
  <si>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</si>
  <si>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</si>
  <si>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</si>
  <si>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</si>
  <si>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</si>
  <si>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</si>
  <si>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</si>
  <si>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</si>
  <si>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</si>
  <si>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</si>
  <si>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</si>
  <si>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</si>
  <si>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</si>
  <si>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</si>
  <si>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</si>
  <si>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</si>
  <si>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</si>
  <si>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</si>
  <si>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</si>
  <si>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</si>
  <si>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</si>
  <si>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</si>
  <si>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</si>
  <si>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</si>
  <si>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</si>
  <si>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</si>
  <si>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</si>
  <si>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</si>
  <si>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</si>
  <si>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</si>
  <si>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</si>
  <si>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</si>
  <si>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</si>
  <si>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</si>
  <si>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</si>
  <si>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</si>
  <si>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</si>
  <si>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</si>
  <si>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</si>
  <si>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</si>
  <si>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</si>
  <si>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</si>
  <si>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</si>
  <si>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</si>
  <si>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</si>
  <si>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</si>
  <si>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</si>
  <si>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</si>
  <si>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</si>
  <si>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</si>
  <si>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</si>
  <si>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</si>
  <si>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</si>
  <si>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</si>
  <si>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</si>
  <si>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</si>
  <si>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</si>
  <si>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</si>
  <si>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</si>
  <si>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</si>
  <si>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</si>
  <si>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</si>
  <si>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</si>
  <si>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</si>
  <si>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</si>
  <si>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</si>
  <si>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</si>
  <si>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</si>
  <si>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</si>
  <si>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</si>
  <si>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</si>
  <si>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</si>
  <si>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</si>
  <si>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</si>
  <si>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</si>
  <si>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</si>
  <si>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</si>
  <si>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</si>
  <si>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</si>
  <si>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</si>
  <si>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</si>
  <si>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</si>
  <si>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</si>
  <si>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</si>
  <si>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</si>
  <si>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</si>
  <si>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</si>
  <si>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</si>
  <si>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</si>
  <si>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</si>
  <si>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</si>
  <si>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</si>
  <si>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</si>
  <si>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</si>
  <si>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</si>
  <si>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</si>
  <si>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</si>
  <si>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</si>
  <si>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</si>
  <si>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</si>
  <si>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</si>
  <si>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</si>
  <si>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</si>
  <si>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</si>
  <si>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</si>
  <si>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</si>
  <si>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</si>
  <si>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</si>
  <si>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</si>
  <si>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</si>
  <si>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</si>
  <si>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</si>
  <si>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</si>
  <si>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</si>
  <si>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</si>
  <si>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</si>
  <si>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</si>
  <si>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</si>
  <si>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</si>
  <si>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</si>
  <si>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</si>
  <si>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</si>
  <si>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</si>
  <si>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</si>
  <si>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</si>
  <si>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</si>
  <si>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</si>
  <si>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</si>
  <si>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</si>
  <si>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</si>
  <si>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</si>
  <si>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</si>
  <si>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</si>
  <si>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</si>
  <si>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</si>
  <si>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</si>
  <si>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</si>
  <si>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</si>
  <si>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</si>
  <si>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</si>
  <si>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</si>
  <si>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</si>
  <si>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</si>
  <si>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</si>
  <si>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</si>
  <si>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</si>
  <si>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 ПГР/01/1456 от 16.10.2025 о предоставлении уточненных расчетов к корректировке тарифов на транспортировку сточных вод на 2026-2028 гг  и тарифа на транспортировку воды на 2026 год (вх. 16.10.2025 №6145)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</si>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</sst>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522031d-a9f9-4b7d-85a6-6988fab551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181F8-0358-73F8-AE68-0131746CBD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BC1A4-0728-4F67-DF38-5D16927BCF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95828-95D6-C658-F25A-CCC41B2847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6B29A-7E56-9C58-57EC-DEFDA5ADE1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9DF9F-0118-FE57-D428-CD6265E8DB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ПГР/01/1456</v>
      </c>
      <c r="W31" s="2252"/>
      <c r="X31" s="2252"/>
      <c r="Y31" s="2252"/>
      <c r="Z31" s="2252"/>
      <c r="AA31" s="2252"/>
      <c r="AB31" s="2252"/>
      <c r="AC31" s="1636"/>
      <c r="AD31" s="2252" t="str">
        <f>IF(TITLE_NUMBER_PR_CHANGE="",IF(TITLE_NUMBER_PR="","",TITLE_NUMBER_PR),TITLE_NUMBER_PR_CHANGE)</f>
        <v>ПГР/01/1456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ПГР/01/1456</v>
      </c>
      <c r="W35" s="2252"/>
      <c r="X35" s="2252"/>
      <c r="Y35" s="2252"/>
      <c r="Z35" s="2252"/>
      <c r="AA35" s="2252"/>
      <c r="AB35" s="2252"/>
      <c r="AC35" s="1636"/>
      <c r="AD35" s="2252" t="str">
        <f>IF(TITLE_NUMBER_PR_CHANGE="",IF(TITLE_NUMBER_PR="","",TITLE_NUMBER_PR),TITLE_NUMBER_PR_CHANGE)</f>
        <v>ПГР/01/1456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AD378-19E8-057F-56E8-1CE7067C33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ПГР/01/1456</v>
      </c>
      <c r="W31" s="2252"/>
      <c r="X31" s="2252"/>
      <c r="Y31" s="2252"/>
      <c r="Z31" s="2252"/>
      <c r="AA31" s="2252"/>
      <c r="AB31" s="2252"/>
      <c r="AC31" s="1636"/>
      <c r="AD31" s="2252" t="str">
        <f>IF(TITLE_NUMBER_PR_CHANGE="",IF(TITLE_NUMBER_PR="","",TITLE_NUMBER_PR),TITLE_NUMBER_PR_CHANGE)</f>
        <v>ПГР/01/1456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ПГР/01/1456</v>
      </c>
      <c r="W35" s="2252"/>
      <c r="X35" s="2252"/>
      <c r="Y35" s="2252"/>
      <c r="Z35" s="2252"/>
      <c r="AA35" s="2252"/>
      <c r="AB35" s="2252"/>
      <c r="AC35" s="1636"/>
      <c r="AD35" s="2252" t="str">
        <f>IF(TITLE_NUMBER_PR_CHANGE="",IF(TITLE_NUMBER_PR="","",TITLE_NUMBER_PR),TITLE_NUMBER_PR_CHANGE)</f>
        <v>ПГР/01/1456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408B8-ADF8-731D-AD35-6BDB6478E1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587A4-6663-0478-7CA6-F11CB85DE9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E9936-7288-7CE8-9408-FB881800B9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EE355-51D8-E1B4-CD88-01CD6F16BC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ПГР/01/1456</v>
      </c>
      <c r="W31" s="2252"/>
      <c r="X31" s="2252"/>
      <c r="Y31" s="2252"/>
      <c r="Z31" s="2252"/>
      <c r="AA31" s="2252"/>
      <c r="AB31" s="2252"/>
      <c r="AC31" s="327"/>
      <c r="AD31" s="2252" t="str">
        <f>IF(TITLE_NUMBER_PR_CHANGE="",IF(TITLE_NUMBER_PR="","",TITLE_NUMBER_PR),TITLE_NUMBER_PR_CHANGE)</f>
        <v>ПГР/01/1456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ПГР/01/1456</v>
      </c>
      <c r="W35" s="2252"/>
      <c r="X35" s="2252"/>
      <c r="Y35" s="2252"/>
      <c r="Z35" s="2252"/>
      <c r="AA35" s="2252"/>
      <c r="AB35" s="2252"/>
      <c r="AC35" s="327"/>
      <c r="AD35" s="2252" t="str">
        <f>IF(TITLE_NUMBER_PR_CHANGE="",IF(TITLE_NUMBER_PR="","",TITLE_NUMBER_PR),TITLE_NUMBER_PR_CHANGE)</f>
        <v>ПГР/01/1456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275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276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49E99-0BED-DE78-AF4D-840F2A628DB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45946</v>
      </c>
      <c r="Y34" s="2265"/>
      <c r="Z34" s="2265"/>
      <c r="AA34" s="2265"/>
      <c r="AB34" s="2265"/>
      <c r="AC34" s="2265"/>
      <c r="AD34" s="2265"/>
      <c r="AE34" s="2265"/>
      <c r="AF34" s="327"/>
      <c r="AG34" s="2265" t="str">
        <f>IF(TITLE_DATE_PR_CHANGE="",IF(TITLE_DATE_PR="","",TITLE_DATE_PR),TITLE_DATE_PR_CHANGE)</f>
        <v>45946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ПГР/01/1456</v>
      </c>
      <c r="Y35" s="2252"/>
      <c r="Z35" s="2252"/>
      <c r="AA35" s="2252"/>
      <c r="AB35" s="2252"/>
      <c r="AC35" s="2252"/>
      <c r="AD35" s="2252"/>
      <c r="AE35" s="2252"/>
      <c r="AF35" s="327"/>
      <c r="AG35" s="2252" t="str">
        <f>IF(TITLE_NUMBER_PR_CHANGE="",IF(TITLE_NUMBER_PR="","",TITLE_NUMBER_PR),TITLE_NUMBER_PR_CHANGE)</f>
        <v>ПГР/01/1456</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45946</v>
      </c>
      <c r="Y38" s="2265"/>
      <c r="Z38" s="2265"/>
      <c r="AA38" s="2265"/>
      <c r="AB38" s="2265"/>
      <c r="AC38" s="2265"/>
      <c r="AD38" s="2265"/>
      <c r="AE38" s="2265"/>
      <c r="AF38" s="327"/>
      <c r="AG38" s="2265" t="str">
        <f>IF(TITLE_DATE_PR_CHANGE="",IF(TITLE_DATE_PR="","",TITLE_DATE_PR),TITLE_DATE_PR_CHANGE)</f>
        <v>45946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ПГР/01/1456</v>
      </c>
      <c r="Y39" s="2252"/>
      <c r="Z39" s="2252"/>
      <c r="AA39" s="2252"/>
      <c r="AB39" s="2252"/>
      <c r="AC39" s="2252"/>
      <c r="AD39" s="2252"/>
      <c r="AE39" s="2252"/>
      <c r="AF39" s="327"/>
      <c r="AG39" s="2252" t="str">
        <f>IF(TITLE_NUMBER_PR_CHANGE="",IF(TITLE_NUMBER_PR="","",TITLE_NUMBER_PR),TITLE_NUMBER_PR_CHANGE)</f>
        <v>ПГР/01/1456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275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276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C283D8-7188-702A-38C8-CD454C8D9E58}" mc:Ignorable="x14ac xr xr2 xr3">
  <sheetPr>
    <tabColor rgb="FFCCCCFF"/>
  </sheetPr>
  <dimension ref="A1:Q79"/>
  <sheetViews>
    <sheetView topLeftCell="C37" showGridLines="0" zoomScale="90" workbookViewId="0">
      <selection activeCell="I17" sqref="I1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45946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45044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45946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87EA499-A228-DE6D-2368-839D8F06D9F8}"/>
    <hyperlink ref="H17" location="Титульный!H9" display="Как заполнить?" tooltip="Помощь по работе с полями отчётной формы" xr:uid="{EE267848-4A39-C35C-5B58-9466C9644A7F}"/>
    <hyperlink ref="H39" location="Титульный!H9" display="Как заполнить?" tooltip="Помощь по работе с полями отчётной формы" xr:uid="{2DA39022-9118-8B88-E326-169998453FB2}"/>
    <hyperlink ref="H62" location="Титульный!H9" display="Как заполнить?" tooltip="Помощь по работе с полями отчётной формы" xr:uid="{5EACA6AC-5A6D-AD84-3818-188EF956D6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DFD84-1016-A808-4C68-D499069E88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45946</v>
      </c>
      <c r="W31" s="2265"/>
      <c r="X31" s="2265"/>
      <c r="Y31" s="2265"/>
      <c r="Z31" s="2265"/>
      <c r="AA31" s="327"/>
      <c r="AB31" s="2265" t="str">
        <f>IF(TITLE_DATE_PR_CHANGE="",IF(TITLE_DATE_PR="","",TITLE_DATE_PR),TITLE_DATE_PR_CHANGE)</f>
        <v>45946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ПГР/01/1456</v>
      </c>
      <c r="W32" s="2252"/>
      <c r="X32" s="2252"/>
      <c r="Y32" s="2252"/>
      <c r="Z32" s="2252"/>
      <c r="AA32" s="327"/>
      <c r="AB32" s="2252" t="str">
        <f>IF(TITLE_NUMBER_PR_CHANGE="",IF(TITLE_NUMBER_PR="","",TITLE_NUMBER_PR),TITLE_NUMBER_PR_CHANGE)</f>
        <v>ПГР/01/1456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45946</v>
      </c>
      <c r="W35" s="2265"/>
      <c r="X35" s="2265"/>
      <c r="Y35" s="2265"/>
      <c r="Z35" s="2265"/>
      <c r="AA35" s="327"/>
      <c r="AB35" s="2265" t="str">
        <f>IF(TITLE_DATE_PR_CHANGE="",IF(TITLE_DATE_PR="","",TITLE_DATE_PR),TITLE_DATE_PR_CHANGE)</f>
        <v>45946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ПГР/01/1456</v>
      </c>
      <c r="W36" s="2252"/>
      <c r="X36" s="2252"/>
      <c r="Y36" s="2252"/>
      <c r="Z36" s="2252"/>
      <c r="AA36" s="327"/>
      <c r="AB36" s="2252" t="str">
        <f>IF(TITLE_NUMBER_PR_CHANGE="",IF(TITLE_NUMBER_PR="","",TITLE_NUMBER_PR),TITLE_NUMBER_PR_CHANGE)</f>
        <v>ПГР/01/1456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275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276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384DF-546E-D388-8F17-CA929C8B4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496</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225</v>
      </c>
      <c r="B46" s="1364" t="s">
        <v>226</v>
      </c>
      <c r="C46" s="1364" t="s">
        <v>227</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50DFC-83E8-FFF2-D168-BA13583B1E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230</v>
      </c>
      <c r="B46" s="1364" t="s">
        <v>231</v>
      </c>
      <c r="C46" s="1364" t="s">
        <v>232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F5073-1CC8-1A22-BE7F-DA7DB5DC7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235</v>
      </c>
      <c r="B46" s="1364" t="s">
        <v>236</v>
      </c>
      <c r="C46" s="1364" t="s">
        <v>237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DABE7-15F9-6E15-3348-A839C82B9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10AC8-8CCD-F528-3F08-0FE8056D33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45946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ПГР/01/1456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45946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ПГР/01/1456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275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276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276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1544F-937F-E542-F528-830E3DE279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245</v>
      </c>
      <c r="B50" s="1344" t="s">
        <v>246</v>
      </c>
      <c r="C50" s="1344" t="s">
        <v>247</v>
      </c>
      <c r="D50" s="1344" t="s">
        <v>516</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6D0B-6454-FDB2-3BB8-EA95A0DC2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521</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521</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265</v>
      </c>
      <c r="B46" s="1364" t="s">
        <v>266</v>
      </c>
      <c r="C46" s="1364" t="s">
        <v>267</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521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521</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521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78CA8-F098-2DF8-9EC8-25316774E218}" mc:Ignorable="x14ac xr xr2 xr3">
  <sheetPr>
    <tabColor theme="6" tint="0.4"/>
  </sheetPr>
  <dimension ref="A1:BE58"/>
  <sheetViews>
    <sheetView showGridLines="0" zoomScale="90" workbookViewId="0">
      <pane xSplit="28" ySplit="40" topLeftCell="AI44" activePane="bottomRight" state="frozen"/>
      <selection pane="bottomLeft" activeCell="A41" sqref="A41"/>
      <selection pane="topRight" activeCell="AC1" sqref="AC1"/>
      <selection pane="bottomRight" activeCell="AY44" sqref="AY44"/>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9" max="49" style="65" width="10.57421875" hidden="1"/>
    <col min="50" max="50" style="1636" width="4.00390625" customWidth="1"/>
    <col min="51" max="51" style="1636" width="115.00390625" customWidth="1"/>
    <col min="52" max="56" style="1643" width="10.00390625" customWidth="1"/>
    <col min="57" max="57"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2757"/>
      <c r="BE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758"/>
      <c r="AX2" s="2245"/>
      <c r="AY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1"/>
      <c r="BB2" s="501" t="str">
        <f>IF(T2="","",T2)</f>
        <v>Наименование тарифа</v>
      </c>
      <c r="BC2" s="501"/>
      <c r="BD2" s="501"/>
      <c r="BE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758"/>
      <c r="AX3" s="2245"/>
      <c r="AY3" s="1259" t="s">
        <v>402</v>
      </c>
      <c r="BA3" s="501"/>
      <c r="BB3" s="501" t="str">
        <f>IF(T3="","",T3)</f>
        <v>Территория действия тарифа</v>
      </c>
      <c r="BC3" s="501"/>
      <c r="BD3" s="501"/>
      <c r="BE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758"/>
      <c r="AX4" s="2245"/>
      <c r="AY4" s="1259" t="s">
        <v>518</v>
      </c>
      <c r="BA4" s="501"/>
      <c r="BB4" s="501" t="str">
        <f>IF(T4="","",T4)</f>
        <v>Наименование централизованной системы водоотведения</v>
      </c>
      <c r="BC4" s="501"/>
      <c r="BD4" s="501"/>
      <c r="BE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759"/>
      <c r="AX5" s="2356"/>
      <c r="AY5" s="1259" t="s">
        <v>485</v>
      </c>
      <c r="BA5" s="501"/>
      <c r="BB5" s="501" t="str">
        <f>IF(T5="","",T5)</f>
        <v>Наименование признака дифференциации</v>
      </c>
      <c r="BC5" s="501"/>
      <c r="BD5" s="501"/>
      <c r="BE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760"/>
      <c r="AX6" s="2248"/>
      <c r="AY6" s="1308" t="s">
        <v>486</v>
      </c>
      <c r="BA6" s="501"/>
      <c r="BB6" s="501" t="str">
        <f>IF(T6="","",T6)</f>
        <v>Группа потребителей</v>
      </c>
      <c r="BC6" s="501"/>
      <c r="BD6" s="501"/>
      <c r="BE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761" t="s">
        <v>66</v>
      </c>
      <c r="AX7" s="1439"/>
      <c r="AY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2">
        <f>STRCHECKDATE(V8:AX8)</f>
      </c>
      <c r="BA7" s="501"/>
      <c r="BB7" s="501" t="str">
        <f>IF(T7="","",T7)</f>
        <v/>
      </c>
      <c r="BC7" s="501"/>
      <c r="BD7" s="501"/>
      <c r="BE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1440"/>
      <c r="AY8" s="2350"/>
      <c r="BA8" s="501"/>
      <c r="BB8" s="501" t="str">
        <f>IF(T8="","",T8)</f>
        <v/>
      </c>
      <c r="BC8" s="501"/>
      <c r="BD8" s="501"/>
      <c r="BE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71"/>
      <c r="AK9" s="2672"/>
      <c r="AL9" s="2673"/>
      <c r="AM9" s="2674"/>
      <c r="AN9" s="2675"/>
      <c r="AO9" s="2676"/>
      <c r="AP9" s="2677"/>
      <c r="AQ9" s="2678"/>
      <c r="AR9" s="2679"/>
      <c r="AS9" s="2680"/>
      <c r="AT9" s="2681"/>
      <c r="AU9" s="2682"/>
      <c r="AV9" s="2683"/>
      <c r="AW9" s="2762"/>
      <c r="AX9" s="368"/>
      <c r="AY9" s="1259" t="s">
        <v>488</v>
      </c>
      <c r="BA9" s="501"/>
      <c r="BB9" s="501" t="str">
        <f>IF(T9="","",T9)</f>
        <v>Добавить значение признака дифференциации</v>
      </c>
      <c r="BC9" s="501"/>
      <c r="BD9" s="501"/>
      <c r="BE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2685"/>
      <c r="AK10" s="2686"/>
      <c r="AL10" s="2687"/>
      <c r="AM10" s="2688"/>
      <c r="AN10" s="2689"/>
      <c r="AO10" s="2690"/>
      <c r="AP10" s="2691"/>
      <c r="AQ10" s="2692"/>
      <c r="AR10" s="2693"/>
      <c r="AS10" s="2694"/>
      <c r="AT10" s="2695"/>
      <c r="AU10" s="2696"/>
      <c r="AV10" s="2697"/>
      <c r="AW10" s="2763"/>
      <c r="AX10" s="368"/>
      <c r="AY10" s="1441"/>
      <c r="BA10" s="501"/>
      <c r="BB10" s="501" t="str">
        <f>IF(T10="","",T10)</f>
        <v>Добавить группу потребителей</v>
      </c>
      <c r="BC10" s="501"/>
      <c r="BD10" s="501"/>
      <c r="BE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99"/>
      <c r="AK11" s="2700"/>
      <c r="AL11" s="2701"/>
      <c r="AM11" s="2702"/>
      <c r="AN11" s="2703"/>
      <c r="AO11" s="2704"/>
      <c r="AP11" s="2705"/>
      <c r="AQ11" s="2706"/>
      <c r="AR11" s="2707"/>
      <c r="AS11" s="2708"/>
      <c r="AT11" s="2709"/>
      <c r="AU11" s="2710"/>
      <c r="AV11" s="2711"/>
      <c r="AW11" s="2764"/>
      <c r="AX11" s="368"/>
      <c r="AY11" s="304"/>
      <c r="BA11" s="501"/>
      <c r="BB11" s="501" t="str">
        <f>IF(T11="","",T11)</f>
        <v>Добавить наименование признака дифференциации</v>
      </c>
      <c r="BC11" s="501"/>
      <c r="BD11" s="501"/>
      <c r="BE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2765"/>
      <c r="AX12" s="1325"/>
      <c r="AY12" s="1325"/>
      <c r="BA12" s="790"/>
      <c r="BB12" s="790" t="str">
        <f>IF(T12="","",T12)</f>
        <v>Добавить централизованную систему для дифференциации</v>
      </c>
      <c r="BC12" s="790"/>
      <c r="BD12" s="790"/>
      <c r="BE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2765"/>
      <c r="AX13" s="1325"/>
      <c r="AY13" s="1325"/>
      <c r="BA13" s="501"/>
      <c r="BB13" s="501" t="str">
        <f>IF(T13="","",T13)</f>
        <v>Добавить территорию для дифференциации</v>
      </c>
      <c r="BC13" s="501"/>
      <c r="BD13" s="501"/>
      <c r="BE13" s="512">
        <v>0</v>
      </c>
    </row>
    <row customHeight="1" ht="14.25" hidden="1">
      <c r="AB14" s="328"/>
      <c r="AI14" s="328"/>
      <c r="AJ14" s="1636"/>
      <c r="AK14" s="1636"/>
      <c r="AL14" s="1636"/>
      <c r="AM14" s="1636"/>
      <c r="AN14" s="1636"/>
      <c r="AO14" s="1636"/>
      <c r="AP14" s="1636"/>
      <c r="AQ14" s="1636"/>
      <c r="AR14" s="1636"/>
      <c r="AS14" s="1636"/>
      <c r="AT14" s="1636"/>
      <c r="AU14" s="1636"/>
      <c r="AV14" s="1636"/>
      <c r="AW14" s="2757"/>
      <c r="BE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2757"/>
      <c r="BE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2757"/>
      <c r="BE16" s="1156">
        <v>0</v>
      </c>
    </row>
    <row customHeight="1" ht="14.25" hidden="1">
      <c r="AI17" s="328"/>
      <c r="AJ17" s="1636"/>
      <c r="AK17" s="1636"/>
      <c r="AL17" s="1636"/>
      <c r="AM17" s="1636"/>
      <c r="AN17" s="1636"/>
      <c r="AO17" s="1636"/>
      <c r="AP17" s="1636"/>
      <c r="AQ17" s="1636"/>
      <c r="AR17" s="1636"/>
      <c r="AS17" s="1636"/>
      <c r="AT17" s="1636"/>
      <c r="AU17" s="1636"/>
      <c r="AV17" s="1636"/>
      <c r="AW17" s="2757"/>
      <c r="BE17" s="1156">
        <v>0</v>
      </c>
    </row>
    <row s="1367" customFormat="1" customHeight="1" ht="22.5" hidden="1">
      <c r="L18" s="1479"/>
      <c r="M18" s="1363"/>
      <c r="N18" s="1363"/>
      <c r="O18" s="1368" t="s">
        <v>419</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2766"/>
      <c r="AZ18" s="512"/>
      <c r="BA18" s="512"/>
      <c r="BB18" s="512"/>
      <c r="BC18" s="512"/>
      <c r="BD18" s="512"/>
      <c r="BE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2766"/>
      <c r="AZ19" s="512"/>
      <c r="BA19" s="512"/>
      <c r="BB19" s="512"/>
      <c r="BC19" s="512"/>
      <c r="BD19" s="512"/>
      <c r="BE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1371" t="s">
        <v>423</v>
      </c>
      <c r="AQ20" s="1367"/>
      <c r="AR20" s="1367"/>
      <c r="AS20" s="1367"/>
      <c r="AT20" s="1367"/>
      <c r="AU20" s="1371" t="s">
        <v>422</v>
      </c>
      <c r="AV20" s="1367"/>
      <c r="AW20" s="2767" t="s">
        <v>423</v>
      </c>
      <c r="BE20" s="1161">
        <v>0</v>
      </c>
    </row>
    <row customHeight="1" ht="14.25" hidden="1">
      <c r="O21" s="1365"/>
      <c r="AJ21" s="1636"/>
      <c r="AK21" s="1636"/>
      <c r="AL21" s="1636"/>
      <c r="AM21" s="1636"/>
      <c r="AN21" s="1636"/>
      <c r="AO21" s="1636"/>
      <c r="AP21" s="1636"/>
      <c r="AQ21" s="1636"/>
      <c r="AR21" s="1636"/>
      <c r="AS21" s="1636"/>
      <c r="AT21" s="1636"/>
      <c r="AU21" s="1636"/>
      <c r="AV21" s="1636"/>
      <c r="AW21" s="2757"/>
      <c r="BE21" s="1156">
        <v>0</v>
      </c>
    </row>
    <row customHeight="1" ht="14.25" hidden="1">
      <c r="O22" s="1365"/>
      <c r="AJ22" s="1636"/>
      <c r="AK22" s="1636"/>
      <c r="AL22" s="1636"/>
      <c r="AM22" s="1636"/>
      <c r="AN22" s="1636"/>
      <c r="AO22" s="1636"/>
      <c r="AP22" s="1636"/>
      <c r="AQ22" s="1636"/>
      <c r="AR22" s="1636"/>
      <c r="AS22" s="1636"/>
      <c r="AT22" s="1636"/>
      <c r="AU22" s="1636"/>
      <c r="AV22" s="1636"/>
      <c r="AW22" s="2757"/>
      <c r="BE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2757"/>
      <c r="BE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768"/>
      <c r="BE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769"/>
      <c r="BE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2770"/>
      <c r="AX26" s="510"/>
      <c r="BE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2757"/>
      <c r="AX27" s="327"/>
      <c r="AY27" s="281"/>
      <c r="AZ27" s="369"/>
      <c r="BA27" s="369"/>
      <c r="BB27" s="369"/>
      <c r="BC27" s="369"/>
      <c r="BD27" s="369"/>
      <c r="BE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2265" t="str">
        <f>IF(TITLE_DATE_PR_CHANGE="",IF(TITLE_DATE_PR="","",TITLE_DATE_PR),TITLE_DATE_PR_CHANGE)</f>
        <v>45946</v>
      </c>
      <c r="AK28" s="2265"/>
      <c r="AL28" s="2265"/>
      <c r="AM28" s="2265"/>
      <c r="AN28" s="2265"/>
      <c r="AO28" s="2265"/>
      <c r="AP28" s="1636"/>
      <c r="AQ28" s="2265" t="str">
        <f>IF(TITLE_DATE_PR_CHANGE="",IF(TITLE_DATE_PR="","",TITLE_DATE_PR),TITLE_DATE_PR_CHANGE)</f>
        <v>45946</v>
      </c>
      <c r="AR28" s="2265"/>
      <c r="AS28" s="2265"/>
      <c r="AT28" s="2265"/>
      <c r="AU28" s="2265"/>
      <c r="AV28" s="2265"/>
      <c r="AW28" s="2757"/>
      <c r="AX28" s="327"/>
      <c r="AY28" s="281"/>
      <c r="AZ28" s="369"/>
      <c r="BA28" s="369"/>
      <c r="BB28" s="369"/>
      <c r="BC28" s="369"/>
      <c r="BD28" s="369"/>
      <c r="BE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327"/>
      <c r="AC29" s="2252" t="str">
        <f>IF(TITLE_NUMBER_PR_CHANGE="",IF(TITLE_NUMBER_PR="","",TITLE_NUMBER_PR),TITLE_NUMBER_PR_CHANGE)</f>
        <v>ПГР/01/1456</v>
      </c>
      <c r="AD29" s="2252"/>
      <c r="AE29" s="2252"/>
      <c r="AF29" s="2252"/>
      <c r="AG29" s="2252"/>
      <c r="AH29" s="2252"/>
      <c r="AI29" s="327"/>
      <c r="AJ29" s="2252" t="str">
        <f>IF(TITLE_NUMBER_PR_CHANGE="",IF(TITLE_NUMBER_PR="","",TITLE_NUMBER_PR),TITLE_NUMBER_PR_CHANGE)</f>
        <v>ПГР/01/1456</v>
      </c>
      <c r="AK29" s="2252"/>
      <c r="AL29" s="2252"/>
      <c r="AM29" s="2252"/>
      <c r="AN29" s="2252"/>
      <c r="AO29" s="2252"/>
      <c r="AP29" s="1636"/>
      <c r="AQ29" s="2252" t="str">
        <f>IF(TITLE_NUMBER_PR_CHANGE="",IF(TITLE_NUMBER_PR="","",TITLE_NUMBER_PR),TITLE_NUMBER_PR_CHANGE)</f>
        <v>ПГР/01/1456</v>
      </c>
      <c r="AR29" s="2252"/>
      <c r="AS29" s="2252"/>
      <c r="AT29" s="2252"/>
      <c r="AU29" s="2252"/>
      <c r="AV29" s="2252"/>
      <c r="AW29" s="2757"/>
      <c r="AX29" s="327"/>
      <c r="AY29" s="281"/>
      <c r="AZ29" s="369"/>
      <c r="BA29" s="369"/>
      <c r="BB29" s="369"/>
      <c r="BC29" s="369"/>
      <c r="BD29" s="369"/>
      <c r="BE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2757"/>
      <c r="AX30" s="327"/>
      <c r="AY30" s="281"/>
      <c r="AZ30" s="369"/>
      <c r="BA30" s="369"/>
      <c r="BB30" s="369"/>
      <c r="BC30" s="369"/>
      <c r="BD30" s="369"/>
      <c r="BE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2770"/>
      <c r="AX31" s="510"/>
      <c r="BE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2265" t="str">
        <f>IF(TITLE_DATE_PR_CHANGE="",IF(TITLE_DATE_PR="","",TITLE_DATE_PR),TITLE_DATE_PR_CHANGE)</f>
        <v>45946</v>
      </c>
      <c r="AK32" s="2265"/>
      <c r="AL32" s="2265"/>
      <c r="AM32" s="2265"/>
      <c r="AN32" s="2265"/>
      <c r="AO32" s="2265"/>
      <c r="AP32" s="1636"/>
      <c r="AQ32" s="2265" t="str">
        <f>IF(TITLE_DATE_PR_CHANGE="",IF(TITLE_DATE_PR="","",TITLE_DATE_PR),TITLE_DATE_PR_CHANGE)</f>
        <v>45946</v>
      </c>
      <c r="AR32" s="2265"/>
      <c r="AS32" s="2265"/>
      <c r="AT32" s="2265"/>
      <c r="AU32" s="2265"/>
      <c r="AV32" s="2265"/>
      <c r="AW32" s="2757"/>
      <c r="AX32" s="327"/>
      <c r="AY32" s="281"/>
      <c r="AZ32" s="369"/>
      <c r="BA32" s="369"/>
      <c r="BB32" s="369"/>
      <c r="BC32" s="369"/>
      <c r="BD32" s="369"/>
      <c r="BE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327"/>
      <c r="AC33" s="2252" t="str">
        <f>IF(TITLE_NUMBER_PR_CHANGE="",IF(TITLE_NUMBER_PR="","",TITLE_NUMBER_PR),TITLE_NUMBER_PR_CHANGE)</f>
        <v>ПГР/01/1456</v>
      </c>
      <c r="AD33" s="2252"/>
      <c r="AE33" s="2252"/>
      <c r="AF33" s="2252"/>
      <c r="AG33" s="2252"/>
      <c r="AH33" s="2252"/>
      <c r="AI33" s="327"/>
      <c r="AJ33" s="2252" t="str">
        <f>IF(TITLE_NUMBER_PR_CHANGE="",IF(TITLE_NUMBER_PR="","",TITLE_NUMBER_PR),TITLE_NUMBER_PR_CHANGE)</f>
        <v>ПГР/01/1456</v>
      </c>
      <c r="AK33" s="2252"/>
      <c r="AL33" s="2252"/>
      <c r="AM33" s="2252"/>
      <c r="AN33" s="2252"/>
      <c r="AO33" s="2252"/>
      <c r="AP33" s="1636"/>
      <c r="AQ33" s="2252" t="str">
        <f>IF(TITLE_NUMBER_PR_CHANGE="",IF(TITLE_NUMBER_PR="","",TITLE_NUMBER_PR),TITLE_NUMBER_PR_CHANGE)</f>
        <v>ПГР/01/1456</v>
      </c>
      <c r="AR33" s="2252"/>
      <c r="AS33" s="2252"/>
      <c r="AT33" s="2252"/>
      <c r="AU33" s="2252"/>
      <c r="AV33" s="2252"/>
      <c r="AW33" s="2757"/>
      <c r="AX33" s="327"/>
      <c r="AY33" s="281"/>
      <c r="AZ33" s="369"/>
      <c r="BA33" s="369"/>
      <c r="BB33" s="369"/>
      <c r="BC33" s="369"/>
      <c r="BD33" s="369"/>
      <c r="BE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1643" t="s">
        <v>429</v>
      </c>
      <c r="AQ34" s="1636"/>
      <c r="AR34" s="1636"/>
      <c r="AS34" s="1636"/>
      <c r="AT34" s="1636"/>
      <c r="AU34" s="1636"/>
      <c r="AV34" s="1636"/>
      <c r="AW34" s="2771" t="s">
        <v>429</v>
      </c>
      <c r="AZ34" s="369"/>
      <c r="BA34" s="369"/>
      <c r="BB34" s="369"/>
      <c r="BC34" s="369"/>
      <c r="BD34" s="369"/>
      <c r="BE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522</v>
      </c>
      <c r="AK35" s="2253"/>
      <c r="AL35" s="2253"/>
      <c r="AM35" s="2253"/>
      <c r="AN35" s="2253"/>
      <c r="AO35" s="2253"/>
      <c r="AP35" s="2253"/>
      <c r="AQ35" s="2253" t="s">
        <v>522</v>
      </c>
      <c r="AR35" s="2253"/>
      <c r="AS35" s="2253"/>
      <c r="AT35" s="2253"/>
      <c r="AU35" s="2253"/>
      <c r="AV35" s="2253"/>
      <c r="AW35" s="2772"/>
      <c r="BE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313"/>
      <c r="AQ36" s="2313" t="s">
        <v>304</v>
      </c>
      <c r="AR36" s="2313"/>
      <c r="AS36" s="2313"/>
      <c r="AT36" s="2313"/>
      <c r="AU36" s="2313"/>
      <c r="AV36" s="2313"/>
      <c r="AW36" s="2773"/>
      <c r="AX36" s="2128"/>
      <c r="AY36" s="2128"/>
      <c r="BE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278" t="s">
        <v>432</v>
      </c>
      <c r="AQ37" s="2400" t="s">
        <v>431</v>
      </c>
      <c r="AR37" s="2401"/>
      <c r="AS37" s="2401"/>
      <c r="AT37" s="2401"/>
      <c r="AU37" s="2401"/>
      <c r="AV37" s="2402"/>
      <c r="AW37" s="2774" t="s">
        <v>432</v>
      </c>
      <c r="AX37" s="2281" t="s">
        <v>434</v>
      </c>
      <c r="AY37" s="2128"/>
      <c r="BE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61" t="s">
        <v>490</v>
      </c>
      <c r="AK38" s="2263" t="s">
        <v>437</v>
      </c>
      <c r="AL38" s="2264"/>
      <c r="AM38" s="2263" t="s">
        <v>438</v>
      </c>
      <c r="AN38" s="2270"/>
      <c r="AO38" s="2264"/>
      <c r="AP38" s="2279"/>
      <c r="AQ38" s="2261" t="s">
        <v>490</v>
      </c>
      <c r="AR38" s="2263" t="s">
        <v>437</v>
      </c>
      <c r="AS38" s="2264"/>
      <c r="AT38" s="2263" t="s">
        <v>438</v>
      </c>
      <c r="AU38" s="2270"/>
      <c r="AV38" s="2264"/>
      <c r="AW38" s="2775"/>
      <c r="AX38" s="2282"/>
      <c r="AY38" s="2128"/>
      <c r="BE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61" t="s">
        <v>519</v>
      </c>
      <c r="AK39" s="2578" t="s">
        <v>520</v>
      </c>
      <c r="AL39" s="2578" t="s">
        <v>495</v>
      </c>
      <c r="AM39" s="2578" t="s">
        <v>448</v>
      </c>
      <c r="AN39" s="2271" t="s">
        <v>449</v>
      </c>
      <c r="AO39" s="2272"/>
      <c r="AP39" s="2280"/>
      <c r="AQ39" s="2261" t="s">
        <v>519</v>
      </c>
      <c r="AR39" s="2578" t="s">
        <v>520</v>
      </c>
      <c r="AS39" s="2578" t="s">
        <v>495</v>
      </c>
      <c r="AT39" s="2578" t="s">
        <v>448</v>
      </c>
      <c r="AU39" s="2271" t="s">
        <v>449</v>
      </c>
      <c r="AV39" s="2272"/>
      <c r="AW39" s="2776"/>
      <c r="AX39" s="2283"/>
      <c r="AY39" s="2128"/>
      <c r="BE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777">
        <f>OFFSET(AW40,0,-2)+1</f>
        <v>26</v>
      </c>
      <c r="AX40" s="1246">
        <f>OFFSET(AX40,0,-1)</f>
        <v>26</v>
      </c>
      <c r="AY40" s="1483">
        <f>OFFSET(AY40,0,-1)+1</f>
        <v>27</v>
      </c>
      <c r="AZ40" s="512"/>
      <c r="BA40" s="512"/>
      <c r="BB40" s="512"/>
      <c r="BC40" s="512"/>
      <c r="BD40" s="512"/>
      <c r="BE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Транспортировка сточных вод</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758"/>
      <c r="AX41" s="2245"/>
      <c r="AY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1"/>
      <c r="BB41" s="501" t="str">
        <f>IF(T41="","",T41)</f>
        <v>Наименование тарифа</v>
      </c>
      <c r="BC41" s="501"/>
      <c r="BD41" s="501"/>
      <c r="BE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758"/>
      <c r="AX42" s="2245"/>
      <c r="AY42" s="1259" t="s">
        <v>402</v>
      </c>
      <c r="BA42" s="501"/>
      <c r="BB42" s="501" t="str">
        <f>IF(T42="","",T42)</f>
        <v>Территория действия тарифа</v>
      </c>
      <c r="BC42" s="501"/>
      <c r="BD42" s="501"/>
      <c r="BE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517</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758"/>
      <c r="AX43" s="2245"/>
      <c r="AY43" s="1259" t="s">
        <v>518</v>
      </c>
      <c r="BA43" s="501"/>
      <c r="BB43" s="501" t="str">
        <f>IF(T43="","",T43)</f>
        <v>Наименование централизованной системы водоотведения</v>
      </c>
      <c r="BC43" s="501"/>
      <c r="BD43" s="501"/>
      <c r="BE43" s="1156">
        <v>23</v>
      </c>
    </row>
    <row customHeight="1" ht="24">
      <c r="A44" s="1364" t="s">
        <v>272</v>
      </c>
      <c r="B44" s="1364" t="s">
        <v>273</v>
      </c>
      <c r="C44" s="1364" t="s">
        <v>274</v>
      </c>
      <c r="D44" s="1364" t="s">
        <v>523</v>
      </c>
      <c r="E44" s="2260"/>
      <c r="F44" s="2260"/>
      <c r="G44" s="2260"/>
      <c r="H44" s="2260"/>
      <c r="I44" s="2257" t="str">
        <f>S43&amp;".1"</f>
        <v>1.1.1.1</v>
      </c>
      <c r="J44" s="1364"/>
      <c r="K44" s="1364"/>
      <c r="L44" s="1365"/>
      <c r="P44" s="2258">
        <v>1</v>
      </c>
      <c r="Q44" s="1482"/>
      <c r="R44" s="357"/>
      <c r="S44" s="1494" t="str">
        <f>$I44</f>
        <v>1.1.1.1</v>
      </c>
      <c r="T44" s="286" t="s">
        <v>484</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759"/>
      <c r="AX44" s="2356"/>
      <c r="AY44" s="1259" t="s">
        <v>485</v>
      </c>
      <c r="BA44" s="501"/>
      <c r="BB44" s="501" t="str">
        <f>IF(T44="","",T44)</f>
        <v>Наименование признака дифференциации</v>
      </c>
      <c r="BC44" s="501"/>
      <c r="BD44" s="501"/>
      <c r="BE44" s="1156">
        <v>23</v>
      </c>
    </row>
    <row customHeight="1" ht="24">
      <c r="A45" s="1364" t="s">
        <v>272</v>
      </c>
      <c r="B45" s="1364" t="s">
        <v>273</v>
      </c>
      <c r="C45" s="1364" t="s">
        <v>274</v>
      </c>
      <c r="D45" s="1364" t="s">
        <v>523</v>
      </c>
      <c r="E45" s="2260"/>
      <c r="F45" s="2260"/>
      <c r="G45" s="2260"/>
      <c r="H45" s="2260"/>
      <c r="I45" s="2287"/>
      <c r="J45" s="2257" t="str">
        <f>I44&amp;".1"</f>
        <v>1.1.1.1.1</v>
      </c>
      <c r="K45" s="1364"/>
      <c r="L45" s="1365" t="s">
        <v>410</v>
      </c>
      <c r="P45" s="2258"/>
      <c r="Q45" s="2258">
        <v>1</v>
      </c>
      <c r="R45" s="358"/>
      <c r="S45" s="1494" t="str">
        <f>$J45</f>
        <v>1.1.1.1.1</v>
      </c>
      <c r="T45" s="287" t="s">
        <v>411</v>
      </c>
      <c r="U45" s="301"/>
      <c r="V45" s="2246"/>
      <c r="W45" s="2247"/>
      <c r="X45" s="2247"/>
      <c r="Y45" s="2247"/>
      <c r="Z45" s="2247"/>
      <c r="AA45" s="2247"/>
      <c r="AB45" s="2248"/>
      <c r="AC45" s="2246" t="s">
        <v>524</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760"/>
      <c r="AX45" s="2248"/>
      <c r="AY45" s="1308" t="s">
        <v>486</v>
      </c>
      <c r="BA45" s="501"/>
      <c r="BB45" s="501" t="str">
        <f>IF(T45="","",T45)</f>
        <v>Группа потребителей</v>
      </c>
      <c r="BC45" s="501"/>
      <c r="BD45" s="501"/>
      <c r="BE45" s="1156">
        <v>23</v>
      </c>
    </row>
    <row customHeight="1" ht="24">
      <c r="A46" s="1364" t="s">
        <v>272</v>
      </c>
      <c r="B46" s="1364" t="s">
        <v>273</v>
      </c>
      <c r="C46" s="1364" t="s">
        <v>274</v>
      </c>
      <c r="D46" s="1364" t="s">
        <v>523</v>
      </c>
      <c r="E46" s="2260"/>
      <c r="F46" s="2260"/>
      <c r="G46" s="2260"/>
      <c r="H46" s="2260"/>
      <c r="I46" s="2287"/>
      <c r="J46" s="2287"/>
      <c r="K46" s="2257" t="str">
        <f>J45&amp;".1"</f>
        <v>1.1.1.1.1.1</v>
      </c>
      <c r="L46" s="1365"/>
      <c r="P46" s="2258"/>
      <c r="Q46" s="2258"/>
      <c r="R46" s="358">
        <v>1</v>
      </c>
      <c r="S46" s="1494" t="str">
        <f>$K46</f>
        <v>1.1.1.1.1.1</v>
      </c>
      <c r="T46" s="1438"/>
      <c r="U46" s="301"/>
      <c r="V46" s="752"/>
      <c r="W46" s="752"/>
      <c r="X46" s="1258"/>
      <c r="Y46" s="2603"/>
      <c r="Z46" s="2108" t="s">
        <v>66</v>
      </c>
      <c r="AA46" s="2288"/>
      <c r="AB46" s="2108" t="s">
        <v>66</v>
      </c>
      <c r="AC46" s="752">
        <v>16.12</v>
      </c>
      <c r="AD46" s="752"/>
      <c r="AE46" s="1258"/>
      <c r="AF46" s="2603">
        <v>46023</v>
      </c>
      <c r="AG46" s="2108" t="s">
        <v>66</v>
      </c>
      <c r="AH46" s="2288">
        <v>46387</v>
      </c>
      <c r="AI46" s="2108" t="s">
        <v>66</v>
      </c>
      <c r="AJ46" s="752">
        <v>13.6</v>
      </c>
      <c r="AK46" s="752"/>
      <c r="AL46" s="1258"/>
      <c r="AM46" s="2603">
        <v>46388</v>
      </c>
      <c r="AN46" s="2108" t="s">
        <v>66</v>
      </c>
      <c r="AO46" s="2288">
        <v>46752</v>
      </c>
      <c r="AP46" s="2108" t="s">
        <v>66</v>
      </c>
      <c r="AQ46" s="752">
        <v>14.04</v>
      </c>
      <c r="AR46" s="752"/>
      <c r="AS46" s="1258"/>
      <c r="AT46" s="2603">
        <v>46753</v>
      </c>
      <c r="AU46" s="2108" t="s">
        <v>66</v>
      </c>
      <c r="AV46" s="2288">
        <v>47118</v>
      </c>
      <c r="AW46" s="2108" t="s">
        <v>66</v>
      </c>
      <c r="AX46" s="1439"/>
      <c r="AY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2">
        <f>STRCHECKDATE(V47:AX47)</f>
      </c>
      <c r="BA46" s="501"/>
      <c r="BB46" s="501" t="str">
        <f>IF(T46="","",T46)</f>
        <v/>
      </c>
      <c r="BC46" s="501"/>
      <c r="BD46" s="501"/>
      <c r="BE46" s="1156">
        <v>23</v>
      </c>
    </row>
    <row customHeight="1" ht="0">
      <c r="A47" s="1364" t="s">
        <v>272</v>
      </c>
      <c r="B47" s="1364" t="s">
        <v>273</v>
      </c>
      <c r="C47" s="1364" t="s">
        <v>274</v>
      </c>
      <c r="D47" s="1364" t="s">
        <v>523</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46023-46387</v>
      </c>
      <c r="AF47" s="2267"/>
      <c r="AG47" s="2108"/>
      <c r="AH47" s="2289"/>
      <c r="AI47" s="2108"/>
      <c r="AJ47" s="326"/>
      <c r="AK47" s="326"/>
      <c r="AL47" s="329" t="str">
        <f>AM46&amp;"-"&amp;AO46</f>
        <v>46388-46752</v>
      </c>
      <c r="AM47" s="2310"/>
      <c r="AN47" s="2108"/>
      <c r="AO47" s="2289"/>
      <c r="AP47" s="2108"/>
      <c r="AQ47" s="326"/>
      <c r="AR47" s="326"/>
      <c r="AS47" s="329" t="str">
        <f>AT46&amp;"-"&amp;AV46</f>
        <v>46753-47118</v>
      </c>
      <c r="AT47" s="2310"/>
      <c r="AU47" s="2108"/>
      <c r="AV47" s="2289"/>
      <c r="AW47" s="2108"/>
      <c r="AX47" s="1440"/>
      <c r="AY47" s="2350"/>
      <c r="BA47" s="501"/>
      <c r="BB47" s="501" t="str">
        <f>IF(T47="","",T47)</f>
        <v/>
      </c>
      <c r="BC47" s="501"/>
      <c r="BD47" s="501"/>
      <c r="BE47" s="1156">
        <v>0</v>
      </c>
    </row>
    <row customHeight="1" ht="21">
      <c r="A48" s="1364" t="s">
        <v>272</v>
      </c>
      <c r="B48" s="1364" t="s">
        <v>273</v>
      </c>
      <c r="C48" s="1364" t="s">
        <v>274</v>
      </c>
      <c r="D48" s="1364" t="s">
        <v>523</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713"/>
      <c r="AK48" s="2714"/>
      <c r="AL48" s="2715"/>
      <c r="AM48" s="2716"/>
      <c r="AN48" s="2717"/>
      <c r="AO48" s="2718"/>
      <c r="AP48" s="2719"/>
      <c r="AQ48" s="2720"/>
      <c r="AR48" s="2721"/>
      <c r="AS48" s="2722"/>
      <c r="AT48" s="2723"/>
      <c r="AU48" s="2724"/>
      <c r="AV48" s="2725"/>
      <c r="AW48" s="2778"/>
      <c r="AX48" s="368"/>
      <c r="AY48" s="1259" t="s">
        <v>488</v>
      </c>
      <c r="BA48" s="501"/>
      <c r="BB48" s="501" t="str">
        <f>IF(T48="","",T48)</f>
        <v>Добавить значение признака дифференциации</v>
      </c>
      <c r="BC48" s="501"/>
      <c r="BD48" s="501"/>
      <c r="BE48" s="1156">
        <v>20</v>
      </c>
    </row>
    <row customHeight="1" ht="22.049999999999997">
      <c r="A49" s="1364" t="s">
        <v>272</v>
      </c>
      <c r="B49" s="1364" t="s">
        <v>273</v>
      </c>
      <c r="C49" s="1364" t="s">
        <v>274</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2727"/>
      <c r="AK49" s="2728"/>
      <c r="AL49" s="2729"/>
      <c r="AM49" s="2730"/>
      <c r="AN49" s="2731"/>
      <c r="AO49" s="2732"/>
      <c r="AP49" s="2733"/>
      <c r="AQ49" s="2734"/>
      <c r="AR49" s="2735"/>
      <c r="AS49" s="2736"/>
      <c r="AT49" s="2737"/>
      <c r="AU49" s="2738"/>
      <c r="AV49" s="2739"/>
      <c r="AW49" s="2779"/>
      <c r="AX49" s="368"/>
      <c r="AY49" s="1441"/>
      <c r="BA49" s="501"/>
      <c r="BB49" s="501" t="str">
        <f>IF(T49="","",T49)</f>
        <v>Добавить группу потребителей</v>
      </c>
      <c r="BC49" s="501"/>
      <c r="BD49" s="501"/>
      <c r="BE49" s="1156">
        <v>21</v>
      </c>
    </row>
    <row customHeight="1" ht="22.049999999999997">
      <c r="A50" s="1364" t="s">
        <v>272</v>
      </c>
      <c r="B50" s="1364" t="s">
        <v>273</v>
      </c>
      <c r="C50" s="1364" t="s">
        <v>274</v>
      </c>
      <c r="D50" s="1364" t="s">
        <v>523</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2741"/>
      <c r="AK50" s="2742"/>
      <c r="AL50" s="2743"/>
      <c r="AM50" s="2744"/>
      <c r="AN50" s="2745"/>
      <c r="AO50" s="2746"/>
      <c r="AP50" s="2747"/>
      <c r="AQ50" s="2748"/>
      <c r="AR50" s="2749"/>
      <c r="AS50" s="2750"/>
      <c r="AT50" s="2751"/>
      <c r="AU50" s="2752"/>
      <c r="AV50" s="2753"/>
      <c r="AW50" s="2780"/>
      <c r="AX50" s="368"/>
      <c r="AY50" s="304"/>
      <c r="BA50" s="501"/>
      <c r="BB50" s="501" t="str">
        <f>IF(T50="","",T50)</f>
        <v>Добавить наименование признака дифференциации</v>
      </c>
      <c r="BC50" s="501"/>
      <c r="BD50" s="501"/>
      <c r="BE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275</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2765"/>
      <c r="AX51" s="1325"/>
      <c r="AY51" s="1325"/>
      <c r="BA51" s="790"/>
      <c r="BB51" s="790" t="str">
        <f>IF(T51="","",T51)</f>
        <v>Добавить централизованную систему для дифференциации</v>
      </c>
      <c r="BC51" s="790"/>
      <c r="BD51" s="790"/>
      <c r="BE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276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2765"/>
      <c r="AX52" s="1325"/>
      <c r="AY52" s="1325"/>
      <c r="BA52" s="501"/>
      <c r="BB52" s="501" t="str">
        <f>IF(T52="","",T52)</f>
        <v>Добавить территорию для дифференциации</v>
      </c>
      <c r="BC52" s="501"/>
      <c r="BD52" s="501"/>
      <c r="BE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2765"/>
      <c r="AX53" s="1325"/>
      <c r="AY53" s="1325"/>
      <c r="BA53" s="790"/>
      <c r="BB53" s="790" t="str">
        <f>IF(T53="","",T53)</f>
        <v>Добавить наименование тарифа</v>
      </c>
      <c r="BC53" s="790"/>
      <c r="BD53" s="790"/>
      <c r="BE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2757"/>
      <c r="AZ54" s="1156"/>
      <c r="BA54" s="1156"/>
      <c r="BB54" s="1156"/>
      <c r="BC54" s="1156"/>
      <c r="BD54" s="1156"/>
      <c r="BE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781"/>
      <c r="AX55" s="2286"/>
      <c r="AY55" s="2286"/>
      <c r="BE55" s="1156">
        <v>14</v>
      </c>
    </row>
    <row customHeight="1" ht="14.699999999999998">
      <c r="O56" s="538"/>
      <c r="AJ56" s="1636"/>
      <c r="AK56" s="1636"/>
      <c r="AL56" s="1636"/>
      <c r="AM56" s="1636"/>
      <c r="AN56" s="1636"/>
      <c r="AO56" s="1636"/>
      <c r="AP56" s="1636"/>
      <c r="AQ56" s="1636"/>
      <c r="AR56" s="1636"/>
      <c r="AS56" s="1636"/>
      <c r="AT56" s="1636"/>
      <c r="AU56" s="1636"/>
      <c r="AV56" s="1636"/>
      <c r="AW56" s="2757"/>
      <c r="BE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781"/>
      <c r="AX57" s="2286"/>
      <c r="AY57" s="2286"/>
      <c r="BE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2757">
        <v>0</v>
      </c>
      <c r="AX58" s="1156">
        <v>4</v>
      </c>
      <c r="AY58" s="1156">
        <v>115</v>
      </c>
      <c r="AZ58" s="512">
        <v>10</v>
      </c>
      <c r="BA58" s="512">
        <v>10</v>
      </c>
      <c r="BB58" s="512">
        <v>10</v>
      </c>
      <c r="BC58" s="512">
        <v>10</v>
      </c>
      <c r="BD58" s="512">
        <v>10</v>
      </c>
      <c r="BE58" s="1156">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50788-1D91-D2C2-D2F8-94757E233F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527</v>
      </c>
      <c r="AE41" s="2292"/>
      <c r="AF41" s="2292"/>
      <c r="AG41" s="2330"/>
      <c r="AH41" s="2329" t="s">
        <v>528</v>
      </c>
      <c r="AI41" s="2292"/>
      <c r="AJ41" s="2292"/>
      <c r="AK41" s="2330"/>
      <c r="AL41" s="2329" t="s">
        <v>529</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6A9A8-2B01-F348-4C46-1450AE2858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DF378-1618-D498-379C-E826AEB5BC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2252"/>
      <c r="AC29" s="2252"/>
      <c r="AD29" s="2252"/>
      <c r="AE29" s="2252"/>
      <c r="AF29" s="327"/>
      <c r="AG29" s="2252" t="str">
        <f>IF(TITLE_NUMBER_PR_CHANGE="",IF(TITLE_NUMBER_PR="","",TITLE_NUMBER_PR),TITLE_NUMBER_PR_CHANGE)</f>
        <v>ПГР/01/1456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2252"/>
      <c r="AC33" s="2252"/>
      <c r="AD33" s="2252"/>
      <c r="AE33" s="2252"/>
      <c r="AF33" s="327"/>
      <c r="AG33" s="2252" t="str">
        <f>IF(TITLE_NUMBER_PR_CHANGE="",IF(TITLE_NUMBER_PR="","",TITLE_NUMBER_PR),TITLE_NUMBER_PR_CHANGE)</f>
        <v>ПГР/01/1456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545</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250</v>
      </c>
      <c r="B47" s="1364" t="s">
        <v>251</v>
      </c>
      <c r="C47" s="1364" t="s">
        <v>252</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545</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545</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27808-D0F9-89EE-BA08-E223F3788D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ПГР/01/1456</v>
      </c>
      <c r="W29" s="2252"/>
      <c r="X29" s="2252"/>
      <c r="Y29" s="2252"/>
      <c r="Z29" s="2252"/>
      <c r="AA29" s="2252"/>
      <c r="AB29" s="2252"/>
      <c r="AC29" s="2252"/>
      <c r="AD29" s="2252"/>
      <c r="AE29" s="2252"/>
      <c r="AF29" s="327"/>
      <c r="AG29" s="2252" t="str">
        <f>IF(TITLE_NUMBER_PR_CHANGE="",IF(TITLE_NUMBER_PR="","",TITLE_NUMBER_PR),TITLE_NUMBER_PR_CHANGE)</f>
        <v>ПГР/01/1456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ПГР/01/1456</v>
      </c>
      <c r="W33" s="2252"/>
      <c r="X33" s="2252"/>
      <c r="Y33" s="2252"/>
      <c r="Z33" s="2252"/>
      <c r="AA33" s="2252"/>
      <c r="AB33" s="2252"/>
      <c r="AC33" s="2252"/>
      <c r="AD33" s="2252"/>
      <c r="AE33" s="2252"/>
      <c r="AF33" s="327"/>
      <c r="AG33" s="2252" t="str">
        <f>IF(TITLE_NUMBER_PR_CHANGE="",IF(TITLE_NUMBER_PR="","",TITLE_NUMBER_PR),TITLE_NUMBER_PR_CHANGE)</f>
        <v>ПГР/01/1456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438</v>
      </c>
      <c r="AD38" s="2314"/>
      <c r="AE38" s="2315"/>
      <c r="AF38" s="2279"/>
      <c r="AG38" s="2367" t="s">
        <v>535</v>
      </c>
      <c r="AH38" s="2366" t="s">
        <v>536</v>
      </c>
      <c r="AI38" s="2366"/>
      <c r="AJ38" s="2366"/>
      <c r="AK38" s="2366" t="s">
        <v>537</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541</v>
      </c>
      <c r="Y40" s="1984" t="s">
        <v>542</v>
      </c>
      <c r="Z40" s="2366"/>
      <c r="AA40" s="1984" t="s">
        <v>543</v>
      </c>
      <c r="AB40" s="1984" t="s">
        <v>544</v>
      </c>
      <c r="AC40" s="1490" t="s">
        <v>448</v>
      </c>
      <c r="AD40" s="2271" t="s">
        <v>449</v>
      </c>
      <c r="AE40" s="2272"/>
      <c r="AF40" s="2280"/>
      <c r="AG40" s="2367"/>
      <c r="AH40" s="2366"/>
      <c r="AI40" s="1984" t="s">
        <v>541</v>
      </c>
      <c r="AJ40" s="1984" t="s">
        <v>542</v>
      </c>
      <c r="AK40" s="2366"/>
      <c r="AL40" s="1984" t="s">
        <v>543</v>
      </c>
      <c r="AM40" s="1984" t="s">
        <v>544</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275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276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A4088-15E8-A551-53FE-6F11FF5691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ПГР/01/1456</v>
      </c>
      <c r="W33" s="2252"/>
      <c r="X33" s="2252"/>
      <c r="Y33" s="2252"/>
      <c r="Z33" s="2252"/>
      <c r="AA33" s="2252"/>
      <c r="AB33" s="2252"/>
      <c r="AC33" s="327"/>
      <c r="AD33" s="2252" t="str">
        <f>IF(TITLE_NUMBER_PR_CHANGE="",IF(TITLE_NUMBER_PR="","",TITLE_NUMBER_PR),TITLE_NUMBER_PR_CHANGE)</f>
        <v>ПГР/01/1456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ПГР/01/1456</v>
      </c>
      <c r="W37" s="2252"/>
      <c r="X37" s="2252"/>
      <c r="Y37" s="2252"/>
      <c r="Z37" s="2252"/>
      <c r="AA37" s="2252"/>
      <c r="AB37" s="2252"/>
      <c r="AC37" s="327"/>
      <c r="AD37" s="2252" t="str">
        <f>IF(TITLE_NUMBER_PR_CHANGE="",IF(TITLE_NUMBER_PR="","",TITLE_NUMBER_PR),TITLE_NUMBER_PR_CHANGE)</f>
        <v>ПГР/01/1456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260</v>
      </c>
      <c r="B50" s="1344" t="s">
        <v>261</v>
      </c>
      <c r="C50" s="1344" t="s">
        <v>262</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547</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275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276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27468-5C48-E04F-6C55-8916CE877D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555</v>
      </c>
      <c r="H32" s="558"/>
      <c r="I32" s="558"/>
      <c r="J32" s="290" t="str">
        <f>FHD_NOTE_P_3</f>
        <v/>
      </c>
      <c r="K32" s="1637" t="str">
        <f>IF((LEN(E32)-LEN(SUBSTITUTE(E32,".","")))/LEN(".")=1,"p","")</f>
        <v>p</v>
      </c>
      <c r="AF32" s="1632">
        <v>11</v>
      </c>
    </row>
    <row customHeight="1" ht="11.25" hidden="1">
      <c r="A33" s="2372" t="s">
        <v>571</v>
      </c>
      <c r="D33" s="1639"/>
      <c r="E33" s="547" t="str">
        <f>FHD_NUM_P_4</f>
        <v/>
      </c>
      <c r="F33" s="1525" t="str">
        <f>FHD_P_4</f>
        <v/>
      </c>
      <c r="G33" s="1879" t="s">
        <v>555</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576</v>
      </c>
      <c r="C47" s="1637"/>
      <c r="D47" s="576"/>
      <c r="E47" s="547" t="str">
        <f>FHD_NUM_P_11</f>
        <v/>
      </c>
      <c r="F47" s="1525" t="str">
        <f>FHD_P_11</f>
        <v/>
      </c>
      <c r="G47" s="1879" t="s">
        <v>555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581</v>
      </c>
      <c r="C72" s="1637"/>
      <c r="D72" s="1639"/>
      <c r="E72" s="547" t="str">
        <f>FHD_NUM_P_34</f>
        <v/>
      </c>
      <c r="F72" s="1881" t="str">
        <f>FHD_P_34</f>
        <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587</v>
      </c>
      <c r="D96" s="1639"/>
      <c r="E96" s="547" t="str">
        <f>FHD_NUM_P_58</f>
        <v>7</v>
      </c>
      <c r="F96" s="1881" t="str">
        <f>FHD_P_58</f>
        <v>Объём сточных вод, принятых от потребителей</v>
      </c>
      <c r="G96" s="1882" t="s">
        <v>584</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584</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584</v>
      </c>
      <c r="H98" s="978"/>
      <c r="I98" s="578"/>
      <c r="J98" s="290" t="str">
        <f>FHD_NOTE_P_60</f>
        <v/>
      </c>
      <c r="K98" s="544"/>
      <c r="AF98" s="1632">
        <v>0</v>
      </c>
    </row>
    <row s="1367" customFormat="1" customHeight="1" ht="18.75" hidden="1">
      <c r="A99" s="2372" t="s">
        <v>588</v>
      </c>
      <c r="C99" s="1637"/>
      <c r="D99" s="1639"/>
      <c r="E99" s="547" t="str">
        <f>FHD_NUM_P_61</f>
        <v/>
      </c>
      <c r="F99" s="1881" t="str">
        <f>FHD_P_61</f>
        <v/>
      </c>
      <c r="G99" s="1879" t="s">
        <v>559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589</v>
      </c>
      <c r="G101" s="573"/>
      <c r="H101" s="574"/>
      <c r="I101" s="574"/>
      <c r="J101" s="1005" t="s">
        <v>590</v>
      </c>
      <c r="K101" s="544"/>
      <c r="AF101" s="1632">
        <v>0</v>
      </c>
    </row>
    <row s="1367" customFormat="1" customHeight="1" ht="18.75" hidden="1">
      <c r="A102" s="2372"/>
      <c r="C102" s="1637"/>
      <c r="D102" s="1639"/>
      <c r="E102" s="547" t="str">
        <f>FHD_NUM_P_62</f>
        <v/>
      </c>
      <c r="F102" s="1881" t="str">
        <f>FHD_P_62</f>
        <v/>
      </c>
      <c r="G102" s="1878" t="s">
        <v>559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586</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591</v>
      </c>
      <c r="D104" s="1639"/>
      <c r="E104" s="547" t="str">
        <f>FHD_NUM_P_64</f>
        <v/>
      </c>
      <c r="F104" s="1881" t="str">
        <f>FHD_P_64</f>
        <v/>
      </c>
      <c r="G104" s="1878" t="s">
        <v>586</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586</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hidden="1">
      <c r="A113" s="990" t="s">
        <v>594</v>
      </c>
      <c r="D113" s="1639"/>
      <c r="E113" s="547" t="str">
        <f>FHD_NUM_P_73</f>
        <v/>
      </c>
      <c r="F113" s="1881" t="str">
        <f>FHD_P_73</f>
        <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600</v>
      </c>
      <c r="D120" s="1639"/>
      <c r="E120" s="547" t="str">
        <f>FHD_NUM_P_78</f>
        <v/>
      </c>
      <c r="F120" s="1881" t="str">
        <f>FHD_P_78</f>
        <v/>
      </c>
      <c r="G120" s="1878" t="s">
        <v>563</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589</v>
      </c>
      <c r="G122" s="573"/>
      <c r="H122" s="574"/>
      <c r="I122" s="574"/>
      <c r="J122" s="1005" t="s">
        <v>601</v>
      </c>
      <c r="K122" s="544"/>
      <c r="AF122" s="1632">
        <v>0</v>
      </c>
    </row>
    <row customHeight="1" ht="22.5" hidden="1">
      <c r="A123" s="2372"/>
      <c r="D123" s="1639"/>
      <c r="E123" s="547" t="str">
        <f>FHD_NUM_P_79</f>
        <v/>
      </c>
      <c r="F123" s="1881" t="str">
        <f>FHD_P_79</f>
        <v/>
      </c>
      <c r="G123" s="1879" t="s">
        <v>565</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589</v>
      </c>
      <c r="G125" s="573"/>
      <c r="H125" s="574"/>
      <c r="I125" s="574"/>
      <c r="J125" s="1005" t="s">
        <v>602</v>
      </c>
      <c r="K125" s="544"/>
      <c r="AF125" s="1632">
        <v>0</v>
      </c>
    </row>
    <row customHeight="1" ht="22.5" hidden="1">
      <c r="A126" s="2372"/>
      <c r="D126" s="1639"/>
      <c r="E126" s="547" t="str">
        <f>FHD_NUM_P_80</f>
        <v/>
      </c>
      <c r="F126" s="1881" t="str">
        <f>FHD_P_80</f>
        <v/>
      </c>
      <c r="G126" s="1879" t="s">
        <v>603</v>
      </c>
      <c r="H126" s="558"/>
      <c r="I126" s="558"/>
      <c r="J126" s="290" t="str">
        <f>FHD_NOTE_P_80</f>
        <v/>
      </c>
      <c r="K126" s="544"/>
      <c r="AF126" s="1632">
        <v>0</v>
      </c>
    </row>
    <row customHeight="1" ht="18.75" hidden="1">
      <c r="A127" s="2372"/>
      <c r="D127" s="1639"/>
      <c r="E127" s="547" t="str">
        <f>FHD_NUM_P_81</f>
        <v/>
      </c>
      <c r="F127" s="1881" t="str">
        <f>FHD_P_81</f>
        <v/>
      </c>
      <c r="G127" s="1879" t="s">
        <v>604</v>
      </c>
      <c r="H127" s="558"/>
      <c r="I127" s="558"/>
      <c r="J127" s="290" t="str">
        <f>FHD_NOTE_P_81</f>
        <v/>
      </c>
      <c r="K127" s="544"/>
      <c r="AF127" s="1632">
        <v>0</v>
      </c>
    </row>
    <row customHeight="1" ht="18.75" hidden="1">
      <c r="A128" s="2372"/>
      <c r="C128" s="1637" t="s">
        <v>591</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591</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591</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90C83-FBDC-78F8-17E8-E7ABF03F9ED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09A05-0469-425A-A328-D71C016410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623</v>
      </c>
      <c r="I10" s="712"/>
      <c r="J10" s="2368" t="s">
        <v>106</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B9754-ABE8-4895-B708-0BB92C45681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522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693</v>
      </c>
      <c r="C10" s="2054" t="s">
        <v>694</v>
      </c>
      <c r="D10" s="2053" t="s">
        <v>630</v>
      </c>
      <c r="E10" s="2057" t="s">
        <v>631</v>
      </c>
      <c r="F10" s="2057" t="s">
        <v>631</v>
      </c>
      <c r="H10" s="377"/>
      <c r="I10" s="2025" t="s">
        <v>110</v>
      </c>
      <c r="J10" s="1887" t="s">
        <v>695</v>
      </c>
      <c r="K10" s="2019" t="s">
        <v>310</v>
      </c>
      <c r="L10" s="819"/>
      <c r="M10" s="298" t="s">
        <v>696</v>
      </c>
      <c r="W10" s="1632">
        <v>34</v>
      </c>
    </row>
    <row customHeight="1" ht="50.25">
      <c r="B11" s="2054" t="s">
        <v>697</v>
      </c>
      <c r="C11" s="2054" t="s">
        <v>698</v>
      </c>
      <c r="D11" s="2053" t="s">
        <v>630</v>
      </c>
      <c r="E11" s="2057" t="s">
        <v>631</v>
      </c>
      <c r="F11" s="2057" t="s">
        <v>631</v>
      </c>
      <c r="H11" s="377"/>
      <c r="I11" s="2025" t="s">
        <v>111</v>
      </c>
      <c r="J11" s="1887" t="s">
        <v>699</v>
      </c>
      <c r="K11" s="2019" t="s">
        <v>310</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310</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E9A41-6123-778E-6658-AE52BA6C25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110</v>
      </c>
      <c r="F15" s="708" t="s">
        <v>707</v>
      </c>
      <c r="G15" s="1647" t="s">
        <v>555</v>
      </c>
      <c r="H15" s="558"/>
      <c r="I15" s="558"/>
      <c r="J15" s="290" t="s">
        <v>708</v>
      </c>
      <c r="K15" s="544" t="s">
        <v>633</v>
      </c>
      <c r="AF15" s="1632">
        <v>19</v>
      </c>
    </row>
    <row customHeight="1" ht="35.699999999999996">
      <c r="D16" s="1639"/>
      <c r="E16" s="1631" t="s">
        <v>111</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311</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314</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90</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112</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1D9B8-E9B7-16F5-6541-7D4D913D94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110</v>
      </c>
      <c r="F15" s="708" t="s">
        <v>778</v>
      </c>
      <c r="G15" s="1658" t="s">
        <v>555</v>
      </c>
      <c r="H15" s="558"/>
      <c r="I15" s="558"/>
      <c r="J15" s="290" t="s">
        <v>779</v>
      </c>
      <c r="K15" s="544" t="s">
        <v>633</v>
      </c>
      <c r="AF15" s="1632">
        <v>19</v>
      </c>
    </row>
    <row customHeight="1" ht="24">
      <c r="D16" s="1639"/>
      <c r="E16" s="1631" t="s">
        <v>111</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311</v>
      </c>
      <c r="F20" s="1668" t="s">
        <v>786</v>
      </c>
      <c r="G20" s="1655" t="s">
        <v>555</v>
      </c>
      <c r="H20" s="558"/>
      <c r="I20" s="558"/>
      <c r="J20" s="290"/>
      <c r="K20" s="544"/>
      <c r="AF20" s="1632">
        <v>34</v>
      </c>
    </row>
    <row customHeight="1" ht="48.29999999999999">
      <c r="D21" s="1639"/>
      <c r="E21" s="1665" t="s">
        <v>314</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112</v>
      </c>
      <c r="F35" s="1662" t="s">
        <v>632</v>
      </c>
      <c r="G35" s="1658" t="s">
        <v>310</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4E618-85B8-C07F-3775-2DCCF1F29D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809</v>
      </c>
      <c r="F11" s="706" t="s">
        <v>569</v>
      </c>
      <c r="G11" s="466" t="s">
        <v>307</v>
      </c>
      <c r="H11" s="466" t="s">
        <v>394</v>
      </c>
      <c r="I11" s="808" t="s">
        <v>307</v>
      </c>
      <c r="J11" s="809" t="s">
        <v>394</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810</v>
      </c>
      <c r="D13" s="954" t="s">
        <v>110</v>
      </c>
      <c r="E13" s="280" t="s">
        <v>811</v>
      </c>
      <c r="F13" s="661" t="s">
        <v>812</v>
      </c>
      <c r="G13" s="558"/>
      <c r="H13" s="662"/>
      <c r="I13" s="558"/>
      <c r="J13" s="662"/>
      <c r="K13" s="290" t="s">
        <v>813</v>
      </c>
      <c r="L13" s="721"/>
      <c r="X13" s="506">
        <v>0</v>
      </c>
    </row>
    <row customHeight="1" ht="22.5" hidden="1">
      <c r="A14" s="2393"/>
      <c r="D14" s="540" t="s">
        <v>111</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310</v>
      </c>
      <c r="G15" s="951" t="s">
        <v>310</v>
      </c>
      <c r="H15" s="107"/>
      <c r="I15" s="951" t="s">
        <v>310</v>
      </c>
      <c r="J15" s="107"/>
      <c r="K15" s="290" t="s">
        <v>818</v>
      </c>
      <c r="L15" s="721"/>
      <c r="X15" s="759">
        <v>0</v>
      </c>
    </row>
    <row s="1636" customFormat="1" customHeight="1" ht="22.5" hidden="1">
      <c r="A16" s="2393"/>
      <c r="B16" s="512"/>
      <c r="D16" s="954" t="s">
        <v>328</v>
      </c>
      <c r="E16" s="955" t="s">
        <v>819</v>
      </c>
      <c r="F16" s="951" t="s">
        <v>820</v>
      </c>
      <c r="G16" s="818"/>
      <c r="H16" s="107"/>
      <c r="I16" s="818"/>
      <c r="J16" s="107"/>
      <c r="K16" s="290"/>
      <c r="L16" s="721"/>
      <c r="X16" s="759">
        <v>0</v>
      </c>
    </row>
    <row s="1636" customFormat="1" customHeight="1" ht="22.5" hidden="1">
      <c r="A17" s="2393"/>
      <c r="B17" s="512"/>
      <c r="D17" s="954" t="s">
        <v>336</v>
      </c>
      <c r="E17" s="955" t="s">
        <v>821</v>
      </c>
      <c r="F17" s="951" t="s">
        <v>822</v>
      </c>
      <c r="G17" s="818"/>
      <c r="H17" s="107"/>
      <c r="I17" s="818"/>
      <c r="J17" s="107"/>
      <c r="K17" s="290"/>
      <c r="L17" s="721"/>
      <c r="X17" s="759">
        <v>0</v>
      </c>
    </row>
    <row s="1636" customFormat="1" customHeight="1" ht="33.75" hidden="1">
      <c r="A18" s="2393"/>
      <c r="B18" s="512"/>
      <c r="D18" s="954" t="s">
        <v>338</v>
      </c>
      <c r="E18" s="955" t="s">
        <v>823</v>
      </c>
      <c r="F18" s="951" t="s">
        <v>574</v>
      </c>
      <c r="G18" s="681"/>
      <c r="H18" s="107"/>
      <c r="I18" s="681"/>
      <c r="J18" s="107"/>
      <c r="K18" s="290"/>
      <c r="L18" s="721"/>
      <c r="X18" s="759">
        <v>0</v>
      </c>
    </row>
    <row customHeight="1" ht="101.25" hidden="1">
      <c r="A19" s="2393"/>
      <c r="D19" s="954" t="s">
        <v>91</v>
      </c>
      <c r="E19" s="280" t="s">
        <v>824</v>
      </c>
      <c r="F19" s="661" t="s">
        <v>549</v>
      </c>
      <c r="G19" s="664"/>
      <c r="H19" s="663"/>
      <c r="I19" s="956"/>
      <c r="J19" s="663"/>
      <c r="K19" s="290" t="s">
        <v>825</v>
      </c>
      <c r="L19" s="721"/>
      <c r="X19" s="506">
        <v>0</v>
      </c>
    </row>
    <row s="1636" customFormat="1" customHeight="1" ht="18.75" hidden="1">
      <c r="A20" s="2393"/>
      <c r="C20" s="957"/>
      <c r="D20" s="954" t="s">
        <v>756</v>
      </c>
      <c r="E20" s="955" t="s">
        <v>826</v>
      </c>
      <c r="F20" s="951" t="s">
        <v>310</v>
      </c>
      <c r="G20" s="951" t="s">
        <v>310</v>
      </c>
      <c r="H20" s="950" t="s">
        <v>310</v>
      </c>
      <c r="I20" s="951" t="s">
        <v>310</v>
      </c>
      <c r="J20" s="950" t="s">
        <v>310</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310</v>
      </c>
      <c r="G23" s="951" t="s">
        <v>310</v>
      </c>
      <c r="H23" s="950" t="s">
        <v>310</v>
      </c>
      <c r="I23" s="951" t="s">
        <v>310</v>
      </c>
      <c r="J23" s="950" t="s">
        <v>310</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310</v>
      </c>
      <c r="G25" s="951" t="s">
        <v>310</v>
      </c>
      <c r="H25" s="950" t="s">
        <v>310</v>
      </c>
      <c r="I25" s="951" t="s">
        <v>310</v>
      </c>
      <c r="J25" s="950" t="s">
        <v>310</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310</v>
      </c>
      <c r="G28" s="951" t="s">
        <v>310</v>
      </c>
      <c r="H28" s="950" t="s">
        <v>310</v>
      </c>
      <c r="I28" s="951" t="s">
        <v>310</v>
      </c>
      <c r="J28" s="950" t="s">
        <v>310</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112</v>
      </c>
      <c r="E31" s="280" t="s">
        <v>850</v>
      </c>
      <c r="F31" s="661" t="s">
        <v>561</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111</v>
      </c>
      <c r="E38" s="1033" t="s">
        <v>859</v>
      </c>
      <c r="F38" s="1037" t="s">
        <v>549</v>
      </c>
      <c r="G38" s="1037" t="s">
        <v>549</v>
      </c>
      <c r="H38" s="1031"/>
      <c r="I38" s="1037" t="s">
        <v>549</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90</v>
      </c>
      <c r="E41" s="723" t="s">
        <v>866</v>
      </c>
      <c r="F41" s="661" t="s">
        <v>549</v>
      </c>
      <c r="G41" s="661" t="s">
        <v>549</v>
      </c>
      <c r="H41" s="1025"/>
      <c r="I41" s="661" t="s">
        <v>549</v>
      </c>
      <c r="J41" s="1025"/>
      <c r="K41" s="303"/>
      <c r="X41" s="759">
        <v>0</v>
      </c>
    </row>
    <row s="1636" customFormat="1" customHeight="1" ht="45" hidden="1">
      <c r="A42" s="2393"/>
      <c r="B42" s="512"/>
      <c r="D42" s="666" t="s">
        <v>328</v>
      </c>
      <c r="E42" s="724" t="s">
        <v>867</v>
      </c>
      <c r="F42" s="661" t="s">
        <v>561</v>
      </c>
      <c r="G42" s="558"/>
      <c r="H42" s="1025"/>
      <c r="I42" s="558"/>
      <c r="J42" s="1025"/>
      <c r="K42" s="303" t="s">
        <v>868</v>
      </c>
      <c r="X42" s="759">
        <v>0</v>
      </c>
    </row>
    <row s="1636" customFormat="1" customHeight="1" ht="45" hidden="1">
      <c r="A43" s="2393"/>
      <c r="B43" s="512"/>
      <c r="D43" s="666" t="s">
        <v>336</v>
      </c>
      <c r="E43" s="668" t="s">
        <v>869</v>
      </c>
      <c r="F43" s="1029" t="s">
        <v>561</v>
      </c>
      <c r="G43" s="743"/>
      <c r="H43" s="1024"/>
      <c r="I43" s="743"/>
      <c r="J43" s="1024"/>
      <c r="K43" s="303" t="s">
        <v>870</v>
      </c>
      <c r="X43" s="759">
        <v>0</v>
      </c>
    </row>
    <row s="1636" customFormat="1" customHeight="1" ht="11.25" hidden="1">
      <c r="A44" s="2393"/>
      <c r="B44" s="512"/>
      <c r="D44" s="666" t="s">
        <v>91</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112</v>
      </c>
      <c r="E52" s="667" t="s">
        <v>883</v>
      </c>
      <c r="F52" s="661" t="s">
        <v>861</v>
      </c>
      <c r="G52" s="669"/>
      <c r="H52" s="1024"/>
      <c r="I52" s="669"/>
      <c r="J52" s="1024"/>
      <c r="K52" s="290"/>
      <c r="X52" s="759">
        <v>0</v>
      </c>
    </row>
    <row s="1636" customFormat="1" customHeight="1" ht="11.25" hidden="1">
      <c r="A53" s="2393"/>
      <c r="B53" s="512"/>
      <c r="D53" s="666" t="s">
        <v>317</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92</v>
      </c>
      <c r="E60" s="667" t="s">
        <v>890</v>
      </c>
      <c r="F60" s="722" t="s">
        <v>561</v>
      </c>
      <c r="G60" s="743"/>
      <c r="H60" s="1024"/>
      <c r="I60" s="743"/>
      <c r="J60" s="1024"/>
      <c r="K60" s="303" t="s">
        <v>891</v>
      </c>
      <c r="X60" s="759">
        <v>0</v>
      </c>
    </row>
    <row s="1636" customFormat="1" customHeight="1" ht="33.75" hidden="1">
      <c r="A61" s="2393"/>
      <c r="B61" s="512"/>
      <c r="D61" s="666" t="s">
        <v>93</v>
      </c>
      <c r="E61" s="667" t="s">
        <v>892</v>
      </c>
      <c r="F61" s="727" t="s">
        <v>822</v>
      </c>
      <c r="G61" s="669"/>
      <c r="H61" s="1024"/>
      <c r="I61" s="669"/>
      <c r="J61" s="1024"/>
      <c r="K61" s="290"/>
      <c r="X61" s="759">
        <v>0</v>
      </c>
    </row>
    <row s="1636" customFormat="1" customHeight="1" ht="22.5" hidden="1">
      <c r="A62" s="2393"/>
      <c r="B62" s="512" t="s">
        <v>591</v>
      </c>
      <c r="D62" s="666" t="s">
        <v>113</v>
      </c>
      <c r="E62" s="667" t="s">
        <v>893</v>
      </c>
      <c r="F62" s="727" t="s">
        <v>310</v>
      </c>
      <c r="G62" s="383"/>
      <c r="H62" s="1024"/>
      <c r="I62" s="383"/>
      <c r="J62" s="1024"/>
      <c r="K62" s="290" t="s">
        <v>634</v>
      </c>
      <c r="X62" s="759">
        <v>0</v>
      </c>
    </row>
    <row s="1636" customFormat="1" customHeight="1" ht="45" hidden="1">
      <c r="A63" s="2393"/>
      <c r="B63" s="512" t="s">
        <v>591</v>
      </c>
      <c r="D63" s="666" t="s">
        <v>894</v>
      </c>
      <c r="E63" s="668" t="s">
        <v>895</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111</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311</v>
      </c>
      <c r="E68" s="955" t="s">
        <v>901</v>
      </c>
      <c r="F68" s="661" t="s">
        <v>864</v>
      </c>
      <c r="G68" s="728"/>
      <c r="H68" s="520"/>
      <c r="I68" s="728"/>
      <c r="J68" s="520"/>
      <c r="K68" s="290"/>
      <c r="X68" s="759">
        <v>0</v>
      </c>
    </row>
    <row s="1636" customFormat="1" customHeight="1" ht="22.5" hidden="1">
      <c r="A69" s="2393"/>
      <c r="B69" s="512"/>
      <c r="D69" s="744" t="s">
        <v>314</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561</v>
      </c>
      <c r="G72" s="743"/>
      <c r="H72" s="1024"/>
      <c r="I72" s="743"/>
      <c r="J72" s="1024"/>
      <c r="K72" s="303"/>
      <c r="X72" s="759">
        <v>0</v>
      </c>
    </row>
    <row s="1636" customFormat="1" customHeight="1" ht="33.75" hidden="1">
      <c r="A73" s="2393"/>
      <c r="B73" s="512"/>
      <c r="D73" s="666" t="s">
        <v>112</v>
      </c>
      <c r="E73" s="667" t="s">
        <v>906</v>
      </c>
      <c r="F73" s="727" t="s">
        <v>822</v>
      </c>
      <c r="G73" s="669"/>
      <c r="H73" s="1024"/>
      <c r="I73" s="669"/>
      <c r="J73" s="1024"/>
      <c r="K73" s="290"/>
      <c r="X73" s="759">
        <v>0</v>
      </c>
    </row>
    <row s="1636" customFormat="1" customHeight="1" ht="22.5" hidden="1">
      <c r="A74" s="2393"/>
      <c r="B74" s="512" t="s">
        <v>591</v>
      </c>
      <c r="D74" s="666" t="s">
        <v>92</v>
      </c>
      <c r="E74" s="667" t="s">
        <v>907</v>
      </c>
      <c r="F74" s="727" t="s">
        <v>310</v>
      </c>
      <c r="G74" s="383"/>
      <c r="H74" s="1024"/>
      <c r="I74" s="383"/>
      <c r="J74" s="1024"/>
      <c r="K74" s="290" t="s">
        <v>634</v>
      </c>
      <c r="X74" s="759">
        <v>0</v>
      </c>
    </row>
    <row s="1636" customFormat="1" customHeight="1" ht="45" hidden="1">
      <c r="A75" s="2393"/>
      <c r="B75" s="512" t="s">
        <v>591</v>
      </c>
      <c r="D75" s="666" t="s">
        <v>655</v>
      </c>
      <c r="E75" s="668" t="s">
        <v>908</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c r="A77" s="2393" t="s">
        <v>909</v>
      </c>
      <c r="B77" s="512"/>
      <c r="D77" s="666">
        <v>1</v>
      </c>
      <c r="E77" s="667" t="s">
        <v>910</v>
      </c>
      <c r="F77" s="722" t="s">
        <v>812</v>
      </c>
      <c r="G77" s="725"/>
      <c r="H77" s="1024"/>
      <c r="I77" s="725"/>
      <c r="J77" s="1024"/>
      <c r="K77" s="290" t="s">
        <v>911</v>
      </c>
      <c r="X77" s="759">
        <v>0</v>
      </c>
    </row>
    <row s="1636" customFormat="1" customHeight="1" ht="11.25">
      <c r="A78" s="2393"/>
      <c r="B78" s="512"/>
      <c r="D78" s="666" t="s">
        <v>111</v>
      </c>
      <c r="E78" s="667" t="s">
        <v>912</v>
      </c>
      <c r="F78" s="722" t="s">
        <v>812</v>
      </c>
      <c r="G78" s="725"/>
      <c r="H78" s="1024"/>
      <c r="I78" s="725"/>
      <c r="J78" s="1024"/>
      <c r="K78" s="290" t="s">
        <v>913</v>
      </c>
      <c r="X78" s="759">
        <v>0</v>
      </c>
    </row>
    <row s="1636" customFormat="1" customHeight="1" ht="22.5">
      <c r="A79" s="2393"/>
      <c r="B79" s="512"/>
      <c r="D79" s="666" t="s">
        <v>90</v>
      </c>
      <c r="E79" s="723" t="s">
        <v>914</v>
      </c>
      <c r="F79" s="661" t="s">
        <v>861</v>
      </c>
      <c r="G79" s="725"/>
      <c r="H79" s="1024"/>
      <c r="I79" s="725"/>
      <c r="J79" s="1024"/>
      <c r="K79" s="290" t="s">
        <v>915</v>
      </c>
      <c r="X79" s="759">
        <v>0</v>
      </c>
    </row>
    <row s="1636" customFormat="1" customHeight="1" ht="11.25">
      <c r="A80" s="2393"/>
      <c r="B80" s="512"/>
      <c r="D80" s="666" t="s">
        <v>328</v>
      </c>
      <c r="E80" s="724" t="s">
        <v>916</v>
      </c>
      <c r="F80" s="661" t="s">
        <v>861</v>
      </c>
      <c r="G80" s="725"/>
      <c r="H80" s="1024"/>
      <c r="I80" s="725"/>
      <c r="J80" s="1024"/>
      <c r="K80" s="290"/>
      <c r="X80" s="759">
        <v>0</v>
      </c>
    </row>
    <row s="1636" customFormat="1" customHeight="1" ht="11.25">
      <c r="A81" s="2393"/>
      <c r="B81" s="512"/>
      <c r="D81" s="666" t="s">
        <v>336</v>
      </c>
      <c r="E81" s="724" t="s">
        <v>917</v>
      </c>
      <c r="F81" s="661" t="s">
        <v>861</v>
      </c>
      <c r="G81" s="725"/>
      <c r="H81" s="1024"/>
      <c r="I81" s="725"/>
      <c r="J81" s="1024"/>
      <c r="K81" s="290"/>
      <c r="X81" s="759">
        <v>0</v>
      </c>
    </row>
    <row s="1636" customFormat="1" customHeight="1" ht="11.25">
      <c r="A82" s="2393"/>
      <c r="B82" s="512"/>
      <c r="D82" s="666" t="s">
        <v>338</v>
      </c>
      <c r="E82" s="724" t="s">
        <v>918</v>
      </c>
      <c r="F82" s="661" t="s">
        <v>861</v>
      </c>
      <c r="G82" s="725"/>
      <c r="H82" s="1024"/>
      <c r="I82" s="725"/>
      <c r="J82" s="1024"/>
      <c r="K82" s="290"/>
      <c r="X82" s="759">
        <v>0</v>
      </c>
    </row>
    <row s="1636" customFormat="1" customHeight="1" ht="11.25">
      <c r="A83" s="2393"/>
      <c r="B83" s="512"/>
      <c r="D83" s="666" t="s">
        <v>340</v>
      </c>
      <c r="E83" s="724" t="s">
        <v>919</v>
      </c>
      <c r="F83" s="661" t="s">
        <v>861</v>
      </c>
      <c r="G83" s="725"/>
      <c r="H83" s="1024"/>
      <c r="I83" s="725"/>
      <c r="J83" s="1024"/>
      <c r="K83" s="290"/>
      <c r="X83" s="759">
        <v>0</v>
      </c>
    </row>
    <row s="1636" customFormat="1" customHeight="1" ht="11.25">
      <c r="A84" s="2393"/>
      <c r="B84" s="512"/>
      <c r="D84" s="666" t="s">
        <v>920</v>
      </c>
      <c r="E84" s="724" t="s">
        <v>921</v>
      </c>
      <c r="F84" s="661" t="s">
        <v>861</v>
      </c>
      <c r="G84" s="725"/>
      <c r="H84" s="1024"/>
      <c r="I84" s="725"/>
      <c r="J84" s="1024"/>
      <c r="K84" s="290"/>
      <c r="X84" s="759">
        <v>0</v>
      </c>
    </row>
    <row s="1636" customFormat="1" customHeight="1" ht="11.25">
      <c r="A85" s="2393"/>
      <c r="B85" s="512"/>
      <c r="D85" s="666" t="s">
        <v>922</v>
      </c>
      <c r="E85" s="724" t="s">
        <v>923</v>
      </c>
      <c r="F85" s="661" t="s">
        <v>861</v>
      </c>
      <c r="G85" s="725"/>
      <c r="H85" s="1024"/>
      <c r="I85" s="725"/>
      <c r="J85" s="1024"/>
      <c r="K85" s="290"/>
      <c r="X85" s="759">
        <v>0</v>
      </c>
    </row>
    <row s="1636" customFormat="1" customHeight="1" ht="11.25">
      <c r="A86" s="2393"/>
      <c r="B86" s="512"/>
      <c r="D86" s="666" t="s">
        <v>924</v>
      </c>
      <c r="E86" s="724" t="s">
        <v>925</v>
      </c>
      <c r="F86" s="661" t="s">
        <v>861</v>
      </c>
      <c r="G86" s="725"/>
      <c r="H86" s="1024"/>
      <c r="I86" s="725"/>
      <c r="J86" s="1024"/>
      <c r="K86" s="290"/>
      <c r="X86" s="759">
        <v>0</v>
      </c>
    </row>
    <row s="1636" customFormat="1" customHeight="1" ht="45">
      <c r="A87" s="2393"/>
      <c r="B87" s="512"/>
      <c r="D87" s="666" t="s">
        <v>91</v>
      </c>
      <c r="E87" s="667" t="s">
        <v>926</v>
      </c>
      <c r="F87" s="661" t="s">
        <v>861</v>
      </c>
      <c r="G87" s="725"/>
      <c r="H87" s="1024"/>
      <c r="I87" s="725"/>
      <c r="J87" s="1024"/>
      <c r="K87" s="290" t="s">
        <v>927</v>
      </c>
      <c r="X87" s="759">
        <v>0</v>
      </c>
    </row>
    <row s="1636" customFormat="1" customHeight="1" ht="11.25">
      <c r="A88" s="2393"/>
      <c r="B88" s="512"/>
      <c r="D88" s="666" t="s">
        <v>756</v>
      </c>
      <c r="E88" s="724" t="s">
        <v>916</v>
      </c>
      <c r="F88" s="661" t="s">
        <v>861</v>
      </c>
      <c r="G88" s="725"/>
      <c r="H88" s="1024"/>
      <c r="I88" s="725"/>
      <c r="J88" s="1024"/>
      <c r="K88" s="290"/>
      <c r="X88" s="759">
        <v>0</v>
      </c>
    </row>
    <row s="1636" customFormat="1" customHeight="1" ht="11.25">
      <c r="A89" s="2393"/>
      <c r="B89" s="512"/>
      <c r="D89" s="666" t="s">
        <v>798</v>
      </c>
      <c r="E89" s="724" t="s">
        <v>917</v>
      </c>
      <c r="F89" s="661" t="s">
        <v>861</v>
      </c>
      <c r="G89" s="725"/>
      <c r="H89" s="1024"/>
      <c r="I89" s="725"/>
      <c r="J89" s="1024"/>
      <c r="K89" s="290"/>
      <c r="X89" s="759">
        <v>0</v>
      </c>
    </row>
    <row s="1636" customFormat="1" customHeight="1" ht="11.25">
      <c r="A90" s="2393"/>
      <c r="B90" s="512"/>
      <c r="D90" s="666" t="s">
        <v>801</v>
      </c>
      <c r="E90" s="724" t="s">
        <v>918</v>
      </c>
      <c r="F90" s="661" t="s">
        <v>861</v>
      </c>
      <c r="G90" s="725"/>
      <c r="H90" s="1024"/>
      <c r="I90" s="725"/>
      <c r="J90" s="1024"/>
      <c r="K90" s="290"/>
      <c r="X90" s="759">
        <v>0</v>
      </c>
    </row>
    <row s="1636" customFormat="1" customHeight="1" ht="11.25">
      <c r="A91" s="2393"/>
      <c r="B91" s="512"/>
      <c r="D91" s="666" t="s">
        <v>879</v>
      </c>
      <c r="E91" s="724" t="s">
        <v>919</v>
      </c>
      <c r="F91" s="661" t="s">
        <v>861</v>
      </c>
      <c r="G91" s="725"/>
      <c r="H91" s="1024"/>
      <c r="I91" s="725"/>
      <c r="J91" s="1024"/>
      <c r="K91" s="290"/>
      <c r="X91" s="759">
        <v>0</v>
      </c>
    </row>
    <row s="1636" customFormat="1" customHeight="1" ht="11.25">
      <c r="A92" s="2393"/>
      <c r="B92" s="512"/>
      <c r="D92" s="666" t="s">
        <v>881</v>
      </c>
      <c r="E92" s="724" t="s">
        <v>921</v>
      </c>
      <c r="F92" s="661" t="s">
        <v>861</v>
      </c>
      <c r="G92" s="725"/>
      <c r="H92" s="1024"/>
      <c r="I92" s="725"/>
      <c r="J92" s="1024"/>
      <c r="K92" s="290"/>
      <c r="X92" s="759">
        <v>0</v>
      </c>
    </row>
    <row s="1636" customFormat="1" customHeight="1" ht="11.25">
      <c r="A93" s="2393"/>
      <c r="B93" s="512"/>
      <c r="D93" s="666" t="s">
        <v>928</v>
      </c>
      <c r="E93" s="724" t="s">
        <v>923</v>
      </c>
      <c r="F93" s="661" t="s">
        <v>861</v>
      </c>
      <c r="G93" s="725"/>
      <c r="H93" s="1024"/>
      <c r="I93" s="725"/>
      <c r="J93" s="1024"/>
      <c r="K93" s="290"/>
      <c r="X93" s="759">
        <v>0</v>
      </c>
    </row>
    <row s="1636" customFormat="1" customHeight="1" ht="11.25">
      <c r="A94" s="2393"/>
      <c r="B94" s="512"/>
      <c r="D94" s="666" t="s">
        <v>929</v>
      </c>
      <c r="E94" s="724" t="s">
        <v>925</v>
      </c>
      <c r="F94" s="661" t="s">
        <v>861</v>
      </c>
      <c r="G94" s="725"/>
      <c r="H94" s="1024"/>
      <c r="I94" s="725"/>
      <c r="J94" s="1024"/>
      <c r="K94" s="290"/>
      <c r="X94" s="759">
        <v>0</v>
      </c>
    </row>
    <row s="1636" customFormat="1" customHeight="1" ht="24.75">
      <c r="A95" s="2393"/>
      <c r="B95" s="512"/>
      <c r="D95" s="666" t="s">
        <v>112</v>
      </c>
      <c r="E95" s="667" t="s">
        <v>930</v>
      </c>
      <c r="F95" s="726" t="s">
        <v>561</v>
      </c>
      <c r="G95" s="728"/>
      <c r="H95" s="1024"/>
      <c r="I95" s="728"/>
      <c r="J95" s="1024"/>
      <c r="K95" s="290" t="s">
        <v>931</v>
      </c>
      <c r="X95" s="759">
        <v>0</v>
      </c>
    </row>
    <row s="1636" customFormat="1" customHeight="1" ht="33.75">
      <c r="A96" s="2393"/>
      <c r="B96" s="512"/>
      <c r="D96" s="666" t="s">
        <v>92</v>
      </c>
      <c r="E96" s="667" t="s">
        <v>932</v>
      </c>
      <c r="F96" s="727" t="s">
        <v>822</v>
      </c>
      <c r="G96" s="729"/>
      <c r="H96" s="1024"/>
      <c r="I96" s="729"/>
      <c r="J96" s="1024"/>
      <c r="K96" s="290"/>
      <c r="X96" s="759">
        <v>0</v>
      </c>
    </row>
    <row s="1636" customFormat="1" customHeight="1" ht="22.5">
      <c r="A97" s="2393"/>
      <c r="B97" s="512" t="s">
        <v>591</v>
      </c>
      <c r="D97" s="666" t="s">
        <v>93</v>
      </c>
      <c r="E97" s="667" t="s">
        <v>933</v>
      </c>
      <c r="F97" s="727" t="s">
        <v>310</v>
      </c>
      <c r="G97" s="386"/>
      <c r="H97" s="1024"/>
      <c r="I97" s="386"/>
      <c r="J97" s="1024"/>
      <c r="K97" s="290" t="s">
        <v>634</v>
      </c>
      <c r="X97" s="759">
        <v>0</v>
      </c>
    </row>
    <row s="1636" customFormat="1" customHeight="1" ht="45">
      <c r="A98" s="2393"/>
      <c r="B98" s="512" t="s">
        <v>591</v>
      </c>
      <c r="D98" s="666" t="s">
        <v>934</v>
      </c>
      <c r="E98" s="668" t="s">
        <v>935</v>
      </c>
      <c r="F98" s="722" t="s">
        <v>310</v>
      </c>
      <c r="G98" s="386"/>
      <c r="H98" s="1024"/>
      <c r="I98" s="386"/>
      <c r="J98" s="1024"/>
      <c r="K98" s="290" t="s">
        <v>634</v>
      </c>
      <c r="X98" s="759">
        <v>0</v>
      </c>
    </row>
    <row s="1636" customFormat="1" customHeight="1" ht="95.25">
      <c r="A99" s="2393"/>
      <c r="B99" s="512" t="s">
        <v>591</v>
      </c>
      <c r="D99" s="666" t="s">
        <v>113</v>
      </c>
      <c r="E99" s="667" t="s">
        <v>936</v>
      </c>
      <c r="F99" s="722" t="s">
        <v>310</v>
      </c>
      <c r="G99" s="386"/>
      <c r="H99" s="1024"/>
      <c r="I99" s="386"/>
      <c r="J99" s="1024"/>
      <c r="K99" s="290" t="s">
        <v>634</v>
      </c>
      <c r="X99" s="759">
        <v>0</v>
      </c>
    </row>
    <row s="1636" customFormat="1" customHeight="1" ht="22.5">
      <c r="A100" s="2393"/>
      <c r="B100" s="512" t="s">
        <v>591</v>
      </c>
      <c r="D100" s="666" t="s">
        <v>149</v>
      </c>
      <c r="E100" s="667" t="s">
        <v>937</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71D08-768B-9035-01E8-5BF7F0BACB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94F18-95F8-1A38-6ABC-27A8367A31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522</v>
      </c>
      <c r="D3" s="690" t="str">
        <f>B3&amp;".1"</f>
        <v>.1</v>
      </c>
      <c r="E3" s="691" t="s">
        <v>938</v>
      </c>
      <c r="F3" s="692" t="s">
        <v>310</v>
      </c>
      <c r="G3" s="687"/>
      <c r="H3" s="402"/>
      <c r="I3" s="687"/>
      <c r="J3" s="402"/>
      <c r="K3" s="290" t="s">
        <v>939</v>
      </c>
      <c r="V3" s="506">
        <v>0</v>
      </c>
    </row>
    <row customHeight="1" ht="15" hidden="1">
      <c r="A4" s="506"/>
      <c r="B4" s="2398"/>
      <c r="C4" s="2399"/>
      <c r="D4" s="690" t="str">
        <f>B3&amp;".2"</f>
        <v>.2</v>
      </c>
      <c r="E4" s="691" t="s">
        <v>940</v>
      </c>
      <c r="F4" s="692" t="s">
        <v>310</v>
      </c>
      <c r="G4" s="1739" t="s">
        <v>28</v>
      </c>
      <c r="H4" s="402"/>
      <c r="I4" s="1739" t="s">
        <v>28</v>
      </c>
      <c r="J4" s="402"/>
      <c r="K4" s="290" t="s">
        <v>941</v>
      </c>
      <c r="V4" s="506">
        <v>0</v>
      </c>
    </row>
    <row s="1367" customFormat="1" customHeight="1" ht="15" hidden="1">
      <c r="C5" s="673"/>
      <c r="U5" s="421"/>
      <c r="V5" s="418">
        <v>0</v>
      </c>
    </row>
    <row customHeight="1" ht="22.5" hidden="1">
      <c r="A6" s="506"/>
      <c r="B6" s="2398"/>
      <c r="C6" s="2399" t="s">
        <v>522</v>
      </c>
      <c r="D6" s="690" t="str">
        <f>B6&amp;".1"</f>
        <v>.1</v>
      </c>
      <c r="E6" s="691" t="s">
        <v>942</v>
      </c>
      <c r="F6" s="692" t="s">
        <v>310</v>
      </c>
      <c r="G6" s="687"/>
      <c r="H6" s="402"/>
      <c r="I6" s="687"/>
      <c r="J6" s="402"/>
      <c r="K6" s="290" t="s">
        <v>943</v>
      </c>
      <c r="V6" s="506">
        <v>0</v>
      </c>
    </row>
    <row customHeight="1" ht="15" hidden="1">
      <c r="A7" s="506"/>
      <c r="B7" s="2398"/>
      <c r="C7" s="2399"/>
      <c r="D7" s="690" t="str">
        <f>B6&amp;".2"</f>
        <v>.2</v>
      </c>
      <c r="E7" s="691" t="s">
        <v>940</v>
      </c>
      <c r="F7" s="692" t="s">
        <v>310</v>
      </c>
      <c r="G7" s="1739" t="s">
        <v>28</v>
      </c>
      <c r="H7" s="402"/>
      <c r="I7" s="1739" t="s">
        <v>28</v>
      </c>
      <c r="J7" s="402"/>
      <c r="K7" s="290" t="s">
        <v>941</v>
      </c>
      <c r="V7" s="506">
        <v>0</v>
      </c>
    </row>
    <row s="1367" customFormat="1" customHeight="1" ht="15" hidden="1">
      <c r="C8" s="673"/>
      <c r="U8" s="421"/>
      <c r="V8" s="418">
        <v>0</v>
      </c>
    </row>
    <row customHeight="1" ht="22.5" hidden="1">
      <c r="A9" s="506"/>
      <c r="B9" s="2398"/>
      <c r="C9" s="2399" t="s">
        <v>522</v>
      </c>
      <c r="D9" s="690" t="str">
        <f>B9&amp;".1"</f>
        <v>.1</v>
      </c>
      <c r="E9" s="691" t="s">
        <v>944</v>
      </c>
      <c r="F9" s="692" t="s">
        <v>310</v>
      </c>
      <c r="G9" s="698" t="s">
        <v>28</v>
      </c>
      <c r="H9" s="402" t="s">
        <v>28</v>
      </c>
      <c r="I9" s="698" t="s">
        <v>28</v>
      </c>
      <c r="J9" s="402" t="s">
        <v>28</v>
      </c>
      <c r="K9" s="290"/>
      <c r="V9" s="506">
        <v>0</v>
      </c>
    </row>
    <row customHeight="1" ht="15" hidden="1">
      <c r="A10" s="506"/>
      <c r="B10" s="2398"/>
      <c r="C10" s="2399"/>
      <c r="D10" s="690" t="str">
        <f>B9&amp;".2"</f>
        <v>.2</v>
      </c>
      <c r="E10" s="691" t="s">
        <v>945</v>
      </c>
      <c r="F10" s="692" t="s">
        <v>310</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310</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522</v>
      </c>
      <c r="D13" s="690" t="str">
        <f>B13&amp;".1"</f>
        <v>.1</v>
      </c>
      <c r="E13" s="691" t="s">
        <v>949</v>
      </c>
      <c r="F13" s="692" t="s">
        <v>310</v>
      </c>
      <c r="G13" s="698" t="s">
        <v>28</v>
      </c>
      <c r="H13" s="402" t="s">
        <v>28</v>
      </c>
      <c r="I13" s="698" t="s">
        <v>28</v>
      </c>
      <c r="J13" s="402" t="s">
        <v>28</v>
      </c>
      <c r="K13" s="290" t="s">
        <v>950</v>
      </c>
      <c r="V13" s="506">
        <v>0</v>
      </c>
    </row>
    <row customHeight="1" ht="15" hidden="1">
      <c r="B14" s="2398"/>
      <c r="C14" s="2399"/>
      <c r="D14" s="690" t="str">
        <f>B13&amp;".2"</f>
        <v>.2</v>
      </c>
      <c r="E14" s="691" t="s">
        <v>951</v>
      </c>
      <c r="F14" s="692" t="s">
        <v>310</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310</v>
      </c>
      <c r="G34" s="821" t="s">
        <v>310</v>
      </c>
      <c r="H34" s="821" t="s">
        <v>310</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310</v>
      </c>
      <c r="G36" s="815" t="s">
        <v>959</v>
      </c>
      <c r="H36" s="814" t="s">
        <v>310</v>
      </c>
      <c r="I36" s="525" t="s">
        <v>959</v>
      </c>
      <c r="J36" s="692" t="s">
        <v>310</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310</v>
      </c>
      <c r="G38" s="815" t="s">
        <v>959</v>
      </c>
      <c r="H38" s="816" t="s">
        <v>310</v>
      </c>
      <c r="I38" s="525" t="s">
        <v>959</v>
      </c>
      <c r="J38" s="522" t="s">
        <v>310</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E00A8-4DB9-883A-3D38-BB70F1B85F5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7B7BF-BAA8-8E14-6CB3-B51A5ABFF4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07B78-401C-2EC9-7498-65CFF1FA953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311</v>
      </c>
      <c r="G30" s="1238" t="s">
        <v>1050</v>
      </c>
      <c r="H30" s="1237">
        <f>SUM(I30:J30)</f>
        <v>0</v>
      </c>
      <c r="I30" s="1236"/>
      <c r="J30" s="1226"/>
      <c r="K30" s="1235"/>
      <c r="W30" s="1156">
        <v>11</v>
      </c>
    </row>
    <row customHeight="1" ht="11.549999999999999">
      <c r="F31" s="1231" t="s">
        <v>314</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328</v>
      </c>
      <c r="G33" s="1238" t="s">
        <v>1053</v>
      </c>
      <c r="H33" s="1237">
        <f>SUM(I33:J33)</f>
        <v>0</v>
      </c>
      <c r="I33" s="1236"/>
      <c r="J33" s="1226"/>
      <c r="K33" s="1235"/>
      <c r="W33" s="1156">
        <v>46</v>
      </c>
    </row>
    <row customHeight="1" ht="11.549999999999999">
      <c r="F34" s="1231" t="s">
        <v>336</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110</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111</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311</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314</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ADFEF-CF48-CDB8-B261-230D31BE359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5BCB8-2B88-F388-C657-F70C91382C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1118</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AEC15-9F79-7B9B-1FF8-8AF08352BDE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310</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310</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111</v>
      </c>
      <c r="E23" s="198" t="s">
        <v>1125</v>
      </c>
      <c r="F23" s="1671" t="s">
        <v>310</v>
      </c>
      <c r="G23" s="346"/>
      <c r="I23" s="1625"/>
      <c r="J23" s="1625"/>
      <c r="Q23" s="1632">
        <v>0</v>
      </c>
    </row>
    <row s="1636" customFormat="1" customHeight="1" ht="14.25" hidden="1">
      <c r="A24" s="344"/>
      <c r="B24" s="1161"/>
      <c r="C24" s="377"/>
      <c r="D24" s="1674" t="s">
        <v>711</v>
      </c>
      <c r="E24" s="1673" t="s">
        <v>1126</v>
      </c>
      <c r="F24" s="1671" t="s">
        <v>310</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D1CE8-9731-C148-24F4-A87B0E63165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522</v>
      </c>
      <c r="D4" s="1674"/>
      <c r="E4" s="206" t="s">
        <v>1129</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522</v>
      </c>
      <c r="D6" s="1674"/>
      <c r="E6" s="207" t="s">
        <v>1130</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522</v>
      </c>
      <c r="D8" s="1674"/>
      <c r="E8" s="207" t="s">
        <v>1131</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522</v>
      </c>
      <c r="D10" s="1674"/>
      <c r="E10" s="207" t="s">
        <v>1132</v>
      </c>
      <c r="F10" s="1671"/>
      <c r="G10" s="1675"/>
      <c r="H10" s="1671" t="s">
        <v>310</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310</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1139</v>
      </c>
      <c r="M26" s="84">
        <v>14</v>
      </c>
    </row>
    <row customHeight="1" ht="15.75">
      <c r="A27" s="1684" t="s">
        <v>110</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310</v>
      </c>
      <c r="I29" s="2170" t="s">
        <v>1140</v>
      </c>
      <c r="M29" s="84">
        <v>20</v>
      </c>
    </row>
    <row customHeight="1" ht="15.75">
      <c r="A30" s="1684" t="s">
        <v>111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1141</v>
      </c>
      <c r="E33" s="207" t="s">
        <v>1130</v>
      </c>
      <c r="F33" s="199"/>
      <c r="G33" s="258"/>
      <c r="H33" s="199" t="s">
        <v>310</v>
      </c>
      <c r="I33" s="2170" t="s">
        <v>1142</v>
      </c>
      <c r="M33" s="84">
        <v>14</v>
      </c>
    </row>
    <row customHeight="1" ht="15.75">
      <c r="A34" s="1684" t="s">
        <v>90</v>
      </c>
      <c r="C34" s="97"/>
      <c r="D34" s="110"/>
      <c r="E34" s="205" t="s">
        <v>326</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1143</v>
      </c>
      <c r="E36" s="207" t="s">
        <v>1131</v>
      </c>
      <c r="F36" s="199"/>
      <c r="G36" s="258"/>
      <c r="H36" s="199" t="s">
        <v>310</v>
      </c>
      <c r="I36" s="2144" t="s">
        <v>1144</v>
      </c>
      <c r="M36" s="84">
        <v>14</v>
      </c>
    </row>
    <row customHeight="1" ht="15.75">
      <c r="A37" s="1684" t="s">
        <v>91</v>
      </c>
      <c r="C37" s="97"/>
      <c r="D37" s="110"/>
      <c r="E37" s="205" t="s">
        <v>326</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886</v>
      </c>
      <c r="E39" s="207" t="s">
        <v>1132</v>
      </c>
      <c r="F39" s="199"/>
      <c r="G39" s="208"/>
      <c r="H39" s="199" t="s">
        <v>310</v>
      </c>
      <c r="I39" s="2170" t="s">
        <v>1145</v>
      </c>
      <c r="L39" s="156" t="s">
        <v>1133</v>
      </c>
      <c r="M39" s="84">
        <v>14</v>
      </c>
    </row>
    <row customHeight="1" ht="15.75">
      <c r="A40" s="1684" t="s">
        <v>112</v>
      </c>
      <c r="C40" s="97"/>
      <c r="D40" s="110"/>
      <c r="E40" s="205" t="s">
        <v>326</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C7A48-87A7-3438-EA2C-EA79E970448D}" mc:Ignorable="x14ac xr xr2 xr3">
  <sheetPr>
    <tabColor theme="6" tint="0.4"/>
  </sheetPr>
  <dimension ref="A1:AH342"/>
  <sheetViews>
    <sheetView showGridLines="0" zoomScale="90" workbookViewId="0">
      <pane xSplit="7" ySplit="21" topLeftCell="H145" activePane="bottomRight" state="frozen"/>
      <selection pane="bottomLeft" activeCell="A22" sqref="A22"/>
      <selection pane="topRight" activeCell="H1" sqref="H1"/>
      <selection pane="bottomRight" activeCell="A270" sqref="A270:AH27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0039062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ПГР/01/1456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123</v>
      </c>
      <c r="G20" s="2225" t="s">
        <v>124</v>
      </c>
      <c r="H20" s="2387" t="s">
        <v>1149</v>
      </c>
      <c r="I20" s="2388"/>
      <c r="J20" s="2434"/>
      <c r="K20" s="2225" t="s">
        <v>307</v>
      </c>
      <c r="L20" s="2225" t="s">
        <v>394</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Транспортировка сточных вод</v>
      </c>
      <c r="H78" s="1863"/>
      <c r="I78" s="1740">
        <v>46023</v>
      </c>
      <c r="J78" s="1774">
        <v>46387</v>
      </c>
      <c r="K78" s="1866" t="s">
        <v>1153</v>
      </c>
      <c r="L78" s="1863" t="s">
        <v>310</v>
      </c>
      <c r="M78" s="2171"/>
      <c r="N78" s="335"/>
      <c r="O78" s="1625"/>
      <c r="P78" s="1625"/>
      <c r="AH78" s="1632">
        <v>0</v>
      </c>
    </row>
    <row s="1636" customFormat="1" customHeight="1" ht="29.25">
      <c r="A79" s="1824"/>
      <c r="B79" s="1824"/>
      <c r="C79" s="1688"/>
      <c r="D79" s="345"/>
      <c r="E79" s="1032"/>
      <c r="F79" s="1032"/>
      <c r="G79" s="1032"/>
      <c r="H79" s="2272" t="s">
        <v>522</v>
      </c>
      <c r="I79" s="1740">
        <v>46388</v>
      </c>
      <c r="J79" s="1774">
        <v>46752</v>
      </c>
      <c r="K79" s="2306" t="s">
        <v>1153</v>
      </c>
      <c r="L79" s="2272" t="s">
        <v>310</v>
      </c>
      <c r="M79" s="2319"/>
      <c r="N79" s="619"/>
      <c r="O79" s="1625"/>
      <c r="P79" s="1625"/>
      <c r="Q79" s="1636"/>
      <c r="R79" s="1636"/>
      <c r="S79" s="1636"/>
      <c r="T79" s="1636"/>
      <c r="U79" s="1636"/>
      <c r="V79" s="1636"/>
      <c r="W79" s="1636"/>
      <c r="X79" s="1636"/>
      <c r="Y79" s="1636"/>
      <c r="Z79" s="1636"/>
      <c r="AA79" s="1636"/>
      <c r="AB79" s="1636"/>
      <c r="AC79" s="1636"/>
      <c r="AD79" s="1636"/>
      <c r="AE79" s="1636"/>
      <c r="AF79" s="1636"/>
      <c r="AG79" s="1636"/>
      <c r="AH79" s="1636">
        <v>0</v>
      </c>
    </row>
    <row s="1636" customFormat="1" customHeight="1" ht="30">
      <c r="A80" s="1824"/>
      <c r="B80" s="1824"/>
      <c r="C80" s="1688"/>
      <c r="D80" s="345"/>
      <c r="E80" s="1032"/>
      <c r="F80" s="1032"/>
      <c r="G80" s="1032"/>
      <c r="H80" s="2272" t="s">
        <v>522</v>
      </c>
      <c r="I80" s="1740">
        <v>46753</v>
      </c>
      <c r="J80" s="1774">
        <v>47118</v>
      </c>
      <c r="K80" s="2306" t="s">
        <v>1153</v>
      </c>
      <c r="L80" s="2272" t="s">
        <v>310</v>
      </c>
      <c r="M80" s="2319"/>
      <c r="N80" s="619"/>
      <c r="O80" s="1625"/>
      <c r="P80" s="1625"/>
      <c r="Q80" s="1636"/>
      <c r="R80" s="1636"/>
      <c r="S80" s="1636"/>
      <c r="T80" s="1636"/>
      <c r="U80" s="1636"/>
      <c r="V80" s="1636"/>
      <c r="W80" s="1636"/>
      <c r="X80" s="1636"/>
      <c r="Y80" s="1636"/>
      <c r="Z80" s="1636"/>
      <c r="AA80" s="1636"/>
      <c r="AB80" s="1636"/>
      <c r="AC80" s="1636"/>
      <c r="AD80" s="1636"/>
      <c r="AE80" s="1636"/>
      <c r="AF80" s="1636"/>
      <c r="AG80" s="1636"/>
      <c r="AH80" s="1636">
        <v>0</v>
      </c>
    </row>
    <row s="1636" customFormat="1" customHeight="1" ht="18.75">
      <c r="A81" s="1781"/>
      <c r="B81" s="1781"/>
      <c r="C81" s="370" t="s">
        <v>1146</v>
      </c>
      <c r="D81" s="2463"/>
      <c r="E81" s="2205"/>
      <c r="F81" s="2384"/>
      <c r="G81" s="2428"/>
      <c r="H81" s="1501"/>
      <c r="I81" s="652" t="s">
        <v>1147</v>
      </c>
      <c r="J81" s="572"/>
      <c r="K81" s="1501"/>
      <c r="L81" s="215"/>
      <c r="M81" s="2171"/>
      <c r="N81" s="335"/>
      <c r="O81" s="1625"/>
      <c r="P81" s="1625"/>
      <c r="AH81" s="1632">
        <v>0</v>
      </c>
    </row>
    <row s="1636" customFormat="1" customHeight="1" ht="0.75">
      <c r="A82" s="1781"/>
      <c r="B82" s="1781"/>
      <c r="C82" s="370" t="s">
        <v>1152</v>
      </c>
      <c r="D82" s="2463"/>
      <c r="E82" s="2205"/>
      <c r="F82" s="2384"/>
      <c r="G82" s="401"/>
      <c r="H82" s="1501"/>
      <c r="I82" s="652"/>
      <c r="J82" s="572"/>
      <c r="K82" s="1501"/>
      <c r="L82" s="215"/>
      <c r="M82" s="2171"/>
      <c r="N82" s="335"/>
      <c r="O82" s="1625"/>
      <c r="P82" s="1625"/>
      <c r="AH82" s="1632">
        <v>0</v>
      </c>
    </row>
    <row s="1636" customFormat="1" customHeight="1" ht="18.75" hidden="1">
      <c r="A83" s="1781" t="s">
        <v>279</v>
      </c>
      <c r="B83" s="1781" t="s">
        <v>280</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310</v>
      </c>
      <c r="M83" s="2171"/>
      <c r="N83" s="335"/>
      <c r="O83" s="1625"/>
      <c r="P83" s="1625"/>
      <c r="AH83" s="1632">
        <v>0</v>
      </c>
    </row>
    <row s="1636" customFormat="1" customHeight="1" ht="18.75" hidden="1">
      <c r="A84" s="1781"/>
      <c r="B84" s="1781"/>
      <c r="C84" s="370" t="s">
        <v>1146</v>
      </c>
      <c r="D84" s="2463"/>
      <c r="E84" s="2205"/>
      <c r="F84" s="2384"/>
      <c r="G84" s="2428"/>
      <c r="H84" s="1501"/>
      <c r="I84" s="652" t="s">
        <v>1147</v>
      </c>
      <c r="J84" s="572"/>
      <c r="K84" s="1501"/>
      <c r="L84" s="215"/>
      <c r="M84" s="2171"/>
      <c r="N84" s="335"/>
      <c r="O84" s="1625"/>
      <c r="P84" s="1625"/>
      <c r="AH84" s="1632">
        <v>0</v>
      </c>
    </row>
    <row s="1636" customFormat="1" customHeight="1" ht="1.05">
      <c r="A85" s="1781"/>
      <c r="B85" s="1781"/>
      <c r="C85" s="370" t="s">
        <v>1152</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1"/>
      <c r="H86" s="2461"/>
      <c r="I86" s="2461"/>
      <c r="J86" s="2461"/>
      <c r="K86" s="2461"/>
      <c r="L86" s="2461"/>
      <c r="M86" s="298"/>
      <c r="N86" s="335"/>
      <c r="AH86" s="375">
        <v>19</v>
      </c>
    </row>
    <row customHeight="1" ht="36">
      <c r="A87" s="1781"/>
      <c r="B87" s="1781"/>
      <c r="D87" s="377"/>
      <c r="E87" s="400"/>
      <c r="F87" s="199" t="s">
        <v>310</v>
      </c>
      <c r="G87" s="199" t="s">
        <v>310</v>
      </c>
      <c r="H87" s="2219" t="s">
        <v>310</v>
      </c>
      <c r="I87" s="2221"/>
      <c r="J87" s="199" t="s">
        <v>310</v>
      </c>
      <c r="K87" s="199" t="s">
        <v>310</v>
      </c>
      <c r="L87" s="2755" t="s">
        <v>1154</v>
      </c>
      <c r="M87" s="346" t="s">
        <v>1155</v>
      </c>
      <c r="N87" s="335"/>
      <c r="AH87" s="375">
        <v>34</v>
      </c>
    </row>
    <row customHeight="1" ht="19.95">
      <c r="A88" s="1781"/>
      <c r="B88" s="1781"/>
      <c r="D88" s="377"/>
      <c r="E88" s="148" t="s">
        <v>90</v>
      </c>
      <c r="F88" s="2461" t="s">
        <v>1156</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310</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1148</v>
      </c>
      <c r="D90" s="2463"/>
      <c r="E90" s="2205"/>
      <c r="F90" s="2384"/>
      <c r="G90" s="2428"/>
      <c r="H90" s="1501"/>
      <c r="I90" s="652" t="s">
        <v>1147</v>
      </c>
      <c r="J90" s="572"/>
      <c r="K90" s="1501"/>
      <c r="L90" s="215"/>
      <c r="M90" s="2171"/>
      <c r="N90" s="335"/>
      <c r="O90" s="1625"/>
      <c r="P90" s="1625"/>
      <c r="AH90" s="1632">
        <v>0</v>
      </c>
    </row>
    <row s="1636" customFormat="1" customHeight="1" ht="0.75" hidden="1">
      <c r="A91" s="1781"/>
      <c r="B91" s="1781"/>
      <c r="C91" s="370" t="s">
        <v>1157</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310</v>
      </c>
      <c r="M92" s="2172"/>
      <c r="N92" s="335"/>
      <c r="O92" s="1625"/>
      <c r="P92" s="1625"/>
      <c r="AH92" s="1632">
        <v>0</v>
      </c>
    </row>
    <row s="1636" customFormat="1" customHeight="1" ht="18.75" hidden="1">
      <c r="A93" s="1781"/>
      <c r="B93" s="1781"/>
      <c r="C93" s="370" t="s">
        <v>1148</v>
      </c>
      <c r="D93" s="2463"/>
      <c r="E93" s="2205"/>
      <c r="F93" s="2384"/>
      <c r="G93" s="2428"/>
      <c r="H93" s="1501"/>
      <c r="I93" s="652" t="s">
        <v>1147</v>
      </c>
      <c r="J93" s="572"/>
      <c r="K93" s="1501"/>
      <c r="L93" s="215"/>
      <c r="M93" s="1862"/>
      <c r="N93" s="335"/>
      <c r="O93" s="1625"/>
      <c r="P93" s="1625"/>
      <c r="AH93" s="1632">
        <v>0</v>
      </c>
    </row>
    <row s="1636" customFormat="1" customHeight="1" ht="0.75" hidden="1">
      <c r="A94" s="1781"/>
      <c r="B94" s="1781"/>
      <c r="C94" s="370" t="s">
        <v>1157</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310</v>
      </c>
      <c r="M95" s="342"/>
      <c r="N95" s="335"/>
      <c r="O95" s="1625"/>
      <c r="P95" s="1625"/>
      <c r="AH95" s="1632">
        <v>0</v>
      </c>
    </row>
    <row s="1636" customFormat="1" customHeight="1" ht="18.75" hidden="1">
      <c r="A96" s="1781"/>
      <c r="B96" s="1781"/>
      <c r="C96" s="370" t="s">
        <v>1148</v>
      </c>
      <c r="D96" s="2463"/>
      <c r="E96" s="2205"/>
      <c r="F96" s="2384"/>
      <c r="G96" s="2428"/>
      <c r="H96" s="1501"/>
      <c r="I96" s="652" t="s">
        <v>1147</v>
      </c>
      <c r="J96" s="572"/>
      <c r="K96" s="1501"/>
      <c r="L96" s="215"/>
      <c r="M96" s="342"/>
      <c r="N96" s="335"/>
      <c r="O96" s="1625"/>
      <c r="P96" s="1625"/>
      <c r="AH96" s="1632">
        <v>0</v>
      </c>
    </row>
    <row s="1636" customFormat="1" customHeight="1" ht="0.75" hidden="1">
      <c r="A97" s="1781"/>
      <c r="B97" s="1781"/>
      <c r="C97" s="370" t="s">
        <v>1157</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310</v>
      </c>
      <c r="M98" s="342"/>
      <c r="N98" s="335"/>
      <c r="O98" s="1625"/>
      <c r="P98" s="1625"/>
      <c r="AH98" s="1632">
        <v>0</v>
      </c>
    </row>
    <row s="1636" customFormat="1" customHeight="1" ht="18.75" hidden="1">
      <c r="A99" s="1781"/>
      <c r="B99" s="1781"/>
      <c r="C99" s="370" t="s">
        <v>1148</v>
      </c>
      <c r="D99" s="2463"/>
      <c r="E99" s="2205"/>
      <c r="F99" s="2384"/>
      <c r="G99" s="2428"/>
      <c r="H99" s="1501"/>
      <c r="I99" s="652" t="s">
        <v>1147</v>
      </c>
      <c r="J99" s="572"/>
      <c r="K99" s="1501"/>
      <c r="L99" s="215"/>
      <c r="M99" s="342"/>
      <c r="N99" s="335"/>
      <c r="O99" s="1625"/>
      <c r="P99" s="1625"/>
      <c r="AH99" s="1632">
        <v>0</v>
      </c>
    </row>
    <row s="1636" customFormat="1" customHeight="1" ht="0.75" hidden="1">
      <c r="A100" s="1781"/>
      <c r="B100" s="1781"/>
      <c r="C100" s="370" t="s">
        <v>1157</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310</v>
      </c>
      <c r="M101" s="342"/>
      <c r="N101" s="335"/>
      <c r="O101" s="1625"/>
      <c r="P101" s="1625"/>
      <c r="AH101" s="1632">
        <v>0</v>
      </c>
    </row>
    <row s="1636" customFormat="1" customHeight="1" ht="18.75" hidden="1">
      <c r="A102" s="1781"/>
      <c r="B102" s="1781"/>
      <c r="C102" s="370" t="s">
        <v>1148</v>
      </c>
      <c r="D102" s="2463"/>
      <c r="E102" s="2205"/>
      <c r="F102" s="2384"/>
      <c r="G102" s="2428"/>
      <c r="H102" s="1501"/>
      <c r="I102" s="652" t="s">
        <v>1147</v>
      </c>
      <c r="J102" s="572"/>
      <c r="K102" s="1501"/>
      <c r="L102" s="215"/>
      <c r="M102" s="342"/>
      <c r="N102" s="335"/>
      <c r="O102" s="1625"/>
      <c r="P102" s="1625"/>
      <c r="AH102" s="1632">
        <v>0</v>
      </c>
    </row>
    <row s="1636" customFormat="1" customHeight="1" ht="0.75" hidden="1">
      <c r="A103" s="1781"/>
      <c r="B103" s="1781"/>
      <c r="C103" s="370" t="s">
        <v>1157</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310</v>
      </c>
      <c r="M104" s="342"/>
      <c r="N104" s="335"/>
      <c r="O104" s="1625"/>
      <c r="P104" s="1625"/>
      <c r="AH104" s="1632">
        <v>0</v>
      </c>
    </row>
    <row s="1636" customFormat="1" customHeight="1" ht="18.75" hidden="1">
      <c r="A105" s="1781"/>
      <c r="B105" s="1781"/>
      <c r="C105" s="370" t="s">
        <v>1148</v>
      </c>
      <c r="D105" s="2463"/>
      <c r="E105" s="2205"/>
      <c r="F105" s="2384"/>
      <c r="G105" s="2428"/>
      <c r="H105" s="1501"/>
      <c r="I105" s="652" t="s">
        <v>1147</v>
      </c>
      <c r="J105" s="572"/>
      <c r="K105" s="1501"/>
      <c r="L105" s="215"/>
      <c r="M105" s="342"/>
      <c r="N105" s="335"/>
      <c r="O105" s="1625"/>
      <c r="P105" s="1625"/>
      <c r="AH105" s="1632">
        <v>0</v>
      </c>
    </row>
    <row s="1636" customFormat="1" customHeight="1" ht="0.75" hidden="1">
      <c r="A106" s="1781"/>
      <c r="B106" s="1781"/>
      <c r="C106" s="370" t="s">
        <v>1157</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310</v>
      </c>
      <c r="M107" s="342"/>
      <c r="N107" s="335"/>
      <c r="O107" s="1625"/>
      <c r="P107" s="1625"/>
      <c r="AH107" s="1632">
        <v>0</v>
      </c>
    </row>
    <row s="1636" customFormat="1" customHeight="1" ht="18.75" hidden="1">
      <c r="A108" s="1781"/>
      <c r="B108" s="1781"/>
      <c r="C108" s="370" t="s">
        <v>1148</v>
      </c>
      <c r="D108" s="2463"/>
      <c r="E108" s="2205"/>
      <c r="F108" s="2384"/>
      <c r="G108" s="2428"/>
      <c r="H108" s="1501"/>
      <c r="I108" s="652" t="s">
        <v>1147</v>
      </c>
      <c r="J108" s="572"/>
      <c r="K108" s="1501"/>
      <c r="L108" s="215"/>
      <c r="M108" s="342"/>
      <c r="N108" s="335"/>
      <c r="O108" s="1625"/>
      <c r="P108" s="1625"/>
      <c r="AH108" s="1632">
        <v>0</v>
      </c>
    </row>
    <row s="1636" customFormat="1" customHeight="1" ht="0.75" hidden="1">
      <c r="A109" s="1781"/>
      <c r="B109" s="1781"/>
      <c r="C109" s="370" t="s">
        <v>1157</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310</v>
      </c>
      <c r="M110" s="342"/>
      <c r="N110" s="335"/>
      <c r="O110" s="1625"/>
      <c r="P110" s="1625"/>
      <c r="AH110" s="1632">
        <v>0</v>
      </c>
    </row>
    <row s="1636" customFormat="1" customHeight="1" ht="18.75" hidden="1">
      <c r="A111" s="1781"/>
      <c r="B111" s="1781"/>
      <c r="C111" s="370" t="s">
        <v>1148</v>
      </c>
      <c r="D111" s="2463"/>
      <c r="E111" s="2205"/>
      <c r="F111" s="2384"/>
      <c r="G111" s="2428"/>
      <c r="H111" s="1501"/>
      <c r="I111" s="652" t="s">
        <v>1147</v>
      </c>
      <c r="J111" s="572"/>
      <c r="K111" s="1501"/>
      <c r="L111" s="215"/>
      <c r="M111" s="342"/>
      <c r="N111" s="335"/>
      <c r="O111" s="1625"/>
      <c r="P111" s="1625"/>
      <c r="AH111" s="1632">
        <v>0</v>
      </c>
    </row>
    <row s="1636" customFormat="1" customHeight="1" ht="0.75" hidden="1">
      <c r="A112" s="1781"/>
      <c r="B112" s="1781"/>
      <c r="C112" s="370" t="s">
        <v>1157</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310</v>
      </c>
      <c r="M113" s="342"/>
      <c r="N113" s="335"/>
      <c r="O113" s="1625"/>
      <c r="P113" s="1625"/>
      <c r="AH113" s="1632">
        <v>0</v>
      </c>
    </row>
    <row s="1636" customFormat="1" customHeight="1" ht="18.75" hidden="1">
      <c r="A114" s="1781"/>
      <c r="B114" s="1781"/>
      <c r="C114" s="370" t="s">
        <v>1148</v>
      </c>
      <c r="D114" s="2463"/>
      <c r="E114" s="2205"/>
      <c r="F114" s="2384"/>
      <c r="G114" s="2428"/>
      <c r="H114" s="1501"/>
      <c r="I114" s="652" t="s">
        <v>1147</v>
      </c>
      <c r="J114" s="572"/>
      <c r="K114" s="1501"/>
      <c r="L114" s="215"/>
      <c r="M114" s="342"/>
      <c r="N114" s="335"/>
      <c r="O114" s="1625"/>
      <c r="P114" s="1625"/>
      <c r="AH114" s="1632">
        <v>0</v>
      </c>
    </row>
    <row s="1636" customFormat="1" customHeight="1" ht="0.75" hidden="1">
      <c r="A115" s="1781"/>
      <c r="B115" s="1781"/>
      <c r="C115" s="370" t="s">
        <v>1157</v>
      </c>
      <c r="D115" s="2463"/>
      <c r="E115" s="2205"/>
      <c r="F115" s="2384"/>
      <c r="G115" s="401"/>
      <c r="H115" s="1501"/>
      <c r="I115" s="652"/>
      <c r="J115" s="572"/>
      <c r="K115" s="1501"/>
      <c r="L115" s="215"/>
      <c r="M115" s="342"/>
      <c r="N115" s="335"/>
      <c r="O115" s="1625"/>
      <c r="P115" s="1625"/>
      <c r="AH115" s="1632">
        <v>0</v>
      </c>
    </row>
    <row s="1636" customFormat="1" customHeight="1" ht="18.75" hidden="1">
      <c r="A116" s="1781" t="s">
        <v>224</v>
      </c>
      <c r="B116" s="1781" t="s">
        <v>225</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310</v>
      </c>
      <c r="M116" s="342"/>
      <c r="N116" s="335"/>
      <c r="O116" s="1625"/>
      <c r="P116" s="1625"/>
      <c r="AH116" s="1632">
        <v>0</v>
      </c>
    </row>
    <row s="1636" customFormat="1" customHeight="1" ht="18.75" hidden="1">
      <c r="A117" s="1781"/>
      <c r="B117" s="1781"/>
      <c r="C117" s="370" t="s">
        <v>1148</v>
      </c>
      <c r="D117" s="2463"/>
      <c r="E117" s="2205"/>
      <c r="F117" s="2384"/>
      <c r="G117" s="2428"/>
      <c r="H117" s="1501"/>
      <c r="I117" s="652" t="s">
        <v>1147</v>
      </c>
      <c r="J117" s="572"/>
      <c r="K117" s="1501"/>
      <c r="L117" s="215"/>
      <c r="M117" s="342"/>
      <c r="N117" s="335"/>
      <c r="O117" s="1625"/>
      <c r="P117" s="1625"/>
      <c r="AH117" s="1632">
        <v>0</v>
      </c>
    </row>
    <row s="1636" customFormat="1" customHeight="1" ht="0.75" hidden="1">
      <c r="A118" s="1781"/>
      <c r="B118" s="1781"/>
      <c r="C118" s="370" t="s">
        <v>1157</v>
      </c>
      <c r="D118" s="2463"/>
      <c r="E118" s="2205"/>
      <c r="F118" s="2384"/>
      <c r="G118" s="401"/>
      <c r="H118" s="1501"/>
      <c r="I118" s="652"/>
      <c r="J118" s="572"/>
      <c r="K118" s="1501"/>
      <c r="L118" s="215"/>
      <c r="M118" s="342"/>
      <c r="N118" s="335"/>
      <c r="O118" s="1625"/>
      <c r="P118" s="1625"/>
      <c r="AH118" s="1632">
        <v>0</v>
      </c>
    </row>
    <row s="1636" customFormat="1" customHeight="1" ht="18.75" hidden="1">
      <c r="A119" s="1781" t="s">
        <v>229</v>
      </c>
      <c r="B119" s="1781" t="s">
        <v>230</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310</v>
      </c>
      <c r="M119" s="342"/>
      <c r="N119" s="335"/>
      <c r="O119" s="1625"/>
      <c r="P119" s="1625"/>
      <c r="AH119" s="1632">
        <v>0</v>
      </c>
    </row>
    <row s="1636" customFormat="1" customHeight="1" ht="18.75" hidden="1">
      <c r="A120" s="1781"/>
      <c r="B120" s="1781"/>
      <c r="C120" s="370" t="s">
        <v>1148</v>
      </c>
      <c r="D120" s="2463"/>
      <c r="E120" s="2205"/>
      <c r="F120" s="2384"/>
      <c r="G120" s="2428"/>
      <c r="H120" s="1501"/>
      <c r="I120" s="652" t="s">
        <v>1147</v>
      </c>
      <c r="J120" s="572"/>
      <c r="K120" s="1501"/>
      <c r="L120" s="215"/>
      <c r="M120" s="342"/>
      <c r="N120" s="335"/>
      <c r="O120" s="1625"/>
      <c r="P120" s="1625"/>
      <c r="AH120" s="1632">
        <v>0</v>
      </c>
    </row>
    <row s="1636" customFormat="1" customHeight="1" ht="0.75" hidden="1">
      <c r="A121" s="1781"/>
      <c r="B121" s="1781"/>
      <c r="C121" s="370" t="s">
        <v>1157</v>
      </c>
      <c r="D121" s="2463"/>
      <c r="E121" s="2205"/>
      <c r="F121" s="2384"/>
      <c r="G121" s="401"/>
      <c r="H121" s="1501"/>
      <c r="I121" s="652"/>
      <c r="J121" s="572"/>
      <c r="K121" s="1501"/>
      <c r="L121" s="215"/>
      <c r="M121" s="342"/>
      <c r="N121" s="335"/>
      <c r="O121" s="1625"/>
      <c r="P121" s="1625"/>
      <c r="AH121" s="1632">
        <v>0</v>
      </c>
    </row>
    <row s="1636" customFormat="1" customHeight="1" ht="18.75" hidden="1">
      <c r="A122" s="1781" t="s">
        <v>234</v>
      </c>
      <c r="B122" s="1781" t="s">
        <v>235</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310</v>
      </c>
      <c r="M122" s="342"/>
      <c r="N122" s="335"/>
      <c r="O122" s="1625"/>
      <c r="P122" s="1625"/>
      <c r="AH122" s="1632">
        <v>0</v>
      </c>
    </row>
    <row s="1636" customFormat="1" customHeight="1" ht="18.75" hidden="1">
      <c r="A123" s="1781"/>
      <c r="B123" s="1781"/>
      <c r="C123" s="370" t="s">
        <v>1148</v>
      </c>
      <c r="D123" s="2463"/>
      <c r="E123" s="2205"/>
      <c r="F123" s="2384"/>
      <c r="G123" s="2428"/>
      <c r="H123" s="1501"/>
      <c r="I123" s="652" t="s">
        <v>1147</v>
      </c>
      <c r="J123" s="572"/>
      <c r="K123" s="1501"/>
      <c r="L123" s="215"/>
      <c r="M123" s="342"/>
      <c r="N123" s="335"/>
      <c r="O123" s="1625"/>
      <c r="P123" s="1625"/>
      <c r="AH123" s="1632">
        <v>0</v>
      </c>
    </row>
    <row s="1636" customFormat="1" customHeight="1" ht="0.75" hidden="1">
      <c r="A124" s="1781"/>
      <c r="B124" s="1781"/>
      <c r="C124" s="370" t="s">
        <v>1157</v>
      </c>
      <c r="D124" s="2463"/>
      <c r="E124" s="2205"/>
      <c r="F124" s="2384"/>
      <c r="G124" s="401"/>
      <c r="H124" s="1501"/>
      <c r="I124" s="652"/>
      <c r="J124" s="572"/>
      <c r="K124" s="1501"/>
      <c r="L124" s="215"/>
      <c r="M124" s="342"/>
      <c r="N124" s="335"/>
      <c r="O124" s="1625"/>
      <c r="P124" s="1625"/>
      <c r="AH124" s="1632">
        <v>0</v>
      </c>
    </row>
    <row s="1636" customFormat="1" customHeight="1" ht="18.75" hidden="1">
      <c r="A125" s="1781" t="s">
        <v>239</v>
      </c>
      <c r="B125" s="1781" t="s">
        <v>240</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310</v>
      </c>
      <c r="M125" s="342"/>
      <c r="N125" s="335"/>
      <c r="O125" s="1625"/>
      <c r="P125" s="1625"/>
      <c r="AH125" s="1632">
        <v>0</v>
      </c>
    </row>
    <row s="1636" customFormat="1" customHeight="1" ht="18.75" hidden="1">
      <c r="A126" s="1781"/>
      <c r="B126" s="1781"/>
      <c r="C126" s="370" t="s">
        <v>1148</v>
      </c>
      <c r="D126" s="2463"/>
      <c r="E126" s="2205"/>
      <c r="F126" s="2384"/>
      <c r="G126" s="2428"/>
      <c r="H126" s="1501"/>
      <c r="I126" s="652" t="s">
        <v>1147</v>
      </c>
      <c r="J126" s="572"/>
      <c r="K126" s="1501"/>
      <c r="L126" s="215"/>
      <c r="M126" s="342"/>
      <c r="N126" s="335"/>
      <c r="O126" s="1625"/>
      <c r="P126" s="1625"/>
      <c r="AH126" s="1632">
        <v>0</v>
      </c>
    </row>
    <row s="1636" customFormat="1" customHeight="1" ht="0.75" hidden="1">
      <c r="A127" s="1781"/>
      <c r="B127" s="1781"/>
      <c r="C127" s="370" t="s">
        <v>1157</v>
      </c>
      <c r="D127" s="2463"/>
      <c r="E127" s="2205"/>
      <c r="F127" s="2384"/>
      <c r="G127" s="401"/>
      <c r="H127" s="1501"/>
      <c r="I127" s="652"/>
      <c r="J127" s="572"/>
      <c r="K127" s="1501"/>
      <c r="L127" s="215"/>
      <c r="M127" s="342"/>
      <c r="N127" s="335"/>
      <c r="O127" s="1625"/>
      <c r="P127" s="1625"/>
      <c r="AH127" s="1632">
        <v>0</v>
      </c>
    </row>
    <row s="1636" customFormat="1" customHeight="1" ht="18.75" hidden="1">
      <c r="A128" s="1781" t="s">
        <v>244</v>
      </c>
      <c r="B128" s="1781" t="s">
        <v>245</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310</v>
      </c>
      <c r="M128" s="342"/>
      <c r="N128" s="335"/>
      <c r="O128" s="1625"/>
      <c r="P128" s="1625"/>
      <c r="AH128" s="1632">
        <v>0</v>
      </c>
    </row>
    <row s="1636" customFormat="1" customHeight="1" ht="18.75" hidden="1">
      <c r="A129" s="1781"/>
      <c r="B129" s="1781"/>
      <c r="C129" s="370" t="s">
        <v>1148</v>
      </c>
      <c r="D129" s="2463"/>
      <c r="E129" s="2205"/>
      <c r="F129" s="2384"/>
      <c r="G129" s="2428"/>
      <c r="H129" s="1501"/>
      <c r="I129" s="652" t="s">
        <v>1147</v>
      </c>
      <c r="J129" s="572"/>
      <c r="K129" s="1501"/>
      <c r="L129" s="215"/>
      <c r="M129" s="342"/>
      <c r="N129" s="335"/>
      <c r="O129" s="1625"/>
      <c r="P129" s="1625"/>
      <c r="AH129" s="1632">
        <v>0</v>
      </c>
    </row>
    <row s="1636" customFormat="1" customHeight="1" ht="0.75" hidden="1">
      <c r="A130" s="1781"/>
      <c r="B130" s="1781"/>
      <c r="C130" s="370" t="s">
        <v>1157</v>
      </c>
      <c r="D130" s="2463"/>
      <c r="E130" s="2205"/>
      <c r="F130" s="2384"/>
      <c r="G130" s="401"/>
      <c r="H130" s="1501"/>
      <c r="I130" s="652"/>
      <c r="J130" s="572"/>
      <c r="K130" s="1501"/>
      <c r="L130" s="215"/>
      <c r="M130" s="342"/>
      <c r="N130" s="335"/>
      <c r="O130" s="1625"/>
      <c r="P130" s="1625"/>
      <c r="AH130" s="1632">
        <v>0</v>
      </c>
    </row>
    <row s="1636" customFormat="1" customHeight="1" ht="18.75" hidden="1">
      <c r="A131" s="1781" t="s">
        <v>249</v>
      </c>
      <c r="B131" s="1781" t="s">
        <v>250</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310</v>
      </c>
      <c r="M131" s="342"/>
      <c r="N131" s="335"/>
      <c r="O131" s="1625"/>
      <c r="P131" s="1625"/>
      <c r="AH131" s="1632">
        <v>0</v>
      </c>
    </row>
    <row s="1636" customFormat="1" customHeight="1" ht="18.75" hidden="1">
      <c r="A132" s="1781"/>
      <c r="B132" s="1781"/>
      <c r="C132" s="370" t="s">
        <v>1148</v>
      </c>
      <c r="D132" s="2463"/>
      <c r="E132" s="2205"/>
      <c r="F132" s="2384"/>
      <c r="G132" s="2428"/>
      <c r="H132" s="1501"/>
      <c r="I132" s="652" t="s">
        <v>1147</v>
      </c>
      <c r="J132" s="572"/>
      <c r="K132" s="1501"/>
      <c r="L132" s="215"/>
      <c r="M132" s="342"/>
      <c r="N132" s="335"/>
      <c r="O132" s="1625"/>
      <c r="P132" s="1625"/>
      <c r="AH132" s="1632">
        <v>0</v>
      </c>
    </row>
    <row s="1636" customFormat="1" customHeight="1" ht="0.75" hidden="1">
      <c r="A133" s="1781"/>
      <c r="B133" s="1781"/>
      <c r="C133" s="370" t="s">
        <v>1157</v>
      </c>
      <c r="D133" s="2463"/>
      <c r="E133" s="2205"/>
      <c r="F133" s="2384"/>
      <c r="G133" s="401"/>
      <c r="H133" s="1501"/>
      <c r="I133" s="652"/>
      <c r="J133" s="572"/>
      <c r="K133" s="1501"/>
      <c r="L133" s="215"/>
      <c r="M133" s="342"/>
      <c r="N133" s="335"/>
      <c r="O133" s="1625"/>
      <c r="P133" s="1625"/>
      <c r="AH133" s="1632">
        <v>0</v>
      </c>
    </row>
    <row s="1636" customFormat="1" customHeight="1" ht="18.75" hidden="1">
      <c r="A134" s="1781" t="s">
        <v>254</v>
      </c>
      <c r="B134" s="1781" t="s">
        <v>255</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310</v>
      </c>
      <c r="M134" s="342"/>
      <c r="N134" s="335"/>
      <c r="O134" s="1625"/>
      <c r="P134" s="1625"/>
      <c r="AH134" s="1632">
        <v>0</v>
      </c>
    </row>
    <row s="1636" customFormat="1" customHeight="1" ht="18.75" hidden="1">
      <c r="A135" s="1781"/>
      <c r="B135" s="1781"/>
      <c r="C135" s="370" t="s">
        <v>1148</v>
      </c>
      <c r="D135" s="2463"/>
      <c r="E135" s="2205"/>
      <c r="F135" s="2384"/>
      <c r="G135" s="2428"/>
      <c r="H135" s="1501"/>
      <c r="I135" s="652" t="s">
        <v>1147</v>
      </c>
      <c r="J135" s="572"/>
      <c r="K135" s="1501"/>
      <c r="L135" s="215"/>
      <c r="M135" s="342"/>
      <c r="N135" s="335"/>
      <c r="O135" s="1625"/>
      <c r="P135" s="1625"/>
      <c r="AH135" s="1632">
        <v>0</v>
      </c>
    </row>
    <row s="1636" customFormat="1" customHeight="1" ht="0.75" hidden="1">
      <c r="A136" s="1781"/>
      <c r="B136" s="1781"/>
      <c r="C136" s="370" t="s">
        <v>1157</v>
      </c>
      <c r="D136" s="2463"/>
      <c r="E136" s="2205"/>
      <c r="F136" s="2384"/>
      <c r="G136" s="401"/>
      <c r="H136" s="1501"/>
      <c r="I136" s="652"/>
      <c r="J136" s="572"/>
      <c r="K136" s="1501"/>
      <c r="L136" s="215"/>
      <c r="M136" s="342"/>
      <c r="N136" s="335"/>
      <c r="O136" s="1625"/>
      <c r="P136" s="1625"/>
      <c r="AH136" s="1632">
        <v>0</v>
      </c>
    </row>
    <row s="1636" customFormat="1" customHeight="1" ht="18.75" hidden="1">
      <c r="A137" s="1781" t="s">
        <v>259</v>
      </c>
      <c r="B137" s="1781" t="s">
        <v>260</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310</v>
      </c>
      <c r="M137" s="342"/>
      <c r="N137" s="335"/>
      <c r="O137" s="1625"/>
      <c r="P137" s="1625"/>
      <c r="AH137" s="1632">
        <v>0</v>
      </c>
    </row>
    <row s="1636" customFormat="1" customHeight="1" ht="18.75" hidden="1">
      <c r="A138" s="1781"/>
      <c r="B138" s="1781"/>
      <c r="C138" s="370" t="s">
        <v>1148</v>
      </c>
      <c r="D138" s="2463"/>
      <c r="E138" s="2205"/>
      <c r="F138" s="2384"/>
      <c r="G138" s="2428"/>
      <c r="H138" s="1501"/>
      <c r="I138" s="652" t="s">
        <v>1147</v>
      </c>
      <c r="J138" s="572"/>
      <c r="K138" s="1501"/>
      <c r="L138" s="215"/>
      <c r="M138" s="342"/>
      <c r="N138" s="335"/>
      <c r="O138" s="1625"/>
      <c r="P138" s="1625"/>
      <c r="AH138" s="1632">
        <v>0</v>
      </c>
    </row>
    <row s="1636" customFormat="1" customHeight="1" ht="0.75" hidden="1">
      <c r="A139" s="1781"/>
      <c r="B139" s="1781"/>
      <c r="C139" s="370" t="s">
        <v>1157</v>
      </c>
      <c r="D139" s="2463"/>
      <c r="E139" s="2205"/>
      <c r="F139" s="2384"/>
      <c r="G139" s="401"/>
      <c r="H139" s="1501"/>
      <c r="I139" s="652"/>
      <c r="J139" s="572"/>
      <c r="K139" s="1501"/>
      <c r="L139" s="215"/>
      <c r="M139" s="342"/>
      <c r="N139" s="335"/>
      <c r="O139" s="1625"/>
      <c r="P139" s="1625"/>
      <c r="AH139" s="1632">
        <v>0</v>
      </c>
    </row>
    <row s="1636" customFormat="1" customHeight="1" ht="18.75" hidden="1">
      <c r="A140" s="1781" t="s">
        <v>264</v>
      </c>
      <c r="B140" s="1781" t="s">
        <v>265</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310</v>
      </c>
      <c r="M140" s="342"/>
      <c r="N140" s="335"/>
      <c r="O140" s="1625"/>
      <c r="P140" s="1625"/>
      <c r="AH140" s="1632">
        <v>0</v>
      </c>
    </row>
    <row s="1636" customFormat="1" customHeight="1" ht="18.75" hidden="1">
      <c r="A141" s="1781"/>
      <c r="B141" s="1781"/>
      <c r="C141" s="370" t="s">
        <v>1148</v>
      </c>
      <c r="D141" s="2463"/>
      <c r="E141" s="2205"/>
      <c r="F141" s="2384"/>
      <c r="G141" s="2428"/>
      <c r="H141" s="1501"/>
      <c r="I141" s="652" t="s">
        <v>1147</v>
      </c>
      <c r="J141" s="572"/>
      <c r="K141" s="1501"/>
      <c r="L141" s="215"/>
      <c r="M141" s="342"/>
      <c r="N141" s="335"/>
      <c r="O141" s="1625"/>
      <c r="P141" s="1625"/>
      <c r="AH141" s="1632">
        <v>0</v>
      </c>
    </row>
    <row s="1636" customFormat="1" customHeight="1" ht="0.75" hidden="1">
      <c r="A142" s="1781"/>
      <c r="B142" s="1781"/>
      <c r="C142" s="370" t="s">
        <v>1157</v>
      </c>
      <c r="D142" s="2463"/>
      <c r="E142" s="2205"/>
      <c r="F142" s="2384"/>
      <c r="G142" s="401"/>
      <c r="H142" s="1501"/>
      <c r="I142" s="652"/>
      <c r="J142" s="572"/>
      <c r="K142" s="1501"/>
      <c r="L142" s="215"/>
      <c r="M142" s="342"/>
      <c r="N142" s="335"/>
      <c r="O142" s="1625"/>
      <c r="P142" s="1625"/>
      <c r="AH142" s="1632">
        <v>0</v>
      </c>
    </row>
    <row s="1636" customFormat="1" customHeight="1" ht="18.75">
      <c r="A143" s="1781" t="s">
        <v>271</v>
      </c>
      <c r="B143" s="1781" t="s">
        <v>272</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Транспортировка сточных вод</v>
      </c>
      <c r="H143" s="1863"/>
      <c r="I143" s="1740">
        <v>46023</v>
      </c>
      <c r="J143" s="1774">
        <v>46387</v>
      </c>
      <c r="K143" s="1779">
        <v>1929.48</v>
      </c>
      <c r="L143" s="1863" t="s">
        <v>310</v>
      </c>
      <c r="M143" s="342"/>
      <c r="N143" s="335"/>
      <c r="O143" s="1625"/>
      <c r="P143" s="1625"/>
      <c r="AH143" s="1632">
        <v>0</v>
      </c>
    </row>
    <row s="1636" customFormat="1" customHeight="1" ht="32.25">
      <c r="A144" s="1824"/>
      <c r="B144" s="1824"/>
      <c r="C144" s="1688"/>
      <c r="D144" s="345"/>
      <c r="E144" s="1032"/>
      <c r="F144" s="1032"/>
      <c r="G144" s="1032"/>
      <c r="H144" s="2578" t="s">
        <v>522</v>
      </c>
      <c r="I144" s="1740">
        <v>46388</v>
      </c>
      <c r="J144" s="1774">
        <v>46752</v>
      </c>
      <c r="K144" s="1779">
        <v>1628.8</v>
      </c>
      <c r="L144" s="2272" t="s">
        <v>310</v>
      </c>
      <c r="M144" s="2319"/>
      <c r="N144" s="619"/>
      <c r="O144" s="1625"/>
      <c r="P144" s="1625"/>
      <c r="Q144" s="1636"/>
      <c r="R144" s="1636"/>
      <c r="S144" s="1636"/>
      <c r="T144" s="1636"/>
      <c r="U144" s="1636"/>
      <c r="V144" s="1636"/>
      <c r="W144" s="1636"/>
      <c r="X144" s="1636"/>
      <c r="Y144" s="1636"/>
      <c r="Z144" s="1636"/>
      <c r="AA144" s="1636"/>
      <c r="AB144" s="1636"/>
      <c r="AC144" s="1636"/>
      <c r="AD144" s="1636"/>
      <c r="AE144" s="1636"/>
      <c r="AF144" s="1636"/>
      <c r="AG144" s="1636"/>
      <c r="AH144" s="1636">
        <v>0</v>
      </c>
    </row>
    <row s="1636" customFormat="1" customHeight="1" ht="30.75">
      <c r="A145" s="1824"/>
      <c r="B145" s="1824"/>
      <c r="C145" s="1688"/>
      <c r="D145" s="345"/>
      <c r="E145" s="1032"/>
      <c r="F145" s="1032"/>
      <c r="G145" s="1032"/>
      <c r="H145" s="2578" t="s">
        <v>522</v>
      </c>
      <c r="I145" s="1740">
        <v>46753</v>
      </c>
      <c r="J145" s="1774">
        <v>47118</v>
      </c>
      <c r="K145" s="1779">
        <v>1681.3</v>
      </c>
      <c r="L145" s="2272" t="s">
        <v>310</v>
      </c>
      <c r="M145" s="2319"/>
      <c r="N145" s="619"/>
      <c r="O145" s="1625"/>
      <c r="P145" s="1625"/>
      <c r="Q145" s="1636"/>
      <c r="R145" s="1636"/>
      <c r="S145" s="1636"/>
      <c r="T145" s="1636"/>
      <c r="U145" s="1636"/>
      <c r="V145" s="1636"/>
      <c r="W145" s="1636"/>
      <c r="X145" s="1636"/>
      <c r="Y145" s="1636"/>
      <c r="Z145" s="1636"/>
      <c r="AA145" s="1636"/>
      <c r="AB145" s="1636"/>
      <c r="AC145" s="1636"/>
      <c r="AD145" s="1636"/>
      <c r="AE145" s="1636"/>
      <c r="AF145" s="1636"/>
      <c r="AG145" s="1636"/>
      <c r="AH145" s="1636">
        <v>0</v>
      </c>
    </row>
    <row s="1636" customFormat="1" customHeight="1" ht="18.75">
      <c r="A146" s="1781"/>
      <c r="B146" s="1781"/>
      <c r="C146" s="370" t="s">
        <v>1148</v>
      </c>
      <c r="D146" s="2463"/>
      <c r="E146" s="2205"/>
      <c r="F146" s="2384"/>
      <c r="G146" s="2428"/>
      <c r="H146" s="1501"/>
      <c r="I146" s="652" t="s">
        <v>1147</v>
      </c>
      <c r="J146" s="572"/>
      <c r="K146" s="1501"/>
      <c r="L146" s="215"/>
      <c r="M146" s="342"/>
      <c r="N146" s="335"/>
      <c r="O146" s="1625"/>
      <c r="P146" s="1625"/>
      <c r="AH146" s="1632">
        <v>0</v>
      </c>
    </row>
    <row s="1636" customFormat="1" customHeight="1" ht="0.75">
      <c r="A147" s="1781"/>
      <c r="B147" s="1781"/>
      <c r="C147" s="370" t="s">
        <v>1157</v>
      </c>
      <c r="D147" s="2463"/>
      <c r="E147" s="2205"/>
      <c r="F147" s="2384"/>
      <c r="G147" s="401"/>
      <c r="H147" s="1501"/>
      <c r="I147" s="652"/>
      <c r="J147" s="572"/>
      <c r="K147" s="1501"/>
      <c r="L147" s="215"/>
      <c r="M147" s="342"/>
      <c r="N147" s="335"/>
      <c r="O147" s="1625"/>
      <c r="P147" s="1625"/>
      <c r="AH147" s="1632">
        <v>0</v>
      </c>
    </row>
    <row s="1636" customFormat="1" customHeight="1" ht="18.75" hidden="1">
      <c r="A148" s="1781" t="s">
        <v>279</v>
      </c>
      <c r="B148" s="1781" t="s">
        <v>280</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310</v>
      </c>
      <c r="M148" s="342"/>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342"/>
      <c r="N149" s="335"/>
      <c r="O149" s="1625"/>
      <c r="P149" s="1625"/>
      <c r="AH149" s="1632">
        <v>0</v>
      </c>
    </row>
    <row s="1636" customFormat="1" customHeight="1" ht="1.05">
      <c r="A150" s="1781"/>
      <c r="B150" s="1781"/>
      <c r="C150" s="370" t="s">
        <v>1157</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310</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1148</v>
      </c>
      <c r="D153" s="2463"/>
      <c r="E153" s="2205"/>
      <c r="F153" s="2384"/>
      <c r="G153" s="2428"/>
      <c r="H153" s="1501"/>
      <c r="I153" s="652" t="s">
        <v>1147</v>
      </c>
      <c r="J153" s="572"/>
      <c r="K153" s="1501"/>
      <c r="L153" s="215"/>
      <c r="M153" s="2171"/>
      <c r="N153" s="335"/>
      <c r="O153" s="1625"/>
      <c r="P153" s="1625"/>
      <c r="AH153" s="1632">
        <v>0</v>
      </c>
    </row>
    <row s="1636" customFormat="1" customHeight="1" ht="0.75" hidden="1">
      <c r="A154" s="1781"/>
      <c r="B154" s="1781"/>
      <c r="C154" s="370" t="s">
        <v>1157</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310</v>
      </c>
      <c r="M155" s="2172"/>
      <c r="N155" s="335"/>
      <c r="O155" s="1625"/>
      <c r="P155" s="1625"/>
      <c r="AH155" s="1632">
        <v>0</v>
      </c>
    </row>
    <row s="1636" customFormat="1" customHeight="1" ht="18.75" hidden="1">
      <c r="A156" s="1781"/>
      <c r="B156" s="1781"/>
      <c r="C156" s="370" t="s">
        <v>1148</v>
      </c>
      <c r="D156" s="2463"/>
      <c r="E156" s="2205"/>
      <c r="F156" s="2384"/>
      <c r="G156" s="2428"/>
      <c r="H156" s="1501"/>
      <c r="I156" s="652" t="s">
        <v>1147</v>
      </c>
      <c r="J156" s="572"/>
      <c r="K156" s="1501"/>
      <c r="L156" s="215"/>
      <c r="M156" s="1862"/>
      <c r="N156" s="335"/>
      <c r="O156" s="1625"/>
      <c r="P156" s="1625"/>
      <c r="AH156" s="1632">
        <v>0</v>
      </c>
    </row>
    <row s="1636" customFormat="1" customHeight="1" ht="0.75" hidden="1">
      <c r="A157" s="1781"/>
      <c r="B157" s="1781"/>
      <c r="C157" s="370" t="s">
        <v>1157</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310</v>
      </c>
      <c r="M158" s="342"/>
      <c r="N158" s="335"/>
      <c r="O158" s="1625"/>
      <c r="P158" s="1625"/>
      <c r="AH158" s="1632">
        <v>0</v>
      </c>
    </row>
    <row s="1636" customFormat="1" customHeight="1" ht="18.75" hidden="1">
      <c r="A159" s="1781"/>
      <c r="B159" s="1781"/>
      <c r="C159" s="370" t="s">
        <v>1148</v>
      </c>
      <c r="D159" s="2463"/>
      <c r="E159" s="2205"/>
      <c r="F159" s="2384"/>
      <c r="G159" s="2428"/>
      <c r="H159" s="1501"/>
      <c r="I159" s="652" t="s">
        <v>1147</v>
      </c>
      <c r="J159" s="572"/>
      <c r="K159" s="1501"/>
      <c r="L159" s="215"/>
      <c r="M159" s="342"/>
      <c r="N159" s="335"/>
      <c r="O159" s="1625"/>
      <c r="P159" s="1625"/>
      <c r="AH159" s="1632">
        <v>0</v>
      </c>
    </row>
    <row s="1636" customFormat="1" customHeight="1" ht="0.75" hidden="1">
      <c r="A160" s="1781"/>
      <c r="B160" s="1781"/>
      <c r="C160" s="370" t="s">
        <v>1157</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310</v>
      </c>
      <c r="M161" s="342"/>
      <c r="N161" s="335"/>
      <c r="O161" s="1625"/>
      <c r="P161" s="1625"/>
      <c r="AH161" s="1632">
        <v>0</v>
      </c>
    </row>
    <row s="1636" customFormat="1" customHeight="1" ht="18.75" hidden="1">
      <c r="A162" s="1781"/>
      <c r="B162" s="1781"/>
      <c r="C162" s="370" t="s">
        <v>1148</v>
      </c>
      <c r="D162" s="2463"/>
      <c r="E162" s="2205"/>
      <c r="F162" s="2384"/>
      <c r="G162" s="2428"/>
      <c r="H162" s="1501"/>
      <c r="I162" s="652" t="s">
        <v>1147</v>
      </c>
      <c r="J162" s="572"/>
      <c r="K162" s="1501"/>
      <c r="L162" s="215"/>
      <c r="M162" s="342"/>
      <c r="N162" s="335"/>
      <c r="O162" s="1625"/>
      <c r="P162" s="1625"/>
      <c r="AH162" s="1632">
        <v>0</v>
      </c>
    </row>
    <row s="1636" customFormat="1" customHeight="1" ht="0.75" hidden="1">
      <c r="A163" s="1781"/>
      <c r="B163" s="1781"/>
      <c r="C163" s="370" t="s">
        <v>1157</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310</v>
      </c>
      <c r="M164" s="342"/>
      <c r="N164" s="335"/>
      <c r="O164" s="1625"/>
      <c r="P164" s="1625"/>
      <c r="AH164" s="1632">
        <v>0</v>
      </c>
    </row>
    <row s="1636" customFormat="1" customHeight="1" ht="18.75" hidden="1">
      <c r="A165" s="1781"/>
      <c r="B165" s="1781"/>
      <c r="C165" s="370" t="s">
        <v>1148</v>
      </c>
      <c r="D165" s="2463"/>
      <c r="E165" s="2205"/>
      <c r="F165" s="2384"/>
      <c r="G165" s="2428"/>
      <c r="H165" s="1501"/>
      <c r="I165" s="652" t="s">
        <v>1147</v>
      </c>
      <c r="J165" s="572"/>
      <c r="K165" s="1501"/>
      <c r="L165" s="215"/>
      <c r="M165" s="342"/>
      <c r="N165" s="335"/>
      <c r="O165" s="1625"/>
      <c r="P165" s="1625"/>
      <c r="AH165" s="1632">
        <v>0</v>
      </c>
    </row>
    <row s="1636" customFormat="1" customHeight="1" ht="0.75" hidden="1">
      <c r="A166" s="1781"/>
      <c r="B166" s="1781"/>
      <c r="C166" s="370" t="s">
        <v>1157</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310</v>
      </c>
      <c r="M167" s="342"/>
      <c r="N167" s="335"/>
      <c r="O167" s="1625"/>
      <c r="P167" s="1625"/>
      <c r="AH167" s="1632">
        <v>0</v>
      </c>
    </row>
    <row s="1636" customFormat="1" customHeight="1" ht="18.75" hidden="1">
      <c r="A168" s="1781"/>
      <c r="B168" s="1781"/>
      <c r="C168" s="370" t="s">
        <v>1148</v>
      </c>
      <c r="D168" s="2463"/>
      <c r="E168" s="2205"/>
      <c r="F168" s="2384"/>
      <c r="G168" s="2428"/>
      <c r="H168" s="1501"/>
      <c r="I168" s="652" t="s">
        <v>1147</v>
      </c>
      <c r="J168" s="572"/>
      <c r="K168" s="1501"/>
      <c r="L168" s="215"/>
      <c r="M168" s="342"/>
      <c r="N168" s="335"/>
      <c r="O168" s="1625"/>
      <c r="P168" s="1625"/>
      <c r="AH168" s="1632">
        <v>0</v>
      </c>
    </row>
    <row s="1636" customFormat="1" customHeight="1" ht="0.75" hidden="1">
      <c r="A169" s="1781"/>
      <c r="B169" s="1781"/>
      <c r="C169" s="370" t="s">
        <v>1157</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310</v>
      </c>
      <c r="M170" s="342"/>
      <c r="N170" s="335"/>
      <c r="O170" s="1625"/>
      <c r="P170" s="1625"/>
      <c r="AH170" s="1632">
        <v>0</v>
      </c>
    </row>
    <row s="1636" customFormat="1" customHeight="1" ht="18.75" hidden="1">
      <c r="A171" s="1781"/>
      <c r="B171" s="1781"/>
      <c r="C171" s="370" t="s">
        <v>1148</v>
      </c>
      <c r="D171" s="2463"/>
      <c r="E171" s="2205"/>
      <c r="F171" s="2384"/>
      <c r="G171" s="2428"/>
      <c r="H171" s="1501"/>
      <c r="I171" s="652" t="s">
        <v>1147</v>
      </c>
      <c r="J171" s="572"/>
      <c r="K171" s="1501"/>
      <c r="L171" s="215"/>
      <c r="M171" s="342"/>
      <c r="N171" s="335"/>
      <c r="O171" s="1625"/>
      <c r="P171" s="1625"/>
      <c r="AH171" s="1632">
        <v>0</v>
      </c>
    </row>
    <row s="1636" customFormat="1" customHeight="1" ht="0.75" hidden="1">
      <c r="A172" s="1781"/>
      <c r="B172" s="1781"/>
      <c r="C172" s="370" t="s">
        <v>1157</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310</v>
      </c>
      <c r="M173" s="342"/>
      <c r="N173" s="335"/>
      <c r="O173" s="1625"/>
      <c r="P173" s="1625"/>
      <c r="AH173" s="1632">
        <v>0</v>
      </c>
    </row>
    <row s="1636" customFormat="1" customHeight="1" ht="18.75" hidden="1">
      <c r="A174" s="1781"/>
      <c r="B174" s="1781"/>
      <c r="C174" s="370" t="s">
        <v>1148</v>
      </c>
      <c r="D174" s="2463"/>
      <c r="E174" s="2205"/>
      <c r="F174" s="2384"/>
      <c r="G174" s="2428"/>
      <c r="H174" s="1501"/>
      <c r="I174" s="652" t="s">
        <v>1147</v>
      </c>
      <c r="J174" s="572"/>
      <c r="K174" s="1501"/>
      <c r="L174" s="215"/>
      <c r="M174" s="342"/>
      <c r="N174" s="335"/>
      <c r="O174" s="1625"/>
      <c r="P174" s="1625"/>
      <c r="AH174" s="1632">
        <v>0</v>
      </c>
    </row>
    <row s="1636" customFormat="1" customHeight="1" ht="0.75" hidden="1">
      <c r="A175" s="1781"/>
      <c r="B175" s="1781"/>
      <c r="C175" s="370" t="s">
        <v>1157</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310</v>
      </c>
      <c r="M176" s="342"/>
      <c r="N176" s="335"/>
      <c r="O176" s="1625"/>
      <c r="P176" s="1625"/>
      <c r="AH176" s="1632">
        <v>0</v>
      </c>
    </row>
    <row s="1636" customFormat="1" customHeight="1" ht="18.75" hidden="1">
      <c r="A177" s="1781"/>
      <c r="B177" s="1781"/>
      <c r="C177" s="370" t="s">
        <v>1148</v>
      </c>
      <c r="D177" s="2463"/>
      <c r="E177" s="2205"/>
      <c r="F177" s="2384"/>
      <c r="G177" s="2428"/>
      <c r="H177" s="1501"/>
      <c r="I177" s="652" t="s">
        <v>1147</v>
      </c>
      <c r="J177" s="572"/>
      <c r="K177" s="1501"/>
      <c r="L177" s="215"/>
      <c r="M177" s="342"/>
      <c r="N177" s="335"/>
      <c r="O177" s="1625"/>
      <c r="P177" s="1625"/>
      <c r="AH177" s="1632">
        <v>0</v>
      </c>
    </row>
    <row s="1636" customFormat="1" customHeight="1" ht="0.75" hidden="1">
      <c r="A178" s="1781"/>
      <c r="B178" s="1781"/>
      <c r="C178" s="370" t="s">
        <v>1157</v>
      </c>
      <c r="D178" s="2463"/>
      <c r="E178" s="2205"/>
      <c r="F178" s="2384"/>
      <c r="G178" s="401"/>
      <c r="H178" s="1501"/>
      <c r="I178" s="652"/>
      <c r="J178" s="572"/>
      <c r="K178" s="1501"/>
      <c r="L178" s="215"/>
      <c r="M178" s="342"/>
      <c r="N178" s="335"/>
      <c r="O178" s="1625"/>
      <c r="P178" s="1625"/>
      <c r="AH178" s="1632">
        <v>0</v>
      </c>
    </row>
    <row s="1636" customFormat="1" customHeight="1" ht="18.75" hidden="1">
      <c r="A179" s="1781" t="s">
        <v>224</v>
      </c>
      <c r="B179" s="1781" t="s">
        <v>225</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310</v>
      </c>
      <c r="M179" s="342"/>
      <c r="N179" s="335"/>
      <c r="O179" s="1625"/>
      <c r="P179" s="1625"/>
      <c r="AH179" s="1632">
        <v>0</v>
      </c>
    </row>
    <row s="1636" customFormat="1" customHeight="1" ht="18.75" hidden="1">
      <c r="A180" s="1781"/>
      <c r="B180" s="1781"/>
      <c r="C180" s="370" t="s">
        <v>1148</v>
      </c>
      <c r="D180" s="2463"/>
      <c r="E180" s="2205"/>
      <c r="F180" s="2384"/>
      <c r="G180" s="2428"/>
      <c r="H180" s="1501"/>
      <c r="I180" s="652" t="s">
        <v>1147</v>
      </c>
      <c r="J180" s="572"/>
      <c r="K180" s="1501"/>
      <c r="L180" s="215"/>
      <c r="M180" s="342"/>
      <c r="N180" s="335"/>
      <c r="O180" s="1625"/>
      <c r="P180" s="1625"/>
      <c r="AH180" s="1632">
        <v>0</v>
      </c>
    </row>
    <row s="1636" customFormat="1" customHeight="1" ht="0.75" hidden="1">
      <c r="A181" s="1781"/>
      <c r="B181" s="1781"/>
      <c r="C181" s="370" t="s">
        <v>1157</v>
      </c>
      <c r="D181" s="2463"/>
      <c r="E181" s="2205"/>
      <c r="F181" s="2384"/>
      <c r="G181" s="401"/>
      <c r="H181" s="1501"/>
      <c r="I181" s="652"/>
      <c r="J181" s="572"/>
      <c r="K181" s="1501"/>
      <c r="L181" s="215"/>
      <c r="M181" s="342"/>
      <c r="N181" s="335"/>
      <c r="O181" s="1625"/>
      <c r="P181" s="1625"/>
      <c r="AH181" s="1632">
        <v>0</v>
      </c>
    </row>
    <row s="1636" customFormat="1" customHeight="1" ht="18.75" hidden="1">
      <c r="A182" s="1781" t="s">
        <v>229</v>
      </c>
      <c r="B182" s="1781" t="s">
        <v>230</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310</v>
      </c>
      <c r="M182" s="342"/>
      <c r="N182" s="335"/>
      <c r="O182" s="1625"/>
      <c r="P182" s="1625"/>
      <c r="AH182" s="1632">
        <v>0</v>
      </c>
    </row>
    <row s="1636" customFormat="1" customHeight="1" ht="18.75" hidden="1">
      <c r="A183" s="1781"/>
      <c r="B183" s="1781"/>
      <c r="C183" s="370" t="s">
        <v>1148</v>
      </c>
      <c r="D183" s="2463"/>
      <c r="E183" s="2205"/>
      <c r="F183" s="2384"/>
      <c r="G183" s="2428"/>
      <c r="H183" s="1501"/>
      <c r="I183" s="652" t="s">
        <v>1147</v>
      </c>
      <c r="J183" s="572"/>
      <c r="K183" s="1501"/>
      <c r="L183" s="215"/>
      <c r="M183" s="342"/>
      <c r="N183" s="335"/>
      <c r="O183" s="1625"/>
      <c r="P183" s="1625"/>
      <c r="AH183" s="1632">
        <v>0</v>
      </c>
    </row>
    <row s="1636" customFormat="1" customHeight="1" ht="0.75" hidden="1">
      <c r="A184" s="1781"/>
      <c r="B184" s="1781"/>
      <c r="C184" s="370" t="s">
        <v>1157</v>
      </c>
      <c r="D184" s="2463"/>
      <c r="E184" s="2205"/>
      <c r="F184" s="2384"/>
      <c r="G184" s="401"/>
      <c r="H184" s="1501"/>
      <c r="I184" s="652"/>
      <c r="J184" s="572"/>
      <c r="K184" s="1501"/>
      <c r="L184" s="215"/>
      <c r="M184" s="342"/>
      <c r="N184" s="335"/>
      <c r="O184" s="1625"/>
      <c r="P184" s="1625"/>
      <c r="AH184" s="1632">
        <v>0</v>
      </c>
    </row>
    <row s="1636" customFormat="1" customHeight="1" ht="18.75" hidden="1">
      <c r="A185" s="1781" t="s">
        <v>234</v>
      </c>
      <c r="B185" s="1781" t="s">
        <v>235</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310</v>
      </c>
      <c r="M185" s="342"/>
      <c r="N185" s="335"/>
      <c r="O185" s="1625"/>
      <c r="P185" s="1625"/>
      <c r="AH185" s="1632">
        <v>0</v>
      </c>
    </row>
    <row s="1636" customFormat="1" customHeight="1" ht="18.75" hidden="1">
      <c r="A186" s="1781"/>
      <c r="B186" s="1781"/>
      <c r="C186" s="370" t="s">
        <v>1148</v>
      </c>
      <c r="D186" s="2463"/>
      <c r="E186" s="2205"/>
      <c r="F186" s="2384"/>
      <c r="G186" s="2428"/>
      <c r="H186" s="1501"/>
      <c r="I186" s="652" t="s">
        <v>1147</v>
      </c>
      <c r="J186" s="572"/>
      <c r="K186" s="1501"/>
      <c r="L186" s="215"/>
      <c r="M186" s="342"/>
      <c r="N186" s="335"/>
      <c r="O186" s="1625"/>
      <c r="P186" s="1625"/>
      <c r="AH186" s="1632">
        <v>0</v>
      </c>
    </row>
    <row s="1636" customFormat="1" customHeight="1" ht="0.75" hidden="1">
      <c r="A187" s="1781"/>
      <c r="B187" s="1781"/>
      <c r="C187" s="370" t="s">
        <v>1157</v>
      </c>
      <c r="D187" s="2463"/>
      <c r="E187" s="2205"/>
      <c r="F187" s="2384"/>
      <c r="G187" s="401"/>
      <c r="H187" s="1501"/>
      <c r="I187" s="652"/>
      <c r="J187" s="572"/>
      <c r="K187" s="1501"/>
      <c r="L187" s="215"/>
      <c r="M187" s="342"/>
      <c r="N187" s="335"/>
      <c r="O187" s="1625"/>
      <c r="P187" s="1625"/>
      <c r="AH187" s="1632">
        <v>0</v>
      </c>
    </row>
    <row s="1636" customFormat="1" customHeight="1" ht="18.75" hidden="1">
      <c r="A188" s="1781" t="s">
        <v>239</v>
      </c>
      <c r="B188" s="1781" t="s">
        <v>240</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310</v>
      </c>
      <c r="M188" s="342"/>
      <c r="N188" s="335"/>
      <c r="O188" s="1625"/>
      <c r="P188" s="1625"/>
      <c r="AH188" s="1632">
        <v>0</v>
      </c>
    </row>
    <row s="1636" customFormat="1" customHeight="1" ht="18.75" hidden="1">
      <c r="A189" s="1781"/>
      <c r="B189" s="1781"/>
      <c r="C189" s="370" t="s">
        <v>1148</v>
      </c>
      <c r="D189" s="2463"/>
      <c r="E189" s="2205"/>
      <c r="F189" s="2384"/>
      <c r="G189" s="2428"/>
      <c r="H189" s="1501"/>
      <c r="I189" s="652" t="s">
        <v>1147</v>
      </c>
      <c r="J189" s="572"/>
      <c r="K189" s="1501"/>
      <c r="L189" s="215"/>
      <c r="M189" s="342"/>
      <c r="N189" s="335"/>
      <c r="O189" s="1625"/>
      <c r="P189" s="1625"/>
      <c r="AH189" s="1632">
        <v>0</v>
      </c>
    </row>
    <row s="1636" customFormat="1" customHeight="1" ht="0.75" hidden="1">
      <c r="A190" s="1781"/>
      <c r="B190" s="1781"/>
      <c r="C190" s="370" t="s">
        <v>1157</v>
      </c>
      <c r="D190" s="2463"/>
      <c r="E190" s="2205"/>
      <c r="F190" s="2384"/>
      <c r="G190" s="401"/>
      <c r="H190" s="1501"/>
      <c r="I190" s="652"/>
      <c r="J190" s="572"/>
      <c r="K190" s="1501"/>
      <c r="L190" s="215"/>
      <c r="M190" s="342"/>
      <c r="N190" s="335"/>
      <c r="O190" s="1625"/>
      <c r="P190" s="1625"/>
      <c r="AH190" s="1632">
        <v>0</v>
      </c>
    </row>
    <row s="1636" customFormat="1" customHeight="1" ht="18.75" hidden="1">
      <c r="A191" s="1781" t="s">
        <v>244</v>
      </c>
      <c r="B191" s="1781" t="s">
        <v>245</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310</v>
      </c>
      <c r="M191" s="342"/>
      <c r="N191" s="335"/>
      <c r="O191" s="1625"/>
      <c r="P191" s="1625"/>
      <c r="AH191" s="1632">
        <v>0</v>
      </c>
    </row>
    <row s="1636" customFormat="1" customHeight="1" ht="18.75" hidden="1">
      <c r="A192" s="1781"/>
      <c r="B192" s="1781"/>
      <c r="C192" s="370" t="s">
        <v>1148</v>
      </c>
      <c r="D192" s="2463"/>
      <c r="E192" s="2205"/>
      <c r="F192" s="2384"/>
      <c r="G192" s="2428"/>
      <c r="H192" s="1501"/>
      <c r="I192" s="652" t="s">
        <v>1147</v>
      </c>
      <c r="J192" s="572"/>
      <c r="K192" s="1501"/>
      <c r="L192" s="215"/>
      <c r="M192" s="342"/>
      <c r="N192" s="335"/>
      <c r="O192" s="1625"/>
      <c r="P192" s="1625"/>
      <c r="AH192" s="1632">
        <v>0</v>
      </c>
    </row>
    <row s="1636" customFormat="1" customHeight="1" ht="0.75" hidden="1">
      <c r="A193" s="1781"/>
      <c r="B193" s="1781"/>
      <c r="C193" s="370" t="s">
        <v>1157</v>
      </c>
      <c r="D193" s="2463"/>
      <c r="E193" s="2205"/>
      <c r="F193" s="2384"/>
      <c r="G193" s="401"/>
      <c r="H193" s="1501"/>
      <c r="I193" s="652"/>
      <c r="J193" s="572"/>
      <c r="K193" s="1501"/>
      <c r="L193" s="215"/>
      <c r="M193" s="342"/>
      <c r="N193" s="335"/>
      <c r="O193" s="1625"/>
      <c r="P193" s="1625"/>
      <c r="AH193" s="1632">
        <v>0</v>
      </c>
    </row>
    <row s="1636" customFormat="1" customHeight="1" ht="18.75" hidden="1">
      <c r="A194" s="1781" t="s">
        <v>249</v>
      </c>
      <c r="B194" s="1781" t="s">
        <v>250</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310</v>
      </c>
      <c r="M194" s="342"/>
      <c r="N194" s="335"/>
      <c r="O194" s="1625"/>
      <c r="P194" s="1625"/>
      <c r="AH194" s="1632">
        <v>0</v>
      </c>
    </row>
    <row s="1636" customFormat="1" customHeight="1" ht="18.75" hidden="1">
      <c r="A195" s="1781"/>
      <c r="B195" s="1781"/>
      <c r="C195" s="370" t="s">
        <v>1148</v>
      </c>
      <c r="D195" s="2463"/>
      <c r="E195" s="2205"/>
      <c r="F195" s="2384"/>
      <c r="G195" s="2428"/>
      <c r="H195" s="1501"/>
      <c r="I195" s="652" t="s">
        <v>1147</v>
      </c>
      <c r="J195" s="572"/>
      <c r="K195" s="1501"/>
      <c r="L195" s="215"/>
      <c r="M195" s="342"/>
      <c r="N195" s="335"/>
      <c r="O195" s="1625"/>
      <c r="P195" s="1625"/>
      <c r="AH195" s="1632">
        <v>0</v>
      </c>
    </row>
    <row s="1636" customFormat="1" customHeight="1" ht="0.75" hidden="1">
      <c r="A196" s="1781"/>
      <c r="B196" s="1781"/>
      <c r="C196" s="370" t="s">
        <v>1157</v>
      </c>
      <c r="D196" s="2463"/>
      <c r="E196" s="2205"/>
      <c r="F196" s="2384"/>
      <c r="G196" s="401"/>
      <c r="H196" s="1501"/>
      <c r="I196" s="652"/>
      <c r="J196" s="572"/>
      <c r="K196" s="1501"/>
      <c r="L196" s="215"/>
      <c r="M196" s="342"/>
      <c r="N196" s="335"/>
      <c r="O196" s="1625"/>
      <c r="P196" s="1625"/>
      <c r="AH196" s="1632">
        <v>0</v>
      </c>
    </row>
    <row s="1636" customFormat="1" customHeight="1" ht="18.75" hidden="1">
      <c r="A197" s="1781" t="s">
        <v>254</v>
      </c>
      <c r="B197" s="1781" t="s">
        <v>255</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310</v>
      </c>
      <c r="M197" s="342"/>
      <c r="N197" s="335"/>
      <c r="O197" s="1625"/>
      <c r="P197" s="1625"/>
      <c r="AH197" s="1632">
        <v>0</v>
      </c>
    </row>
    <row s="1636" customFormat="1" customHeight="1" ht="18.75" hidden="1">
      <c r="A198" s="1781"/>
      <c r="B198" s="1781"/>
      <c r="C198" s="370" t="s">
        <v>1148</v>
      </c>
      <c r="D198" s="2463"/>
      <c r="E198" s="2205"/>
      <c r="F198" s="2384"/>
      <c r="G198" s="2428"/>
      <c r="H198" s="1501"/>
      <c r="I198" s="652" t="s">
        <v>1147</v>
      </c>
      <c r="J198" s="572"/>
      <c r="K198" s="1501"/>
      <c r="L198" s="215"/>
      <c r="M198" s="342"/>
      <c r="N198" s="335"/>
      <c r="O198" s="1625"/>
      <c r="P198" s="1625"/>
      <c r="AH198" s="1632">
        <v>0</v>
      </c>
    </row>
    <row s="1636" customFormat="1" customHeight="1" ht="0.75" hidden="1">
      <c r="A199" s="1781"/>
      <c r="B199" s="1781"/>
      <c r="C199" s="370" t="s">
        <v>1157</v>
      </c>
      <c r="D199" s="2463"/>
      <c r="E199" s="2205"/>
      <c r="F199" s="2384"/>
      <c r="G199" s="401"/>
      <c r="H199" s="1501"/>
      <c r="I199" s="652"/>
      <c r="J199" s="572"/>
      <c r="K199" s="1501"/>
      <c r="L199" s="215"/>
      <c r="M199" s="342"/>
      <c r="N199" s="335"/>
      <c r="O199" s="1625"/>
      <c r="P199" s="1625"/>
      <c r="AH199" s="1632">
        <v>0</v>
      </c>
    </row>
    <row s="1636" customFormat="1" customHeight="1" ht="18.75" hidden="1">
      <c r="A200" s="1781" t="s">
        <v>259</v>
      </c>
      <c r="B200" s="1781" t="s">
        <v>260</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310</v>
      </c>
      <c r="M200" s="342"/>
      <c r="N200" s="335"/>
      <c r="O200" s="1625"/>
      <c r="P200" s="1625"/>
      <c r="AH200" s="1632">
        <v>0</v>
      </c>
    </row>
    <row s="1636" customFormat="1" customHeight="1" ht="18.75" hidden="1">
      <c r="A201" s="1781"/>
      <c r="B201" s="1781"/>
      <c r="C201" s="370" t="s">
        <v>1148</v>
      </c>
      <c r="D201" s="2463"/>
      <c r="E201" s="2205"/>
      <c r="F201" s="2384"/>
      <c r="G201" s="2428"/>
      <c r="H201" s="1501"/>
      <c r="I201" s="652" t="s">
        <v>1147</v>
      </c>
      <c r="J201" s="572"/>
      <c r="K201" s="1501"/>
      <c r="L201" s="215"/>
      <c r="M201" s="342"/>
      <c r="N201" s="335"/>
      <c r="O201" s="1625"/>
      <c r="P201" s="1625"/>
      <c r="AH201" s="1632">
        <v>0</v>
      </c>
    </row>
    <row s="1636" customFormat="1" customHeight="1" ht="0.75" hidden="1">
      <c r="A202" s="1781"/>
      <c r="B202" s="1781"/>
      <c r="C202" s="370" t="s">
        <v>1157</v>
      </c>
      <c r="D202" s="2463"/>
      <c r="E202" s="2205"/>
      <c r="F202" s="2384"/>
      <c r="G202" s="401"/>
      <c r="H202" s="1501"/>
      <c r="I202" s="652"/>
      <c r="J202" s="572"/>
      <c r="K202" s="1501"/>
      <c r="L202" s="215"/>
      <c r="M202" s="342"/>
      <c r="N202" s="335"/>
      <c r="O202" s="1625"/>
      <c r="P202" s="1625"/>
      <c r="AH202" s="1632">
        <v>0</v>
      </c>
    </row>
    <row s="1636" customFormat="1" customHeight="1" ht="18.75" hidden="1">
      <c r="A203" s="1781" t="s">
        <v>264</v>
      </c>
      <c r="B203" s="1781" t="s">
        <v>265</v>
      </c>
      <c r="C203" s="370"/>
      <c r="D203" s="2463"/>
      <c r="E203" s="2205"/>
      <c r="F203" s="2384" t="str">
        <f>INDEX(PT_DIFFERENTIATION_VTAR,MATCH(A203,PT_DIFFERENTIATION_VTAR_ID,0))</f>
        <v>Тариф на водоотведение</v>
      </c>
      <c r="G203" s="2428" t="str">
        <f>INDEX(PT_DIFFERENTIATION_NTAR,MATCH(B203,PT_DIFFERENTIATION_NTAR_ID,0))</f>
        <v/>
      </c>
      <c r="H203" s="1863"/>
      <c r="I203" s="1740"/>
      <c r="J203" s="1774"/>
      <c r="K203" s="1779"/>
      <c r="L203" s="1863" t="s">
        <v>310</v>
      </c>
      <c r="M203" s="342"/>
      <c r="N203" s="335"/>
      <c r="O203" s="1625"/>
      <c r="P203" s="1625"/>
      <c r="AH203" s="1632">
        <v>0</v>
      </c>
    </row>
    <row s="1636" customFormat="1" customHeight="1" ht="18.75" hidden="1">
      <c r="A204" s="1781"/>
      <c r="B204" s="1781"/>
      <c r="C204" s="370" t="s">
        <v>1148</v>
      </c>
      <c r="D204" s="2463"/>
      <c r="E204" s="2205"/>
      <c r="F204" s="2384"/>
      <c r="G204" s="2428"/>
      <c r="H204" s="1501"/>
      <c r="I204" s="652" t="s">
        <v>1147</v>
      </c>
      <c r="J204" s="572"/>
      <c r="K204" s="1501"/>
      <c r="L204" s="215"/>
      <c r="M204" s="342"/>
      <c r="N204" s="335"/>
      <c r="O204" s="1625"/>
      <c r="P204" s="1625"/>
      <c r="AH204" s="1632">
        <v>0</v>
      </c>
    </row>
    <row s="1636" customFormat="1" customHeight="1" ht="0.75" hidden="1">
      <c r="A205" s="1781"/>
      <c r="B205" s="1781"/>
      <c r="C205" s="370" t="s">
        <v>1157</v>
      </c>
      <c r="D205" s="2463"/>
      <c r="E205" s="2205"/>
      <c r="F205" s="2384"/>
      <c r="G205" s="401"/>
      <c r="H205" s="1501"/>
      <c r="I205" s="652"/>
      <c r="J205" s="572"/>
      <c r="K205" s="1501"/>
      <c r="L205" s="215"/>
      <c r="M205" s="342"/>
      <c r="N205" s="335"/>
      <c r="O205" s="1625"/>
      <c r="P205" s="1625"/>
      <c r="AH205" s="1632">
        <v>0</v>
      </c>
    </row>
    <row s="1636" customFormat="1" customHeight="1" ht="18.75">
      <c r="A206" s="1781" t="s">
        <v>271</v>
      </c>
      <c r="B206" s="1781" t="s">
        <v>272</v>
      </c>
      <c r="C206" s="370"/>
      <c r="D206" s="2463"/>
      <c r="E206" s="2205"/>
      <c r="F206" s="2384" t="str">
        <f>INDEX(PT_DIFFERENTIATION_VTAR,MATCH(A206,PT_DIFFERENTIATION_VTAR_ID,0))</f>
        <v>Тариф на транспортировку сточных вод</v>
      </c>
      <c r="G206" s="2428" t="str">
        <f>INDEX(PT_DIFFERENTIATION_NTAR,MATCH(B206,PT_DIFFERENTIATION_NTAR_ID,0))</f>
        <v>Транспортировка сточных вод</v>
      </c>
      <c r="H206" s="1863"/>
      <c r="I206" s="1740">
        <v>46023</v>
      </c>
      <c r="J206" s="1774">
        <v>46387</v>
      </c>
      <c r="K206" s="1779">
        <v>119.73</v>
      </c>
      <c r="L206" s="1863" t="s">
        <v>310</v>
      </c>
      <c r="M206" s="342"/>
      <c r="N206" s="335"/>
      <c r="O206" s="1625"/>
      <c r="P206" s="1625"/>
      <c r="AH206" s="1632">
        <v>0</v>
      </c>
    </row>
    <row s="1636" customFormat="1" customHeight="1" ht="28.5">
      <c r="A207" s="1824"/>
      <c r="B207" s="1824"/>
      <c r="C207" s="1688"/>
      <c r="D207" s="345"/>
      <c r="E207" s="1032"/>
      <c r="F207" s="1032"/>
      <c r="G207" s="1032"/>
      <c r="H207" s="2578" t="s">
        <v>522</v>
      </c>
      <c r="I207" s="1740">
        <v>46388</v>
      </c>
      <c r="J207" s="1774">
        <v>46752</v>
      </c>
      <c r="K207" s="1779">
        <v>119.73</v>
      </c>
      <c r="L207" s="2272" t="s">
        <v>310</v>
      </c>
      <c r="M207" s="2319"/>
      <c r="N207" s="619"/>
      <c r="O207" s="1625"/>
      <c r="P207" s="1625"/>
      <c r="Q207" s="1636"/>
      <c r="R207" s="1636"/>
      <c r="S207" s="1636"/>
      <c r="T207" s="1636"/>
      <c r="U207" s="1636"/>
      <c r="V207" s="1636"/>
      <c r="W207" s="1636"/>
      <c r="X207" s="1636"/>
      <c r="Y207" s="1636"/>
      <c r="Z207" s="1636"/>
      <c r="AA207" s="1636"/>
      <c r="AB207" s="1636"/>
      <c r="AC207" s="1636"/>
      <c r="AD207" s="1636"/>
      <c r="AE207" s="1636"/>
      <c r="AF207" s="1636"/>
      <c r="AG207" s="1636"/>
      <c r="AH207" s="1636">
        <v>0</v>
      </c>
    </row>
    <row s="1636" customFormat="1" customHeight="1" ht="28.5">
      <c r="A208" s="1824"/>
      <c r="B208" s="1824"/>
      <c r="C208" s="1688"/>
      <c r="D208" s="345"/>
      <c r="E208" s="1032"/>
      <c r="F208" s="1032"/>
      <c r="G208" s="1032"/>
      <c r="H208" s="2578" t="s">
        <v>522</v>
      </c>
      <c r="I208" s="1740">
        <v>46753</v>
      </c>
      <c r="J208" s="1774">
        <v>47118</v>
      </c>
      <c r="K208" s="1779">
        <v>119.73</v>
      </c>
      <c r="L208" s="2272" t="s">
        <v>310</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18.75">
      <c r="A209" s="1781"/>
      <c r="B209" s="1781"/>
      <c r="C209" s="370" t="s">
        <v>1148</v>
      </c>
      <c r="D209" s="2463"/>
      <c r="E209" s="2205"/>
      <c r="F209" s="2384"/>
      <c r="G209" s="2428"/>
      <c r="H209" s="1501"/>
      <c r="I209" s="652" t="s">
        <v>1147</v>
      </c>
      <c r="J209" s="572"/>
      <c r="K209" s="1501"/>
      <c r="L209" s="215"/>
      <c r="M209" s="342"/>
      <c r="N209" s="335"/>
      <c r="O209" s="1625"/>
      <c r="P209" s="1625"/>
      <c r="AH209" s="1632">
        <v>0</v>
      </c>
    </row>
    <row s="1636" customFormat="1" customHeight="1" ht="0.75">
      <c r="A210" s="1781"/>
      <c r="B210" s="1781"/>
      <c r="C210" s="370" t="s">
        <v>1157</v>
      </c>
      <c r="D210" s="2463"/>
      <c r="E210" s="2205"/>
      <c r="F210" s="2384"/>
      <c r="G210" s="401"/>
      <c r="H210" s="1501"/>
      <c r="I210" s="652"/>
      <c r="J210" s="572"/>
      <c r="K210" s="1501"/>
      <c r="L210" s="215"/>
      <c r="M210" s="342"/>
      <c r="N210" s="335"/>
      <c r="O210" s="1625"/>
      <c r="P210" s="1625"/>
      <c r="AH210" s="1632">
        <v>0</v>
      </c>
    </row>
    <row s="1636" customFormat="1" customHeight="1" ht="18.75" hidden="1">
      <c r="A211" s="1781" t="s">
        <v>279</v>
      </c>
      <c r="B211" s="1781" t="s">
        <v>280</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310</v>
      </c>
      <c r="M211" s="342"/>
      <c r="N211" s="335"/>
      <c r="O211" s="1625"/>
      <c r="P211" s="1625"/>
      <c r="AH211" s="1632">
        <v>0</v>
      </c>
    </row>
    <row s="1636" customFormat="1" customHeight="1" ht="18.75" hidden="1">
      <c r="A212" s="1781"/>
      <c r="B212" s="1781"/>
      <c r="C212" s="370" t="s">
        <v>1148</v>
      </c>
      <c r="D212" s="2463"/>
      <c r="E212" s="2205"/>
      <c r="F212" s="2384"/>
      <c r="G212" s="2428"/>
      <c r="H212" s="1501"/>
      <c r="I212" s="652" t="s">
        <v>1147</v>
      </c>
      <c r="J212" s="572"/>
      <c r="K212" s="1501"/>
      <c r="L212" s="215"/>
      <c r="M212" s="342"/>
      <c r="N212" s="335"/>
      <c r="O212" s="1625"/>
      <c r="P212" s="1625"/>
      <c r="AH212" s="1632">
        <v>0</v>
      </c>
    </row>
    <row s="1636" customFormat="1" customHeight="1" ht="1.05">
      <c r="A213" s="1781"/>
      <c r="B213" s="1781"/>
      <c r="C213" s="370" t="s">
        <v>1157</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310</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2171"/>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310</v>
      </c>
      <c r="M218" s="217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186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310</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310</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224</v>
      </c>
      <c r="B242" s="1781" t="s">
        <v>225</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229</v>
      </c>
      <c r="B245" s="1781" t="s">
        <v>230</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234</v>
      </c>
      <c r="B248" s="1781" t="s">
        <v>235</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239</v>
      </c>
      <c r="B251" s="1781" t="s">
        <v>240</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244</v>
      </c>
      <c r="B254" s="1781" t="s">
        <v>245</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249</v>
      </c>
      <c r="B257" s="1781" t="s">
        <v>250</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254</v>
      </c>
      <c r="B260" s="1781" t="s">
        <v>255</v>
      </c>
      <c r="C260" s="370"/>
      <c r="D260" s="2463"/>
      <c r="E260" s="2205"/>
      <c r="F260" s="2384" t="str">
        <f>INDEX(PT_DIFFERENTIATION_VTAR,MATCH(A260,PT_DIFFERENTIATION_VTAR_ID,0))</f>
        <v>Тариф на транспортировку горячей воды</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259</v>
      </c>
      <c r="B263" s="1781" t="s">
        <v>260</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264</v>
      </c>
      <c r="B266" s="1781" t="s">
        <v>265</v>
      </c>
      <c r="C266" s="370"/>
      <c r="D266" s="2463"/>
      <c r="E266" s="2205"/>
      <c r="F266" s="2384" t="str">
        <f>INDEX(PT_DIFFERENTIATION_VTAR,MATCH(A266,PT_DIFFERENTIATION_VTAR_ID,0))</f>
        <v>Тариф на водоотведение</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0.75" hidden="1">
      <c r="A268" s="1781"/>
      <c r="B268" s="1781"/>
      <c r="C268" s="370" t="s">
        <v>1157</v>
      </c>
      <c r="D268" s="2463"/>
      <c r="E268" s="2205"/>
      <c r="F268" s="2384"/>
      <c r="G268" s="401"/>
      <c r="H268" s="1501"/>
      <c r="I268" s="652"/>
      <c r="J268" s="572"/>
      <c r="K268" s="1501"/>
      <c r="L268" s="215"/>
      <c r="M268" s="342"/>
      <c r="N268" s="335"/>
      <c r="O268" s="1625"/>
      <c r="P268" s="1625"/>
      <c r="AH268" s="1632">
        <v>0</v>
      </c>
    </row>
    <row s="1636" customFormat="1" customHeight="1" ht="18.75">
      <c r="A269" s="1781" t="s">
        <v>271</v>
      </c>
      <c r="B269" s="1781" t="s">
        <v>272</v>
      </c>
      <c r="C269" s="370"/>
      <c r="D269" s="2463"/>
      <c r="E269" s="2205"/>
      <c r="F269" s="2384" t="str">
        <f>INDEX(PT_DIFFERENTIATION_VTAR,MATCH(A269,PT_DIFFERENTIATION_VTAR_ID,0))</f>
        <v>Тариф на транспортировку сточных вод</v>
      </c>
      <c r="G269" s="2428" t="str">
        <f>INDEX(PT_DIFFERENTIATION_NTAR,MATCH(B269,PT_DIFFERENTIATION_NTAR_ID,0))</f>
        <v>Транспортировка сточных вод</v>
      </c>
      <c r="H269" s="1863"/>
      <c r="I269" s="1740">
        <v>46023</v>
      </c>
      <c r="J269" s="1774">
        <v>46387</v>
      </c>
      <c r="K269" s="1779">
        <v>133.53</v>
      </c>
      <c r="L269" s="1863" t="s">
        <v>310</v>
      </c>
      <c r="M269" s="342"/>
      <c r="N269" s="335"/>
      <c r="O269" s="1625"/>
      <c r="P269" s="1625"/>
      <c r="AH269" s="1632">
        <v>0</v>
      </c>
    </row>
    <row s="1636" customFormat="1" customHeight="1" ht="25.5">
      <c r="A270" s="1824"/>
      <c r="B270" s="1824"/>
      <c r="C270" s="1688"/>
      <c r="D270" s="345"/>
      <c r="E270" s="1032"/>
      <c r="F270" s="1032"/>
      <c r="G270" s="1032"/>
      <c r="H270" s="2578" t="s">
        <v>522</v>
      </c>
      <c r="I270" s="1740">
        <v>46388</v>
      </c>
      <c r="J270" s="1774">
        <v>46752</v>
      </c>
      <c r="K270" s="1779">
        <v>0</v>
      </c>
      <c r="L270" s="2272" t="s">
        <v>310</v>
      </c>
      <c r="M270" s="2319"/>
      <c r="N270" s="619"/>
      <c r="O270" s="1625"/>
      <c r="P270" s="1625"/>
      <c r="Q270" s="1636"/>
      <c r="R270" s="1636"/>
      <c r="S270" s="1636"/>
      <c r="T270" s="1636"/>
      <c r="U270" s="1636"/>
      <c r="V270" s="1636"/>
      <c r="W270" s="1636"/>
      <c r="X270" s="1636"/>
      <c r="Y270" s="1636"/>
      <c r="Z270" s="1636"/>
      <c r="AA270" s="1636"/>
      <c r="AB270" s="1636"/>
      <c r="AC270" s="1636"/>
      <c r="AD270" s="1636"/>
      <c r="AE270" s="1636"/>
      <c r="AF270" s="1636"/>
      <c r="AG270" s="1636"/>
      <c r="AH270" s="1636">
        <v>0</v>
      </c>
    </row>
    <row s="1636" customFormat="1" customHeight="1" ht="25.5">
      <c r="A271" s="1824"/>
      <c r="B271" s="1824"/>
      <c r="C271" s="1688"/>
      <c r="D271" s="345"/>
      <c r="E271" s="1032"/>
      <c r="F271" s="1032"/>
      <c r="G271" s="1032"/>
      <c r="H271" s="2578" t="s">
        <v>522</v>
      </c>
      <c r="I271" s="1740">
        <v>46753</v>
      </c>
      <c r="J271" s="1774">
        <v>47118</v>
      </c>
      <c r="K271" s="1779">
        <v>0</v>
      </c>
      <c r="L271" s="2272" t="s">
        <v>310</v>
      </c>
      <c r="M271" s="2319"/>
      <c r="N271" s="619"/>
      <c r="O271" s="1625"/>
      <c r="P271" s="1625"/>
      <c r="Q271" s="1636"/>
      <c r="R271" s="1636"/>
      <c r="S271" s="1636"/>
      <c r="T271" s="1636"/>
      <c r="U271" s="1636"/>
      <c r="V271" s="1636"/>
      <c r="W271" s="1636"/>
      <c r="X271" s="1636"/>
      <c r="Y271" s="1636"/>
      <c r="Z271" s="1636"/>
      <c r="AA271" s="1636"/>
      <c r="AB271" s="1636"/>
      <c r="AC271" s="1636"/>
      <c r="AD271" s="1636"/>
      <c r="AE271" s="1636"/>
      <c r="AF271" s="1636"/>
      <c r="AG271" s="1636"/>
      <c r="AH271" s="1636">
        <v>0</v>
      </c>
    </row>
    <row s="1636" customFormat="1" customHeight="1" ht="18.75">
      <c r="A272" s="1781"/>
      <c r="B272" s="1781"/>
      <c r="C272" s="370" t="s">
        <v>1148</v>
      </c>
      <c r="D272" s="2463"/>
      <c r="E272" s="2205"/>
      <c r="F272" s="2384"/>
      <c r="G272" s="2428"/>
      <c r="H272" s="1501"/>
      <c r="I272" s="652" t="s">
        <v>1147</v>
      </c>
      <c r="J272" s="572"/>
      <c r="K272" s="1501"/>
      <c r="L272" s="215"/>
      <c r="M272" s="342"/>
      <c r="N272" s="335"/>
      <c r="O272" s="1625"/>
      <c r="P272" s="1625"/>
      <c r="AH272" s="1632">
        <v>0</v>
      </c>
    </row>
    <row s="1636" customFormat="1" customHeight="1" ht="0.75">
      <c r="A273" s="1781"/>
      <c r="B273" s="1781"/>
      <c r="C273" s="370" t="s">
        <v>1157</v>
      </c>
      <c r="D273" s="2463"/>
      <c r="E273" s="2205"/>
      <c r="F273" s="2384"/>
      <c r="G273" s="401"/>
      <c r="H273" s="1501"/>
      <c r="I273" s="652"/>
      <c r="J273" s="572"/>
      <c r="K273" s="1501"/>
      <c r="L273" s="215"/>
      <c r="M273" s="342"/>
      <c r="N273" s="335"/>
      <c r="O273" s="1625"/>
      <c r="P273" s="1625"/>
      <c r="AH273" s="1632">
        <v>0</v>
      </c>
    </row>
    <row s="1636" customFormat="1" customHeight="1" ht="18.75" hidden="1">
      <c r="A274" s="1781" t="s">
        <v>279</v>
      </c>
      <c r="B274" s="1781" t="s">
        <v>280</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310</v>
      </c>
      <c r="M274" s="342"/>
      <c r="N274" s="335"/>
      <c r="O274" s="1625"/>
      <c r="P274" s="1625"/>
      <c r="AH274" s="1632">
        <v>0</v>
      </c>
    </row>
    <row s="1636" customFormat="1" customHeight="1" ht="18.75" hidden="1">
      <c r="A275" s="1781"/>
      <c r="B275" s="1781"/>
      <c r="C275" s="370" t="s">
        <v>1148</v>
      </c>
      <c r="D275" s="2463"/>
      <c r="E275" s="2205"/>
      <c r="F275" s="2384"/>
      <c r="G275" s="2428"/>
      <c r="H275" s="1501"/>
      <c r="I275" s="652" t="s">
        <v>1147</v>
      </c>
      <c r="J275" s="572"/>
      <c r="K275" s="1501"/>
      <c r="L275" s="215"/>
      <c r="M275" s="342"/>
      <c r="N275" s="335"/>
      <c r="O275" s="1625"/>
      <c r="P275" s="1625"/>
      <c r="AH275" s="1632">
        <v>0</v>
      </c>
    </row>
    <row s="1636" customFormat="1" customHeight="1" ht="1.05">
      <c r="A276" s="1781"/>
      <c r="B276" s="1781"/>
      <c r="C276" s="370" t="s">
        <v>1157</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310</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1148</v>
      </c>
      <c r="D279" s="2463"/>
      <c r="E279" s="2205"/>
      <c r="F279" s="2384"/>
      <c r="G279" s="2428"/>
      <c r="H279" s="1501"/>
      <c r="I279" s="652" t="s">
        <v>1147</v>
      </c>
      <c r="J279" s="572"/>
      <c r="K279" s="1501"/>
      <c r="L279" s="215"/>
      <c r="M279" s="2171"/>
      <c r="N279" s="335"/>
      <c r="O279" s="1625"/>
      <c r="P279" s="1625"/>
      <c r="AH279" s="1632">
        <v>0</v>
      </c>
    </row>
    <row s="1636" customFormat="1" customHeight="1" ht="0.75" hidden="1">
      <c r="A280" s="1781"/>
      <c r="B280" s="1781"/>
      <c r="C280" s="370" t="s">
        <v>1157</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310</v>
      </c>
      <c r="M281" s="2172"/>
      <c r="N281" s="335"/>
      <c r="O281" s="1625"/>
      <c r="P281" s="1625"/>
      <c r="AH281" s="1632">
        <v>0</v>
      </c>
    </row>
    <row s="1636" customFormat="1" customHeight="1" ht="18.75" hidden="1">
      <c r="A282" s="1781"/>
      <c r="B282" s="1781"/>
      <c r="C282" s="370" t="s">
        <v>1148</v>
      </c>
      <c r="D282" s="2463"/>
      <c r="E282" s="2205"/>
      <c r="F282" s="2384"/>
      <c r="G282" s="2428"/>
      <c r="H282" s="1501"/>
      <c r="I282" s="652" t="s">
        <v>1147</v>
      </c>
      <c r="J282" s="572"/>
      <c r="K282" s="1501"/>
      <c r="L282" s="215"/>
      <c r="M282" s="1862"/>
      <c r="N282" s="335"/>
      <c r="O282" s="1625"/>
      <c r="P282" s="1625"/>
      <c r="AH282" s="1632">
        <v>0</v>
      </c>
    </row>
    <row s="1636" customFormat="1" customHeight="1" ht="0.75" hidden="1">
      <c r="A283" s="1781"/>
      <c r="B283" s="1781"/>
      <c r="C283" s="370" t="s">
        <v>1157</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310</v>
      </c>
      <c r="M284" s="342"/>
      <c r="N284" s="335"/>
      <c r="O284" s="1625"/>
      <c r="P284" s="1625"/>
      <c r="AH284" s="1632">
        <v>0</v>
      </c>
    </row>
    <row s="1636" customFormat="1" customHeight="1" ht="18.75" hidden="1">
      <c r="A285" s="1781"/>
      <c r="B285" s="1781"/>
      <c r="C285" s="370" t="s">
        <v>1148</v>
      </c>
      <c r="D285" s="2463"/>
      <c r="E285" s="2205"/>
      <c r="F285" s="2384"/>
      <c r="G285" s="2428"/>
      <c r="H285" s="1501"/>
      <c r="I285" s="652" t="s">
        <v>1147</v>
      </c>
      <c r="J285" s="572"/>
      <c r="K285" s="1501"/>
      <c r="L285" s="215"/>
      <c r="M285" s="342"/>
      <c r="N285" s="335"/>
      <c r="O285" s="1625"/>
      <c r="P285" s="1625"/>
      <c r="AH285" s="1632">
        <v>0</v>
      </c>
    </row>
    <row s="1636" customFormat="1" customHeight="1" ht="0.75" hidden="1">
      <c r="A286" s="1781"/>
      <c r="B286" s="1781"/>
      <c r="C286" s="370" t="s">
        <v>1157</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310</v>
      </c>
      <c r="M287" s="342"/>
      <c r="N287" s="335"/>
      <c r="O287" s="1625"/>
      <c r="P287" s="1625"/>
      <c r="AH287" s="1632">
        <v>0</v>
      </c>
    </row>
    <row s="1636" customFormat="1" customHeight="1" ht="18.75" hidden="1">
      <c r="A288" s="1781"/>
      <c r="B288" s="1781"/>
      <c r="C288" s="370" t="s">
        <v>1148</v>
      </c>
      <c r="D288" s="2463"/>
      <c r="E288" s="2205"/>
      <c r="F288" s="2384"/>
      <c r="G288" s="2428"/>
      <c r="H288" s="1501"/>
      <c r="I288" s="652" t="s">
        <v>1147</v>
      </c>
      <c r="J288" s="572"/>
      <c r="K288" s="1501"/>
      <c r="L288" s="215"/>
      <c r="M288" s="342"/>
      <c r="N288" s="335"/>
      <c r="O288" s="1625"/>
      <c r="P288" s="1625"/>
      <c r="AH288" s="1632">
        <v>0</v>
      </c>
    </row>
    <row s="1636" customFormat="1" customHeight="1" ht="0.75" hidden="1">
      <c r="A289" s="1781"/>
      <c r="B289" s="1781"/>
      <c r="C289" s="370" t="s">
        <v>1157</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310</v>
      </c>
      <c r="M290" s="342"/>
      <c r="N290" s="335"/>
      <c r="O290" s="1625"/>
      <c r="P290" s="1625"/>
      <c r="AH290" s="1632">
        <v>0</v>
      </c>
    </row>
    <row s="1636" customFormat="1" customHeight="1" ht="18.75" hidden="1">
      <c r="A291" s="1781"/>
      <c r="B291" s="1781"/>
      <c r="C291" s="370" t="s">
        <v>1148</v>
      </c>
      <c r="D291" s="2463"/>
      <c r="E291" s="2205"/>
      <c r="F291" s="2384"/>
      <c r="G291" s="2428"/>
      <c r="H291" s="1501"/>
      <c r="I291" s="652" t="s">
        <v>1147</v>
      </c>
      <c r="J291" s="572"/>
      <c r="K291" s="1501"/>
      <c r="L291" s="215"/>
      <c r="M291" s="342"/>
      <c r="N291" s="335"/>
      <c r="O291" s="1625"/>
      <c r="P291" s="1625"/>
      <c r="AH291" s="1632">
        <v>0</v>
      </c>
    </row>
    <row s="1636" customFormat="1" customHeight="1" ht="0.75" hidden="1">
      <c r="A292" s="1781"/>
      <c r="B292" s="1781"/>
      <c r="C292" s="370" t="s">
        <v>1157</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310</v>
      </c>
      <c r="M293" s="342"/>
      <c r="N293" s="335"/>
      <c r="O293" s="1625"/>
      <c r="P293" s="1625"/>
      <c r="AH293" s="1632">
        <v>0</v>
      </c>
    </row>
    <row s="1636" customFormat="1" customHeight="1" ht="18.75" hidden="1">
      <c r="A294" s="1781"/>
      <c r="B294" s="1781"/>
      <c r="C294" s="370" t="s">
        <v>1148</v>
      </c>
      <c r="D294" s="2463"/>
      <c r="E294" s="2205"/>
      <c r="F294" s="2384"/>
      <c r="G294" s="2428"/>
      <c r="H294" s="1501"/>
      <c r="I294" s="652" t="s">
        <v>1147</v>
      </c>
      <c r="J294" s="572"/>
      <c r="K294" s="1501"/>
      <c r="L294" s="215"/>
      <c r="M294" s="342"/>
      <c r="N294" s="335"/>
      <c r="O294" s="1625"/>
      <c r="P294" s="1625"/>
      <c r="AH294" s="1632">
        <v>0</v>
      </c>
    </row>
    <row s="1636" customFormat="1" customHeight="1" ht="0.75" hidden="1">
      <c r="A295" s="1781"/>
      <c r="B295" s="1781"/>
      <c r="C295" s="370" t="s">
        <v>1157</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310</v>
      </c>
      <c r="M296" s="342"/>
      <c r="N296" s="335"/>
      <c r="O296" s="1625"/>
      <c r="P296" s="1625"/>
      <c r="AH296" s="1632">
        <v>0</v>
      </c>
    </row>
    <row s="1636" customFormat="1" customHeight="1" ht="18.75" hidden="1">
      <c r="A297" s="1781"/>
      <c r="B297" s="1781"/>
      <c r="C297" s="370" t="s">
        <v>1148</v>
      </c>
      <c r="D297" s="2463"/>
      <c r="E297" s="2205"/>
      <c r="F297" s="2384"/>
      <c r="G297" s="2428"/>
      <c r="H297" s="1501"/>
      <c r="I297" s="652" t="s">
        <v>1147</v>
      </c>
      <c r="J297" s="572"/>
      <c r="K297" s="1501"/>
      <c r="L297" s="215"/>
      <c r="M297" s="342"/>
      <c r="N297" s="335"/>
      <c r="O297" s="1625"/>
      <c r="P297" s="1625"/>
      <c r="AH297" s="1632">
        <v>0</v>
      </c>
    </row>
    <row s="1636" customFormat="1" customHeight="1" ht="0.75" hidden="1">
      <c r="A298" s="1781"/>
      <c r="B298" s="1781"/>
      <c r="C298" s="370" t="s">
        <v>1157</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310</v>
      </c>
      <c r="M299" s="342"/>
      <c r="N299" s="335"/>
      <c r="O299" s="1625"/>
      <c r="P299" s="1625"/>
      <c r="AH299" s="1632">
        <v>0</v>
      </c>
    </row>
    <row s="1636" customFormat="1" customHeight="1" ht="18.75" hidden="1">
      <c r="A300" s="1781"/>
      <c r="B300" s="1781"/>
      <c r="C300" s="370" t="s">
        <v>1148</v>
      </c>
      <c r="D300" s="2463"/>
      <c r="E300" s="2205"/>
      <c r="F300" s="2384"/>
      <c r="G300" s="2428"/>
      <c r="H300" s="1501"/>
      <c r="I300" s="652" t="s">
        <v>1147</v>
      </c>
      <c r="J300" s="572"/>
      <c r="K300" s="1501"/>
      <c r="L300" s="215"/>
      <c r="M300" s="342"/>
      <c r="N300" s="335"/>
      <c r="O300" s="1625"/>
      <c r="P300" s="1625"/>
      <c r="AH300" s="1632">
        <v>0</v>
      </c>
    </row>
    <row s="1636" customFormat="1" customHeight="1" ht="0.75" hidden="1">
      <c r="A301" s="1781"/>
      <c r="B301" s="1781"/>
      <c r="C301" s="370" t="s">
        <v>1157</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310</v>
      </c>
      <c r="M302" s="342"/>
      <c r="N302" s="335"/>
      <c r="O302" s="1625"/>
      <c r="P302" s="1625"/>
      <c r="AH302" s="1632">
        <v>0</v>
      </c>
    </row>
    <row s="1636" customFormat="1" customHeight="1" ht="18.75" hidden="1">
      <c r="A303" s="1781"/>
      <c r="B303" s="1781"/>
      <c r="C303" s="370" t="s">
        <v>1148</v>
      </c>
      <c r="D303" s="2463"/>
      <c r="E303" s="2205"/>
      <c r="F303" s="2384"/>
      <c r="G303" s="2428"/>
      <c r="H303" s="1501"/>
      <c r="I303" s="652" t="s">
        <v>1147</v>
      </c>
      <c r="J303" s="572"/>
      <c r="K303" s="1501"/>
      <c r="L303" s="215"/>
      <c r="M303" s="342"/>
      <c r="N303" s="335"/>
      <c r="O303" s="1625"/>
      <c r="P303" s="1625"/>
      <c r="AH303" s="1632">
        <v>0</v>
      </c>
    </row>
    <row s="1636" customFormat="1" customHeight="1" ht="0.75" hidden="1">
      <c r="A304" s="1781"/>
      <c r="B304" s="1781"/>
      <c r="C304" s="370" t="s">
        <v>1157</v>
      </c>
      <c r="D304" s="2463"/>
      <c r="E304" s="2205"/>
      <c r="F304" s="2384"/>
      <c r="G304" s="401"/>
      <c r="H304" s="1501"/>
      <c r="I304" s="652"/>
      <c r="J304" s="572"/>
      <c r="K304" s="1501"/>
      <c r="L304" s="215"/>
      <c r="M304" s="342"/>
      <c r="N304" s="335"/>
      <c r="O304" s="1625"/>
      <c r="P304" s="1625"/>
      <c r="AH304" s="1632">
        <v>0</v>
      </c>
    </row>
    <row s="1636" customFormat="1" customHeight="1" ht="18.75" hidden="1">
      <c r="A305" s="1781" t="s">
        <v>224</v>
      </c>
      <c r="B305" s="1781" t="s">
        <v>225</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310</v>
      </c>
      <c r="M305" s="342"/>
      <c r="N305" s="335"/>
      <c r="O305" s="1625"/>
      <c r="P305" s="1625"/>
      <c r="AH305" s="1632">
        <v>0</v>
      </c>
    </row>
    <row s="1636" customFormat="1" customHeight="1" ht="18.75" hidden="1">
      <c r="A306" s="1781"/>
      <c r="B306" s="1781"/>
      <c r="C306" s="370" t="s">
        <v>1148</v>
      </c>
      <c r="D306" s="2463"/>
      <c r="E306" s="2205"/>
      <c r="F306" s="2384"/>
      <c r="G306" s="2428"/>
      <c r="H306" s="1501"/>
      <c r="I306" s="652" t="s">
        <v>1147</v>
      </c>
      <c r="J306" s="572"/>
      <c r="K306" s="1501"/>
      <c r="L306" s="215"/>
      <c r="M306" s="342"/>
      <c r="N306" s="335"/>
      <c r="O306" s="1625"/>
      <c r="P306" s="1625"/>
      <c r="AH306" s="1632">
        <v>0</v>
      </c>
    </row>
    <row s="1636" customFormat="1" customHeight="1" ht="0.75" hidden="1">
      <c r="A307" s="1781"/>
      <c r="B307" s="1781"/>
      <c r="C307" s="370" t="s">
        <v>1157</v>
      </c>
      <c r="D307" s="2463"/>
      <c r="E307" s="2205"/>
      <c r="F307" s="2384"/>
      <c r="G307" s="401"/>
      <c r="H307" s="1501"/>
      <c r="I307" s="652"/>
      <c r="J307" s="572"/>
      <c r="K307" s="1501"/>
      <c r="L307" s="215"/>
      <c r="M307" s="342"/>
      <c r="N307" s="335"/>
      <c r="O307" s="1625"/>
      <c r="P307" s="1625"/>
      <c r="AH307" s="1632">
        <v>0</v>
      </c>
    </row>
    <row s="1636" customFormat="1" customHeight="1" ht="18.75" hidden="1">
      <c r="A308" s="1781" t="s">
        <v>229</v>
      </c>
      <c r="B308" s="1781" t="s">
        <v>230</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310</v>
      </c>
      <c r="M308" s="342"/>
      <c r="N308" s="335"/>
      <c r="O308" s="1625"/>
      <c r="P308" s="1625"/>
      <c r="AH308" s="1632">
        <v>0</v>
      </c>
    </row>
    <row s="1636" customFormat="1" customHeight="1" ht="18.75" hidden="1">
      <c r="A309" s="1781"/>
      <c r="B309" s="1781"/>
      <c r="C309" s="370" t="s">
        <v>1148</v>
      </c>
      <c r="D309" s="2463"/>
      <c r="E309" s="2205"/>
      <c r="F309" s="2384"/>
      <c r="G309" s="2428"/>
      <c r="H309" s="1501"/>
      <c r="I309" s="652" t="s">
        <v>1147</v>
      </c>
      <c r="J309" s="572"/>
      <c r="K309" s="1501"/>
      <c r="L309" s="215"/>
      <c r="M309" s="342"/>
      <c r="N309" s="335"/>
      <c r="O309" s="1625"/>
      <c r="P309" s="1625"/>
      <c r="AH309" s="1632">
        <v>0</v>
      </c>
    </row>
    <row s="1636" customFormat="1" customHeight="1" ht="0.75" hidden="1">
      <c r="A310" s="1781"/>
      <c r="B310" s="1781"/>
      <c r="C310" s="370" t="s">
        <v>1157</v>
      </c>
      <c r="D310" s="2463"/>
      <c r="E310" s="2205"/>
      <c r="F310" s="2384"/>
      <c r="G310" s="401"/>
      <c r="H310" s="1501"/>
      <c r="I310" s="652"/>
      <c r="J310" s="572"/>
      <c r="K310" s="1501"/>
      <c r="L310" s="215"/>
      <c r="M310" s="342"/>
      <c r="N310" s="335"/>
      <c r="O310" s="1625"/>
      <c r="P310" s="1625"/>
      <c r="AH310" s="1632">
        <v>0</v>
      </c>
    </row>
    <row s="1636" customFormat="1" customHeight="1" ht="18.75" hidden="1">
      <c r="A311" s="1781" t="s">
        <v>234</v>
      </c>
      <c r="B311" s="1781" t="s">
        <v>235</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310</v>
      </c>
      <c r="M311" s="342"/>
      <c r="N311" s="335"/>
      <c r="O311" s="1625"/>
      <c r="P311" s="1625"/>
      <c r="AH311" s="1632">
        <v>0</v>
      </c>
    </row>
    <row s="1636" customFormat="1" customHeight="1" ht="18.75" hidden="1">
      <c r="A312" s="1781"/>
      <c r="B312" s="1781"/>
      <c r="C312" s="370" t="s">
        <v>1148</v>
      </c>
      <c r="D312" s="2463"/>
      <c r="E312" s="2205"/>
      <c r="F312" s="2384"/>
      <c r="G312" s="2428"/>
      <c r="H312" s="1501"/>
      <c r="I312" s="652" t="s">
        <v>1147</v>
      </c>
      <c r="J312" s="572"/>
      <c r="K312" s="1501"/>
      <c r="L312" s="215"/>
      <c r="M312" s="342"/>
      <c r="N312" s="335"/>
      <c r="O312" s="1625"/>
      <c r="P312" s="1625"/>
      <c r="AH312" s="1632">
        <v>0</v>
      </c>
    </row>
    <row s="1636" customFormat="1" customHeight="1" ht="0.75" hidden="1">
      <c r="A313" s="1781"/>
      <c r="B313" s="1781"/>
      <c r="C313" s="370" t="s">
        <v>1157</v>
      </c>
      <c r="D313" s="2463"/>
      <c r="E313" s="2205"/>
      <c r="F313" s="2384"/>
      <c r="G313" s="401"/>
      <c r="H313" s="1501"/>
      <c r="I313" s="652"/>
      <c r="J313" s="572"/>
      <c r="K313" s="1501"/>
      <c r="L313" s="215"/>
      <c r="M313" s="342"/>
      <c r="N313" s="335"/>
      <c r="O313" s="1625"/>
      <c r="P313" s="1625"/>
      <c r="AH313" s="1632">
        <v>0</v>
      </c>
    </row>
    <row s="1636" customFormat="1" customHeight="1" ht="18.75" hidden="1">
      <c r="A314" s="1781" t="s">
        <v>239</v>
      </c>
      <c r="B314" s="1781" t="s">
        <v>240</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310</v>
      </c>
      <c r="M314" s="342"/>
      <c r="N314" s="335"/>
      <c r="O314" s="1625"/>
      <c r="P314" s="1625"/>
      <c r="AH314" s="1632">
        <v>0</v>
      </c>
    </row>
    <row s="1636" customFormat="1" customHeight="1" ht="18.75" hidden="1">
      <c r="A315" s="1781"/>
      <c r="B315" s="1781"/>
      <c r="C315" s="370" t="s">
        <v>1148</v>
      </c>
      <c r="D315" s="2463"/>
      <c r="E315" s="2205"/>
      <c r="F315" s="2384"/>
      <c r="G315" s="2428"/>
      <c r="H315" s="1501"/>
      <c r="I315" s="652" t="s">
        <v>1147</v>
      </c>
      <c r="J315" s="572"/>
      <c r="K315" s="1501"/>
      <c r="L315" s="215"/>
      <c r="M315" s="342"/>
      <c r="N315" s="335"/>
      <c r="O315" s="1625"/>
      <c r="P315" s="1625"/>
      <c r="AH315" s="1632">
        <v>0</v>
      </c>
    </row>
    <row s="1636" customFormat="1" customHeight="1" ht="0.75" hidden="1">
      <c r="A316" s="1781"/>
      <c r="B316" s="1781"/>
      <c r="C316" s="370" t="s">
        <v>1157</v>
      </c>
      <c r="D316" s="2463"/>
      <c r="E316" s="2205"/>
      <c r="F316" s="2384"/>
      <c r="G316" s="401"/>
      <c r="H316" s="1501"/>
      <c r="I316" s="652"/>
      <c r="J316" s="572"/>
      <c r="K316" s="1501"/>
      <c r="L316" s="215"/>
      <c r="M316" s="342"/>
      <c r="N316" s="335"/>
      <c r="O316" s="1625"/>
      <c r="P316" s="1625"/>
      <c r="AH316" s="1632">
        <v>0</v>
      </c>
    </row>
    <row s="1636" customFormat="1" customHeight="1" ht="18.75" hidden="1">
      <c r="A317" s="1781" t="s">
        <v>244</v>
      </c>
      <c r="B317" s="1781" t="s">
        <v>245</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310</v>
      </c>
      <c r="M317" s="342"/>
      <c r="N317" s="335"/>
      <c r="O317" s="1625"/>
      <c r="P317" s="1625"/>
      <c r="AH317" s="1632">
        <v>0</v>
      </c>
    </row>
    <row s="1636" customFormat="1" customHeight="1" ht="18.75" hidden="1">
      <c r="A318" s="1781"/>
      <c r="B318" s="1781"/>
      <c r="C318" s="370" t="s">
        <v>1148</v>
      </c>
      <c r="D318" s="2463"/>
      <c r="E318" s="2205"/>
      <c r="F318" s="2384"/>
      <c r="G318" s="2428"/>
      <c r="H318" s="1501"/>
      <c r="I318" s="652" t="s">
        <v>1147</v>
      </c>
      <c r="J318" s="572"/>
      <c r="K318" s="1501"/>
      <c r="L318" s="215"/>
      <c r="M318" s="342"/>
      <c r="N318" s="335"/>
      <c r="O318" s="1625"/>
      <c r="P318" s="1625"/>
      <c r="AH318" s="1632">
        <v>0</v>
      </c>
    </row>
    <row s="1636" customFormat="1" customHeight="1" ht="0.75" hidden="1">
      <c r="A319" s="1781"/>
      <c r="B319" s="1781"/>
      <c r="C319" s="370" t="s">
        <v>1157</v>
      </c>
      <c r="D319" s="2463"/>
      <c r="E319" s="2205"/>
      <c r="F319" s="2384"/>
      <c r="G319" s="401"/>
      <c r="H319" s="1501"/>
      <c r="I319" s="652"/>
      <c r="J319" s="572"/>
      <c r="K319" s="1501"/>
      <c r="L319" s="215"/>
      <c r="M319" s="342"/>
      <c r="N319" s="335"/>
      <c r="O319" s="1625"/>
      <c r="P319" s="1625"/>
      <c r="AH319" s="1632">
        <v>0</v>
      </c>
    </row>
    <row s="1636" customFormat="1" customHeight="1" ht="18.75" hidden="1">
      <c r="A320" s="1781" t="s">
        <v>249</v>
      </c>
      <c r="B320" s="1781" t="s">
        <v>250</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
      </c>
      <c r="H320" s="1863"/>
      <c r="I320" s="1740"/>
      <c r="J320" s="1774"/>
      <c r="K320" s="1779"/>
      <c r="L320" s="1863" t="s">
        <v>310</v>
      </c>
      <c r="M320" s="342"/>
      <c r="N320" s="335"/>
      <c r="O320" s="1625"/>
      <c r="P320" s="1625"/>
      <c r="AH320" s="1632">
        <v>0</v>
      </c>
    </row>
    <row s="1636" customFormat="1" customHeight="1" ht="18.75" hidden="1">
      <c r="A321" s="1781"/>
      <c r="B321" s="1781"/>
      <c r="C321" s="370" t="s">
        <v>1148</v>
      </c>
      <c r="D321" s="2463"/>
      <c r="E321" s="2205"/>
      <c r="F321" s="2384"/>
      <c r="G321" s="2428"/>
      <c r="H321" s="1501"/>
      <c r="I321" s="652" t="s">
        <v>1147</v>
      </c>
      <c r="J321" s="572"/>
      <c r="K321" s="1501"/>
      <c r="L321" s="215"/>
      <c r="M321" s="342"/>
      <c r="N321" s="335"/>
      <c r="O321" s="1625"/>
      <c r="P321" s="1625"/>
      <c r="AH321" s="1632">
        <v>0</v>
      </c>
    </row>
    <row s="1636" customFormat="1" customHeight="1" ht="0.75" hidden="1">
      <c r="A322" s="1781"/>
      <c r="B322" s="1781"/>
      <c r="C322" s="370" t="s">
        <v>1157</v>
      </c>
      <c r="D322" s="2463"/>
      <c r="E322" s="2205"/>
      <c r="F322" s="2384"/>
      <c r="G322" s="401"/>
      <c r="H322" s="1501"/>
      <c r="I322" s="652"/>
      <c r="J322" s="572"/>
      <c r="K322" s="1501"/>
      <c r="L322" s="215"/>
      <c r="M322" s="342"/>
      <c r="N322" s="335"/>
      <c r="O322" s="1625"/>
      <c r="P322" s="1625"/>
      <c r="AH322" s="1632">
        <v>0</v>
      </c>
    </row>
    <row s="1636" customFormat="1" customHeight="1" ht="18.75" hidden="1">
      <c r="A323" s="1781" t="s">
        <v>254</v>
      </c>
      <c r="B323" s="1781" t="s">
        <v>255</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310</v>
      </c>
      <c r="M323" s="342"/>
      <c r="N323" s="335"/>
      <c r="O323" s="1625"/>
      <c r="P323" s="1625"/>
      <c r="AH323" s="1632">
        <v>0</v>
      </c>
    </row>
    <row s="1636" customFormat="1" customHeight="1" ht="18.75" hidden="1">
      <c r="A324" s="1781"/>
      <c r="B324" s="1781"/>
      <c r="C324" s="370" t="s">
        <v>1148</v>
      </c>
      <c r="D324" s="2463"/>
      <c r="E324" s="2205"/>
      <c r="F324" s="2384"/>
      <c r="G324" s="2428"/>
      <c r="H324" s="1501"/>
      <c r="I324" s="652" t="s">
        <v>1147</v>
      </c>
      <c r="J324" s="572"/>
      <c r="K324" s="1501"/>
      <c r="L324" s="215"/>
      <c r="M324" s="342"/>
      <c r="N324" s="335"/>
      <c r="O324" s="1625"/>
      <c r="P324" s="1625"/>
      <c r="AH324" s="1632">
        <v>0</v>
      </c>
    </row>
    <row s="1636" customFormat="1" customHeight="1" ht="0.75" hidden="1">
      <c r="A325" s="1781"/>
      <c r="B325" s="1781"/>
      <c r="C325" s="370" t="s">
        <v>1157</v>
      </c>
      <c r="D325" s="2463"/>
      <c r="E325" s="2205"/>
      <c r="F325" s="2384"/>
      <c r="G325" s="401"/>
      <c r="H325" s="1501"/>
      <c r="I325" s="652"/>
      <c r="J325" s="572"/>
      <c r="K325" s="1501"/>
      <c r="L325" s="215"/>
      <c r="M325" s="342"/>
      <c r="N325" s="335"/>
      <c r="O325" s="1625"/>
      <c r="P325" s="1625"/>
      <c r="AH325" s="1632">
        <v>0</v>
      </c>
    </row>
    <row s="1636" customFormat="1" customHeight="1" ht="18.75" hidden="1">
      <c r="A326" s="1781" t="s">
        <v>259</v>
      </c>
      <c r="B326" s="1781" t="s">
        <v>260</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310</v>
      </c>
      <c r="M326" s="342"/>
      <c r="N326" s="335"/>
      <c r="O326" s="1625"/>
      <c r="P326" s="1625"/>
      <c r="AH326" s="1632">
        <v>0</v>
      </c>
    </row>
    <row s="1636" customFormat="1" customHeight="1" ht="18.75" hidden="1">
      <c r="A327" s="1781"/>
      <c r="B327" s="1781"/>
      <c r="C327" s="370" t="s">
        <v>1148</v>
      </c>
      <c r="D327" s="2463"/>
      <c r="E327" s="2205"/>
      <c r="F327" s="2384"/>
      <c r="G327" s="2428"/>
      <c r="H327" s="1501"/>
      <c r="I327" s="652" t="s">
        <v>1147</v>
      </c>
      <c r="J327" s="572"/>
      <c r="K327" s="1501"/>
      <c r="L327" s="215"/>
      <c r="M327" s="342"/>
      <c r="N327" s="335"/>
      <c r="O327" s="1625"/>
      <c r="P327" s="1625"/>
      <c r="AH327" s="1632">
        <v>0</v>
      </c>
    </row>
    <row s="1636" customFormat="1" customHeight="1" ht="0.75" hidden="1">
      <c r="A328" s="1781"/>
      <c r="B328" s="1781"/>
      <c r="C328" s="370" t="s">
        <v>1157</v>
      </c>
      <c r="D328" s="2463"/>
      <c r="E328" s="2205"/>
      <c r="F328" s="2384"/>
      <c r="G328" s="401"/>
      <c r="H328" s="1501"/>
      <c r="I328" s="652"/>
      <c r="J328" s="572"/>
      <c r="K328" s="1501"/>
      <c r="L328" s="215"/>
      <c r="M328" s="342"/>
      <c r="N328" s="335"/>
      <c r="O328" s="1625"/>
      <c r="P328" s="1625"/>
      <c r="AH328" s="1632">
        <v>0</v>
      </c>
    </row>
    <row s="1636" customFormat="1" customHeight="1" ht="18.75" hidden="1">
      <c r="A329" s="1781" t="s">
        <v>264</v>
      </c>
      <c r="B329" s="1781" t="s">
        <v>265</v>
      </c>
      <c r="C329" s="370"/>
      <c r="D329" s="2463"/>
      <c r="E329" s="2205"/>
      <c r="F329" s="2384" t="str">
        <f>INDEX(PT_DIFFERENTIATION_VTAR,MATCH(A329,PT_DIFFERENTIATION_VTAR_ID,0))</f>
        <v>Тариф на водоотведение</v>
      </c>
      <c r="G329" s="2428" t="str">
        <f>INDEX(PT_DIFFERENTIATION_NTAR,MATCH(B329,PT_DIFFERENTIATION_NTAR_ID,0))</f>
        <v/>
      </c>
      <c r="H329" s="1863"/>
      <c r="I329" s="1740"/>
      <c r="J329" s="1774"/>
      <c r="K329" s="1779"/>
      <c r="L329" s="1863" t="s">
        <v>310</v>
      </c>
      <c r="M329" s="342"/>
      <c r="N329" s="335"/>
      <c r="O329" s="1625"/>
      <c r="P329" s="1625"/>
      <c r="AH329" s="1632">
        <v>0</v>
      </c>
    </row>
    <row s="1636" customFormat="1" customHeight="1" ht="18.75" hidden="1">
      <c r="A330" s="1781"/>
      <c r="B330" s="1781"/>
      <c r="C330" s="370" t="s">
        <v>1148</v>
      </c>
      <c r="D330" s="2463"/>
      <c r="E330" s="2205"/>
      <c r="F330" s="2384"/>
      <c r="G330" s="2428"/>
      <c r="H330" s="1501"/>
      <c r="I330" s="652" t="s">
        <v>1147</v>
      </c>
      <c r="J330" s="572"/>
      <c r="K330" s="1501"/>
      <c r="L330" s="215"/>
      <c r="M330" s="342"/>
      <c r="N330" s="335"/>
      <c r="O330" s="1625"/>
      <c r="P330" s="1625"/>
      <c r="AH330" s="1632">
        <v>0</v>
      </c>
    </row>
    <row s="1636" customFormat="1" customHeight="1" ht="0.75" hidden="1">
      <c r="A331" s="1781"/>
      <c r="B331" s="1781"/>
      <c r="C331" s="370" t="s">
        <v>1157</v>
      </c>
      <c r="D331" s="2463"/>
      <c r="E331" s="2205"/>
      <c r="F331" s="2384"/>
      <c r="G331" s="401"/>
      <c r="H331" s="1501"/>
      <c r="I331" s="652"/>
      <c r="J331" s="572"/>
      <c r="K331" s="1501"/>
      <c r="L331" s="215"/>
      <c r="M331" s="342"/>
      <c r="N331" s="335"/>
      <c r="O331" s="1625"/>
      <c r="P331" s="1625"/>
      <c r="AH331" s="1632">
        <v>0</v>
      </c>
    </row>
    <row s="1636" customFormat="1" customHeight="1" ht="18.75">
      <c r="A332" s="1781" t="s">
        <v>271</v>
      </c>
      <c r="B332" s="1781" t="s">
        <v>272</v>
      </c>
      <c r="C332" s="370"/>
      <c r="D332" s="2463"/>
      <c r="E332" s="2205"/>
      <c r="F332" s="2384" t="str">
        <f>INDEX(PT_DIFFERENTIATION_VTAR,MATCH(A332,PT_DIFFERENTIATION_VTAR_ID,0))</f>
        <v>Тариф на транспортировку сточных вод</v>
      </c>
      <c r="G332" s="2428" t="str">
        <f>INDEX(PT_DIFFERENTIATION_NTAR,MATCH(B332,PT_DIFFERENTIATION_NTAR_ID,0))</f>
        <v>Транспортировка сточных вод</v>
      </c>
      <c r="H332" s="1863"/>
      <c r="I332" s="1740">
        <v>46023</v>
      </c>
      <c r="J332" s="1774">
        <v>46387</v>
      </c>
      <c r="K332" s="1779">
        <v>217.63</v>
      </c>
      <c r="L332" s="1863" t="s">
        <v>310</v>
      </c>
      <c r="M332" s="342"/>
      <c r="N332" s="335"/>
      <c r="O332" s="1625"/>
      <c r="P332" s="1625"/>
      <c r="AH332" s="1632">
        <v>0</v>
      </c>
    </row>
    <row s="1636" customFormat="1" customHeight="1" ht="24">
      <c r="A333" s="1824"/>
      <c r="B333" s="1824"/>
      <c r="C333" s="1688"/>
      <c r="D333" s="345"/>
      <c r="E333" s="1032"/>
      <c r="F333" s="1032"/>
      <c r="G333" s="1032"/>
      <c r="H333" s="2578" t="s">
        <v>522</v>
      </c>
      <c r="I333" s="1740">
        <v>46388</v>
      </c>
      <c r="J333" s="1774">
        <v>46752</v>
      </c>
      <c r="K333" s="1779">
        <v>0</v>
      </c>
      <c r="L333" s="2272" t="s">
        <v>310</v>
      </c>
      <c r="M333" s="2319"/>
      <c r="N333" s="619"/>
      <c r="O333" s="1625"/>
      <c r="P333" s="1625"/>
      <c r="Q333" s="1636"/>
      <c r="R333" s="1636"/>
      <c r="S333" s="1636"/>
      <c r="T333" s="1636"/>
      <c r="U333" s="1636"/>
      <c r="V333" s="1636"/>
      <c r="W333" s="1636"/>
      <c r="X333" s="1636"/>
      <c r="Y333" s="1636"/>
      <c r="Z333" s="1636"/>
      <c r="AA333" s="1636"/>
      <c r="AB333" s="1636"/>
      <c r="AC333" s="1636"/>
      <c r="AD333" s="1636"/>
      <c r="AE333" s="1636"/>
      <c r="AF333" s="1636"/>
      <c r="AG333" s="1636"/>
      <c r="AH333" s="1636">
        <v>0</v>
      </c>
    </row>
    <row s="1636" customFormat="1" customHeight="1" ht="24">
      <c r="A334" s="1824"/>
      <c r="B334" s="1824"/>
      <c r="C334" s="1688"/>
      <c r="D334" s="345"/>
      <c r="E334" s="1032"/>
      <c r="F334" s="1032"/>
      <c r="G334" s="1032"/>
      <c r="H334" s="2578" t="s">
        <v>522</v>
      </c>
      <c r="I334" s="1740">
        <v>46753</v>
      </c>
      <c r="J334" s="1774">
        <v>47118</v>
      </c>
      <c r="K334" s="1779">
        <v>0</v>
      </c>
      <c r="L334" s="2272" t="s">
        <v>310</v>
      </c>
      <c r="M334" s="2319"/>
      <c r="N334" s="619"/>
      <c r="O334" s="1625"/>
      <c r="P334" s="1625"/>
      <c r="Q334" s="1636"/>
      <c r="R334" s="1636"/>
      <c r="S334" s="1636"/>
      <c r="T334" s="1636"/>
      <c r="U334" s="1636"/>
      <c r="V334" s="1636"/>
      <c r="W334" s="1636"/>
      <c r="X334" s="1636"/>
      <c r="Y334" s="1636"/>
      <c r="Z334" s="1636"/>
      <c r="AA334" s="1636"/>
      <c r="AB334" s="1636"/>
      <c r="AC334" s="1636"/>
      <c r="AD334" s="1636"/>
      <c r="AE334" s="1636"/>
      <c r="AF334" s="1636"/>
      <c r="AG334" s="1636"/>
      <c r="AH334" s="1636">
        <v>0</v>
      </c>
    </row>
    <row s="1636" customFormat="1" customHeight="1" ht="18.75">
      <c r="A335" s="1781"/>
      <c r="B335" s="1781"/>
      <c r="C335" s="370" t="s">
        <v>1148</v>
      </c>
      <c r="D335" s="2463"/>
      <c r="E335" s="2205"/>
      <c r="F335" s="2384"/>
      <c r="G335" s="2428"/>
      <c r="H335" s="1501"/>
      <c r="I335" s="652" t="s">
        <v>1147</v>
      </c>
      <c r="J335" s="572"/>
      <c r="K335" s="1501"/>
      <c r="L335" s="215"/>
      <c r="M335" s="342"/>
      <c r="N335" s="335"/>
      <c r="O335" s="1625"/>
      <c r="P335" s="1625"/>
      <c r="AH335" s="1632">
        <v>0</v>
      </c>
    </row>
    <row s="1636" customFormat="1" customHeight="1" ht="0.75">
      <c r="A336" s="1781"/>
      <c r="B336" s="1781"/>
      <c r="C336" s="370" t="s">
        <v>1157</v>
      </c>
      <c r="D336" s="2463"/>
      <c r="E336" s="2205"/>
      <c r="F336" s="2384"/>
      <c r="G336" s="401"/>
      <c r="H336" s="1501"/>
      <c r="I336" s="652"/>
      <c r="J336" s="572"/>
      <c r="K336" s="1501"/>
      <c r="L336" s="215"/>
      <c r="M336" s="342"/>
      <c r="N336" s="335"/>
      <c r="O336" s="1625"/>
      <c r="P336" s="1625"/>
      <c r="AH336" s="1632">
        <v>0</v>
      </c>
    </row>
    <row s="1636" customFormat="1" customHeight="1" ht="18.75" hidden="1">
      <c r="A337" s="1781" t="s">
        <v>279</v>
      </c>
      <c r="B337" s="1781" t="s">
        <v>280</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310</v>
      </c>
      <c r="M337" s="342"/>
      <c r="N337" s="335"/>
      <c r="O337" s="1625"/>
      <c r="P337" s="1625"/>
      <c r="AH337" s="1632">
        <v>0</v>
      </c>
    </row>
    <row s="1636" customFormat="1" customHeight="1" ht="18.75" hidden="1">
      <c r="A338" s="1781"/>
      <c r="B338" s="1781"/>
      <c r="C338" s="370" t="s">
        <v>1148</v>
      </c>
      <c r="D338" s="2463"/>
      <c r="E338" s="2205"/>
      <c r="F338" s="2384"/>
      <c r="G338" s="2428"/>
      <c r="H338" s="1501"/>
      <c r="I338" s="652" t="s">
        <v>1147</v>
      </c>
      <c r="J338" s="572"/>
      <c r="K338" s="1501"/>
      <c r="L338" s="215"/>
      <c r="M338" s="342"/>
      <c r="N338" s="335"/>
      <c r="O338" s="1625"/>
      <c r="P338" s="1625"/>
      <c r="AH338" s="1632">
        <v>0</v>
      </c>
    </row>
    <row s="1636" customFormat="1" customHeight="1" ht="1.05">
      <c r="A339" s="1781"/>
      <c r="B339" s="1781"/>
      <c r="C339" s="370" t="s">
        <v>1157</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82</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7"/>
    <mergeCell ref="F78: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2"/>
    <mergeCell ref="E78: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3:D147"/>
    <mergeCell ref="E143:E147"/>
    <mergeCell ref="F143: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5"/>
    <mergeCell ref="E203:E205"/>
    <mergeCell ref="F203:F205"/>
    <mergeCell ref="D206:D210"/>
    <mergeCell ref="E206:E210"/>
    <mergeCell ref="F206:F210"/>
    <mergeCell ref="G206: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3"/>
    <mergeCell ref="E269:E273"/>
    <mergeCell ref="F269: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1"/>
    <mergeCell ref="E329:E331"/>
    <mergeCell ref="F329:F331"/>
    <mergeCell ref="D332:D336"/>
    <mergeCell ref="E332:E336"/>
    <mergeCell ref="F332: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78:G81"/>
    <mergeCell ref="G83:G84"/>
    <mergeCell ref="G89:G90"/>
    <mergeCell ref="G323:G324"/>
    <mergeCell ref="G326:G327"/>
    <mergeCell ref="G329:G330"/>
    <mergeCell ref="G332:G335"/>
    <mergeCell ref="G314:G315"/>
    <mergeCell ref="G317:G318"/>
    <mergeCell ref="G320:G321"/>
    <mergeCell ref="G308:G309"/>
    <mergeCell ref="G263:G264"/>
    <mergeCell ref="G266:G267"/>
    <mergeCell ref="G269: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69:K271 K10 K89 K143:K145 K140 K137 K134 K131 K128 K125 K122 K119 K116 K110 K107 K104 K101 K98 K95 K92 K152 K148 K155 K158 K161 K164 K167 K170 K173 K179 K182 K185 K188 K191 K197 K200 K203 K206:K208 K211 K194 K274 K278 K281 K284 K287 K290 K293 K296 K299 K305 K308 K311 K314 K317 K320 K323 K326 K329 K332: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3:J145 I152:J152 I89:J89 I155:J155 I158:J158 I161:J161 I164:J164 I167:J167 I170:J170 I173:J173 I179:J179 I182:J182 I185:J185 I188:J188 I191:J191 I197:J197 I200:J200 I203:J203 I206:J208 I211:J211 I194:J194 I269:J271 I274:J274 I278:J278 I281:J281 I284:J284 I287:J287 I290:J290 I293:J293 I296:J296 I299:J299 I305:J305 I308:J308 I311:J311 I314:J314 I317:J317 I320:J320 I323:J323 I326:J326 I329:J329 I332:J334 I337:J337 I2:J2 I5:J5 I48:J48 I113:J113 I176:J176 I239:J239 I302:J302"/>
  </dataValidations>
  <hyperlinks>
    <hyperlink ref="L87" r:id="rId2" tooltip="https://portal.eias.ru/Portal/DownloadPage.aspx?type=12&amp;guid=7522031d-a9f9-4b7d-85a6-6988fab55118" xr:uid="{311FE483-E7A8-B998-58FB-D3392F29FC6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6B251-0D98-361F-4F9E-CE353CB119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0" sqref="A10:R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73.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1158</v>
      </c>
      <c r="G10" s="214" t="s">
        <v>1159</v>
      </c>
      <c r="H10" s="2170" t="s">
        <v>1160</v>
      </c>
      <c r="R10" s="375">
        <v>14</v>
      </c>
    </row>
    <row customHeight="1" ht="73.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1161</v>
      </c>
      <c r="G11" s="214" t="s">
        <v>1159</v>
      </c>
      <c r="H11" s="2171"/>
      <c r="R11" s="375">
        <v>14</v>
      </c>
    </row>
    <row customHeight="1" ht="73.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3.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1163</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966FA-6588-ACD3-EAD8-DACC23AAFCB7}" mc:Ignorable="x14ac xr xr2 xr3">
  <sheetPr>
    <tabColor rgb="FFCCCCFF"/>
  </sheetPr>
  <dimension ref="A1:AR146"/>
  <sheetViews>
    <sheetView showGridLines="0" zoomScale="90" workbookViewId="0">
      <pane xSplit="6" ySplit="12" topLeftCell="K121" activePane="bottomRight" state="frozen"/>
      <selection pane="bottomLeft" activeCell="A13" sqref="A13"/>
      <selection pane="topRight" activeCell="G1" sqref="G1"/>
      <selection pane="bottomRight" activeCell="Q140" sqref="Q14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268</v>
      </c>
      <c r="F126" s="2146" t="s">
        <v>66</v>
      </c>
      <c r="G126" s="2632" t="str">
        <f>INDEX(VD_NAME_LIST,MATCH("4189713",VD_ID_LIST,0))</f>
        <v>Транспортировка</v>
      </c>
      <c r="H126" s="2554"/>
      <c r="I126" s="2554">
        <v>1</v>
      </c>
      <c r="J126" s="2502" t="s">
        <v>269</v>
      </c>
      <c r="K126" s="2186" t="s">
        <v>19</v>
      </c>
      <c r="L126" s="2109"/>
      <c r="M126" s="2109" t="s">
        <v>110</v>
      </c>
      <c r="N126" s="439" t="s">
        <v>28</v>
      </c>
      <c r="O126" s="2186" t="s">
        <v>19</v>
      </c>
      <c r="P126" s="2109"/>
      <c r="Q126" s="2109" t="s">
        <v>110</v>
      </c>
      <c r="R126" s="2633" t="s">
        <v>28</v>
      </c>
      <c r="S126" s="2407" t="s">
        <v>19</v>
      </c>
      <c r="T126" s="2407"/>
      <c r="U126" s="2407" t="s">
        <v>110</v>
      </c>
      <c r="V126" s="1435"/>
      <c r="W126" s="2502"/>
      <c r="X126" s="1268"/>
      <c r="Y126" s="1268"/>
      <c r="Z126" s="1268"/>
      <c r="AA126" s="1268"/>
      <c r="AB126" s="1268" t="s">
        <v>270</v>
      </c>
      <c r="AC126" s="1268" t="s">
        <v>271</v>
      </c>
      <c r="AD126" s="1268" t="s">
        <v>272</v>
      </c>
      <c r="AE126" s="1268" t="s">
        <v>273</v>
      </c>
      <c r="AF126" s="1268" t="s">
        <v>274</v>
      </c>
      <c r="AG126" s="1268"/>
      <c r="AH126" s="1268" t="str">
        <f>IF($E$126=0,"",$E$126)</f>
        <v>Тариф на транспортировку сточных вод</v>
      </c>
      <c r="AI126" s="1268" t="str">
        <f>IF($G$126=0,"",$G$126)</f>
        <v>Транспортировка</v>
      </c>
      <c r="AJ126" s="1268" t="str">
        <f>IF($J$126=0,"",$J$126)</f>
        <v>Транспортировка сточных вод</v>
      </c>
      <c r="AK126" s="1268" t="str">
        <f>IF($K$126="нет","без дифференциации",IF($N$126=0,"",$N$126))</f>
        <v>без дифференциации</v>
      </c>
      <c r="AL126" s="1268" t="str">
        <f>IF($O$126="нет","без дифференциации",IF($R$126=0,"",$R$126))</f>
        <v>без дифференциации</v>
      </c>
      <c r="AM126" s="1268" t="str">
        <f>IF($S$126="нет","без дифференциации",IF($V$126=0,"",$V$126))</f>
        <v>без дифференциации</v>
      </c>
      <c r="AN126" s="1773">
        <f>$I$126</f>
        <v>1</v>
      </c>
      <c r="AO126" s="1268" t="str">
        <f>$I$126&amp;"."&amp;$M$126</f>
        <v>1.1</v>
      </c>
      <c r="AP126" s="1260" t="str">
        <f>$I$126&amp;"."&amp;$M$126&amp;"."&amp;$Q$126</f>
        <v>1.1.1</v>
      </c>
      <c r="AQ126" s="1260" t="str">
        <f>$I$126&amp;"."&amp;$M$126&amp;"."&amp;$Q$126&amp;"."&amp;$U$126</f>
        <v>1.1.1.1</v>
      </c>
      <c r="AR126" s="1468">
        <v>0</v>
      </c>
    </row>
    <row s="1854" customFormat="1" customHeight="1" ht="17.25">
      <c r="A127" s="322"/>
      <c r="C127" s="321"/>
      <c r="D127" s="2136"/>
      <c r="E127" s="2144"/>
      <c r="F127" s="2147"/>
      <c r="G127" s="2632"/>
      <c r="H127" s="2554"/>
      <c r="I127" s="2554"/>
      <c r="J127" s="2502"/>
      <c r="K127" s="2187"/>
      <c r="L127" s="2109"/>
      <c r="M127" s="2109"/>
      <c r="N127" s="439" t="s">
        <v>28</v>
      </c>
      <c r="O127" s="2187"/>
      <c r="P127" s="2109"/>
      <c r="Q127" s="2109"/>
      <c r="R127" s="2633" t="s">
        <v>28</v>
      </c>
      <c r="S127" s="2407"/>
      <c r="T127" s="1436"/>
      <c r="U127" s="1437"/>
      <c r="V127" s="1437"/>
      <c r="W127" s="2502"/>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634"/>
      <c r="H128" s="2504"/>
      <c r="I128" s="2504"/>
      <c r="J128" s="2534"/>
      <c r="K128" s="2187"/>
      <c r="L128" s="2504"/>
      <c r="M128" s="2504"/>
      <c r="N128" s="2633" t="s">
        <v>28</v>
      </c>
      <c r="O128" s="2113"/>
      <c r="P128" s="2635"/>
      <c r="Q128" s="2636"/>
      <c r="R128" s="2637" t="s">
        <v>275</v>
      </c>
      <c r="S128" s="2638"/>
      <c r="T128" s="2639"/>
      <c r="U128" s="2640"/>
      <c r="V128" s="2641"/>
      <c r="W128" s="2642"/>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634"/>
      <c r="H129" s="2504"/>
      <c r="I129" s="2504"/>
      <c r="J129" s="2534"/>
      <c r="K129" s="2113"/>
      <c r="L129" s="2643"/>
      <c r="M129" s="2644"/>
      <c r="N129" s="2645" t="s">
        <v>276</v>
      </c>
      <c r="O129" s="2646"/>
      <c r="P129" s="2647"/>
      <c r="Q129" s="2648"/>
      <c r="R129" s="2649"/>
      <c r="S129" s="2650"/>
      <c r="T129" s="2651"/>
      <c r="U129" s="2652"/>
      <c r="V129" s="2653"/>
      <c r="W129" s="2654"/>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634"/>
      <c r="H130" s="2655"/>
      <c r="I130" s="2656"/>
      <c r="J130" s="2657" t="s">
        <v>277</v>
      </c>
      <c r="K130" s="2658"/>
      <c r="L130" s="2659"/>
      <c r="M130" s="2660"/>
      <c r="N130" s="2661"/>
      <c r="O130" s="2662"/>
      <c r="P130" s="2663"/>
      <c r="Q130" s="2664"/>
      <c r="R130" s="2665"/>
      <c r="S130" s="2666"/>
      <c r="T130" s="2667"/>
      <c r="U130" s="2668"/>
      <c r="V130" s="2669"/>
      <c r="W130" s="2670"/>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E41D1-1876-A98B-0768-2FE0CF6C7B3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1166</v>
      </c>
      <c r="F17" s="522" t="s">
        <v>310</v>
      </c>
      <c r="G17" s="679"/>
      <c r="H17" s="679"/>
      <c r="I17" s="679"/>
      <c r="J17" s="679"/>
      <c r="K17" s="290" t="s">
        <v>1167</v>
      </c>
      <c r="V17" s="506">
        <v>0</v>
      </c>
    </row>
    <row customHeight="1" ht="48.29999999999999">
      <c r="A18" s="506"/>
      <c r="C18" s="527"/>
      <c r="D18" s="522">
        <v>3</v>
      </c>
      <c r="E18" s="280" t="s">
        <v>817</v>
      </c>
      <c r="F18" s="522" t="s">
        <v>310</v>
      </c>
      <c r="G18" s="810" t="s">
        <v>310</v>
      </c>
      <c r="H18" s="811" t="s">
        <v>310</v>
      </c>
      <c r="I18" s="522" t="s">
        <v>310</v>
      </c>
      <c r="J18" s="579" t="s">
        <v>310</v>
      </c>
      <c r="K18" s="290" t="s">
        <v>1168</v>
      </c>
      <c r="V18" s="506">
        <v>46</v>
      </c>
    </row>
    <row customHeight="1" ht="35.699999999999996">
      <c r="A19" s="506"/>
      <c r="C19" s="527"/>
      <c r="D19" s="540" t="s">
        <v>328</v>
      </c>
      <c r="E19" s="560" t="s">
        <v>819</v>
      </c>
      <c r="F19" s="522" t="s">
        <v>820</v>
      </c>
      <c r="G19" s="818"/>
      <c r="H19" s="107"/>
      <c r="I19" s="818"/>
      <c r="J19" s="819"/>
      <c r="K19" s="680"/>
      <c r="V19" s="506">
        <v>34</v>
      </c>
    </row>
    <row customHeight="1" ht="35.699999999999996">
      <c r="A20" s="506"/>
      <c r="C20" s="527"/>
      <c r="D20" s="1891" t="s">
        <v>336</v>
      </c>
      <c r="E20" s="560" t="s">
        <v>821</v>
      </c>
      <c r="F20" s="522" t="s">
        <v>822</v>
      </c>
      <c r="G20" s="818"/>
      <c r="H20" s="107"/>
      <c r="I20" s="818"/>
      <c r="J20" s="107"/>
      <c r="K20" s="680"/>
      <c r="V20" s="506">
        <v>34</v>
      </c>
    </row>
    <row customHeight="1" ht="48.29999999999999">
      <c r="A21" s="506"/>
      <c r="C21" s="527"/>
      <c r="D21" s="1891" t="s">
        <v>338</v>
      </c>
      <c r="E21" s="560" t="s">
        <v>823</v>
      </c>
      <c r="F21" s="522" t="s">
        <v>574</v>
      </c>
      <c r="G21" s="681"/>
      <c r="H21" s="107"/>
      <c r="I21" s="681"/>
      <c r="J21" s="107"/>
      <c r="K21" s="680"/>
      <c r="V21" s="506">
        <v>46</v>
      </c>
    </row>
    <row customHeight="1" ht="67.5" hidden="1">
      <c r="A22" s="506"/>
      <c r="C22" s="527"/>
      <c r="D22" s="522">
        <v>5</v>
      </c>
      <c r="E22" s="280" t="s">
        <v>1169</v>
      </c>
      <c r="F22" s="522" t="s">
        <v>561</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C6B148-7068-2A2D-19E8-27C9F8B17C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810</v>
      </c>
      <c r="BI1" s="1071"/>
      <c r="BJ1" s="1072" t="s">
        <v>1214</v>
      </c>
      <c r="BK1" s="1071"/>
      <c r="BL1" s="1073" t="s">
        <v>909</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110</v>
      </c>
      <c r="J2" s="1077" t="s">
        <v>1220</v>
      </c>
      <c r="K2" s="1079" t="s">
        <v>1221</v>
      </c>
      <c r="L2" s="1080"/>
      <c r="M2" s="1079">
        <v>1</v>
      </c>
      <c r="N2" s="1163" t="s">
        <v>1222</v>
      </c>
      <c r="O2" s="1078" t="s">
        <v>1223</v>
      </c>
      <c r="P2" s="1081" t="s">
        <v>1224</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111</v>
      </c>
      <c r="J3" s="1077" t="s">
        <v>559</v>
      </c>
      <c r="K3" s="1079" t="s">
        <v>1153</v>
      </c>
      <c r="L3" s="1080">
        <f>_xlfn.IFERROR(MATCH(K3,OFFER_METHOD,0),0)</f>
        <v>55</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1231</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90</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91</v>
      </c>
      <c r="K5" s="1079" t="s">
        <v>1316</v>
      </c>
      <c r="L5" s="1080">
        <f>_xlfn.IFERROR(MATCH(K5,OFFER_METHOD,0),0)</f>
        <v>0</v>
      </c>
      <c r="M5" s="1079">
        <v>4</v>
      </c>
      <c r="N5" s="1093" t="s">
        <v>1317</v>
      </c>
      <c r="O5" s="1077" t="s">
        <v>1318</v>
      </c>
      <c r="Q5" s="1082" t="s">
        <v>1319</v>
      </c>
      <c r="R5" s="144" t="s">
        <v>524</v>
      </c>
      <c r="T5" s="1078" t="s">
        <v>1320</v>
      </c>
      <c r="U5" s="1080" t="s">
        <v>1321</v>
      </c>
      <c r="V5" s="1084">
        <v>4</v>
      </c>
      <c r="W5" s="1085"/>
      <c r="X5" s="1085" t="s">
        <v>167</v>
      </c>
      <c r="Y5" s="1076" t="s">
        <v>1322</v>
      </c>
      <c r="Z5" s="1092">
        <v>1</v>
      </c>
      <c r="AF5" s="1078" t="s">
        <v>1323</v>
      </c>
      <c r="AH5" s="1077" t="s">
        <v>1324</v>
      </c>
      <c r="AK5" s="1077" t="s">
        <v>1325</v>
      </c>
      <c r="AM5" s="1077" t="s">
        <v>1326</v>
      </c>
      <c r="AP5" s="1088" t="s">
        <v>167</v>
      </c>
      <c r="AQ5" s="1089" t="s">
        <v>167</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1230</v>
      </c>
      <c r="BS5" s="1430"/>
      <c r="BT5" s="1282">
        <v>64236871</v>
      </c>
      <c r="BU5" s="1069" t="s">
        <v>228</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112</v>
      </c>
      <c r="J6" s="1068" t="s">
        <v>1340</v>
      </c>
      <c r="L6" s="1080">
        <f>SUM(kind_of_control_method_filter)</f>
        <v>55</v>
      </c>
      <c r="N6" s="1093" t="s">
        <v>1341</v>
      </c>
      <c r="O6" s="1077" t="s">
        <v>1342</v>
      </c>
      <c r="R6" s="144" t="s">
        <v>1225</v>
      </c>
      <c r="T6" s="1078" t="s">
        <v>1343</v>
      </c>
      <c r="U6" s="1080" t="s">
        <v>1323</v>
      </c>
      <c r="V6" s="1084">
        <v>5</v>
      </c>
      <c r="W6" s="1085"/>
      <c r="X6" s="1076" t="s">
        <v>173</v>
      </c>
      <c r="Y6" s="1076" t="s">
        <v>1344</v>
      </c>
      <c r="Z6" s="1092"/>
      <c r="AA6" s="1095"/>
      <c r="AH6" s="1077" t="s">
        <v>1345</v>
      </c>
      <c r="AK6" s="1077" t="s">
        <v>1346</v>
      </c>
      <c r="AM6" s="1077" t="s">
        <v>1347</v>
      </c>
      <c r="AP6" s="1088" t="s">
        <v>173</v>
      </c>
      <c r="AQ6" s="1089" t="s">
        <v>173</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1263</v>
      </c>
      <c r="BS6" s="1431"/>
      <c r="BT6" s="1282">
        <v>64236872</v>
      </c>
      <c r="BU6" s="1069" t="s">
        <v>233</v>
      </c>
      <c r="BV6" s="1071"/>
      <c r="BW6" s="1696">
        <v>4213768</v>
      </c>
      <c r="BX6" s="1694" t="s">
        <v>253</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179</v>
      </c>
      <c r="Y7" s="1076" t="s">
        <v>1322</v>
      </c>
      <c r="Z7" s="1092"/>
      <c r="AA7" s="1095"/>
      <c r="AH7" s="1077" t="s">
        <v>1362</v>
      </c>
      <c r="AK7" s="1077" t="s">
        <v>1363</v>
      </c>
      <c r="AM7" s="1077" t="s">
        <v>1364</v>
      </c>
      <c r="AP7" s="1088" t="s">
        <v>179</v>
      </c>
      <c r="AQ7" s="1089" t="s">
        <v>179</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1256</v>
      </c>
      <c r="BS7" s="1430"/>
      <c r="BT7" s="1282">
        <v>64236873</v>
      </c>
      <c r="BU7" s="1069" t="s">
        <v>238</v>
      </c>
      <c r="BV7" s="1071"/>
      <c r="BW7" s="1696">
        <v>4213769</v>
      </c>
      <c r="BX7" s="1694" t="s">
        <v>1372</v>
      </c>
      <c r="BZ7" s="1282">
        <v>64237511</v>
      </c>
      <c r="CA7" s="1069" t="s">
        <v>268</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185</v>
      </c>
      <c r="Y8" s="1076" t="s">
        <v>1322</v>
      </c>
      <c r="Z8" s="1092"/>
      <c r="AA8" s="1095"/>
      <c r="AK8" s="1077" t="s">
        <v>1379</v>
      </c>
      <c r="AP8" s="1088" t="s">
        <v>185</v>
      </c>
      <c r="AQ8" s="1089" t="s">
        <v>185</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167</v>
      </c>
      <c r="BS8" s="1430"/>
      <c r="BT8" s="1282">
        <v>64236874</v>
      </c>
      <c r="BU8" s="1296" t="s">
        <v>1388</v>
      </c>
      <c r="BV8" s="1071"/>
      <c r="BW8" s="1696">
        <v>4213770</v>
      </c>
      <c r="BX8" s="1697" t="s">
        <v>1389</v>
      </c>
      <c r="BZ8" s="1282">
        <v>64237512</v>
      </c>
      <c r="CA8" s="1069" t="s">
        <v>263</v>
      </c>
    </row>
    <row customHeight="1" ht="11.25">
      <c r="A9" s="1075" t="s">
        <v>1390</v>
      </c>
      <c r="B9" s="1076">
        <v>2007</v>
      </c>
      <c r="E9" s="1077" t="s">
        <v>1391</v>
      </c>
      <c r="F9" s="1094"/>
      <c r="G9" s="1068" t="s">
        <v>1392</v>
      </c>
      <c r="H9" s="1068" t="s">
        <v>1393</v>
      </c>
      <c r="I9" s="1077" t="s">
        <v>113</v>
      </c>
      <c r="O9" s="1077" t="s">
        <v>1394</v>
      </c>
      <c r="V9" s="371" t="s">
        <v>113</v>
      </c>
      <c r="W9" s="1085"/>
      <c r="X9" s="1076" t="s">
        <v>191</v>
      </c>
      <c r="Y9" s="1076" t="s">
        <v>1231</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173</v>
      </c>
      <c r="BS9" s="1430"/>
      <c r="BT9" s="1282">
        <v>64236875</v>
      </c>
      <c r="BU9" s="1069" t="s">
        <v>243</v>
      </c>
      <c r="BV9" s="1071"/>
      <c r="BW9" s="1691"/>
      <c r="BX9" s="1691"/>
    </row>
    <row customHeight="1" ht="11.25">
      <c r="A10" s="1075" t="s">
        <v>1404</v>
      </c>
      <c r="B10" s="1076">
        <v>2008</v>
      </c>
      <c r="E10" s="1077" t="s">
        <v>1405</v>
      </c>
      <c r="F10" s="1094"/>
      <c r="G10" s="1077" t="s">
        <v>1406</v>
      </c>
      <c r="H10" s="1077" t="s">
        <v>1407</v>
      </c>
      <c r="I10" s="1077" t="s">
        <v>149</v>
      </c>
      <c r="J10" s="1068" t="s">
        <v>1408</v>
      </c>
      <c r="K10" s="1068" t="s">
        <v>1409</v>
      </c>
      <c r="O10" s="1077" t="s">
        <v>1410</v>
      </c>
      <c r="V10" s="372" t="s">
        <v>149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179</v>
      </c>
      <c r="BS10" s="1430"/>
      <c r="BT10" s="1282">
        <v>64236876</v>
      </c>
      <c r="BU10" s="1069" t="s">
        <v>223</v>
      </c>
      <c r="BV10" s="1071"/>
      <c r="BW10" s="1691"/>
      <c r="BX10" s="1691"/>
    </row>
    <row customHeight="1" ht="11.25">
      <c r="A11" s="1075" t="s">
        <v>1420</v>
      </c>
      <c r="B11" s="1076">
        <v>2009</v>
      </c>
      <c r="E11" s="1077" t="s">
        <v>1421</v>
      </c>
      <c r="F11" s="1094"/>
      <c r="G11" s="1077" t="s">
        <v>1422</v>
      </c>
      <c r="H11" s="1077" t="s">
        <v>1423</v>
      </c>
      <c r="I11" s="1077" t="s">
        <v>150</v>
      </c>
      <c r="J11" s="1078" t="s">
        <v>1424</v>
      </c>
      <c r="K11" s="1100" t="s">
        <v>1425</v>
      </c>
      <c r="O11" s="1078" t="s">
        <v>1426</v>
      </c>
      <c r="V11" s="371" t="s">
        <v>150</v>
      </c>
      <c r="W11" s="276"/>
      <c r="X11" s="1085" t="s">
        <v>1396</v>
      </c>
      <c r="Y11" s="1076" t="s">
        <v>1427</v>
      </c>
      <c r="Z11" s="1092"/>
      <c r="AP11" s="1088" t="s">
        <v>191</v>
      </c>
      <c r="AQ11" s="1090" t="s">
        <v>191</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185</v>
      </c>
      <c r="BS11" s="1430"/>
      <c r="BW11" s="1691"/>
      <c r="BX11" s="1691"/>
    </row>
    <row customHeight="1" ht="11.25">
      <c r="A12" s="1075" t="s">
        <v>1434</v>
      </c>
      <c r="B12" s="1076">
        <v>2010</v>
      </c>
      <c r="E12" s="1077" t="s">
        <v>1435</v>
      </c>
      <c r="F12" s="1094"/>
      <c r="G12" s="1077" t="s">
        <v>1423</v>
      </c>
      <c r="I12" s="1077" t="s">
        <v>151</v>
      </c>
      <c r="J12" s="1078" t="s">
        <v>1436</v>
      </c>
      <c r="K12" s="1100" t="s">
        <v>1437</v>
      </c>
      <c r="O12" s="1078" t="s">
        <v>1225</v>
      </c>
      <c r="V12" s="371" t="s">
        <v>151</v>
      </c>
      <c r="W12" s="1090"/>
      <c r="X12" s="1085" t="s">
        <v>1438</v>
      </c>
      <c r="Y12" s="1076" t="s">
        <v>1231</v>
      </c>
      <c r="AP12" s="1088"/>
      <c r="AW12" s="1121" t="s">
        <v>150</v>
      </c>
      <c r="AX12" s="1121" t="s">
        <v>150</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152</v>
      </c>
      <c r="K13" s="1100" t="s">
        <v>1395</v>
      </c>
      <c r="V13" s="371" t="s">
        <v>152</v>
      </c>
      <c r="W13" s="1090"/>
      <c r="X13" s="1090"/>
      <c r="Y13" s="1090"/>
      <c r="AW13" s="1121" t="s">
        <v>151</v>
      </c>
      <c r="AX13" s="1121" t="s">
        <v>151</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153</v>
      </c>
      <c r="J14" s="1068" t="s">
        <v>1453</v>
      </c>
      <c r="N14" s="1068" t="s">
        <v>1454</v>
      </c>
      <c r="V14" s="1084">
        <v>13</v>
      </c>
      <c r="W14" s="1085"/>
      <c r="X14" s="1085" t="s">
        <v>1263</v>
      </c>
      <c r="Y14" s="1076" t="s">
        <v>1231</v>
      </c>
      <c r="AW14" s="1121" t="s">
        <v>152</v>
      </c>
      <c r="AX14" s="1121" t="s">
        <v>152</v>
      </c>
      <c r="AZ14" s="1068" t="s">
        <v>1455</v>
      </c>
      <c r="BB14" s="1121" t="s">
        <v>1456</v>
      </c>
      <c r="BC14" s="1121" t="s">
        <v>1448</v>
      </c>
      <c r="BE14" s="1121">
        <v>2012</v>
      </c>
      <c r="BH14" s="1069" t="s">
        <v>1371</v>
      </c>
      <c r="BJ14" s="1218" t="s">
        <v>1457</v>
      </c>
      <c r="BL14" s="1218" t="s">
        <v>1457</v>
      </c>
      <c r="BN14" s="1069" t="s">
        <v>1458</v>
      </c>
      <c r="BQ14" s="1282">
        <v>4213782</v>
      </c>
      <c r="BR14" s="1069" t="s">
        <v>191</v>
      </c>
      <c r="BS14" s="1430"/>
      <c r="BT14" s="1071"/>
      <c r="BU14" s="1071"/>
      <c r="BV14" s="1071"/>
      <c r="BW14" s="1695"/>
      <c r="BX14" s="1691"/>
    </row>
    <row customHeight="1" ht="19.5">
      <c r="A15" s="1075" t="s">
        <v>1459</v>
      </c>
      <c r="B15" s="1076">
        <v>2013</v>
      </c>
      <c r="E15" s="1699" t="s">
        <v>1460</v>
      </c>
      <c r="G15" s="1068" t="s">
        <v>1461</v>
      </c>
      <c r="H15" s="1068" t="s">
        <v>1462</v>
      </c>
      <c r="I15" s="1079" t="s">
        <v>154</v>
      </c>
      <c r="J15" s="1090" t="s">
        <v>586</v>
      </c>
      <c r="N15" s="1159" t="s">
        <v>1463</v>
      </c>
      <c r="X15" s="1088"/>
      <c r="AW15" s="1121" t="s">
        <v>153</v>
      </c>
      <c r="AX15" s="1121" t="s">
        <v>153</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559</v>
      </c>
      <c r="N16" s="1159" t="s">
        <v>1472</v>
      </c>
      <c r="AW16" s="1121" t="s">
        <v>154</v>
      </c>
      <c r="AX16" s="1121" t="s">
        <v>154</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1274</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1263</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297</v>
      </c>
    </row>
    <row customHeight="1" ht="21">
      <c r="A23" s="1075" t="s">
        <v>1539</v>
      </c>
      <c r="B23" s="1076">
        <v>2021</v>
      </c>
      <c r="AW23" s="1121" t="s">
        <v>1540</v>
      </c>
      <c r="AX23" s="1121" t="s">
        <v>1540</v>
      </c>
      <c r="AZ23" s="1121" t="s">
        <v>1541</v>
      </c>
      <c r="BB23" s="1121" t="s">
        <v>1542</v>
      </c>
      <c r="BC23" s="1121" t="s">
        <v>1242</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522</v>
      </c>
      <c r="AX27" s="1121" t="s">
        <v>1566</v>
      </c>
      <c r="BB27" s="1121" t="s">
        <v>1567</v>
      </c>
      <c r="BC27" s="1121" t="s">
        <v>1550</v>
      </c>
      <c r="BE27" s="1121">
        <v>2025</v>
      </c>
      <c r="BH27" s="1071" t="s">
        <v>28</v>
      </c>
      <c r="BJ27" s="1069" t="s">
        <v>1451</v>
      </c>
      <c r="BL27" s="1069" t="s">
        <v>1451</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1458</v>
      </c>
      <c r="BL28" s="1069" t="s">
        <v>1458</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01.01.2024</v>
      </c>
      <c r="F29" s="1106" t="str">
        <f>IF(TEMPLATE_GROUP="","",INDEX(EndDateList,MATCH(TEMPLATE_GROUP,CodeTemplateList,0),1))</f>
        <v>31.12.2028</v>
      </c>
      <c r="H29" s="1107" t="s">
        <v>1578</v>
      </c>
      <c r="AX29" s="1121" t="s">
        <v>1579</v>
      </c>
      <c r="AZ29" s="1121" t="s">
        <v>1226</v>
      </c>
      <c r="BB29" s="1121" t="s">
        <v>1426</v>
      </c>
      <c r="BC29" s="1092"/>
      <c r="BE29" s="1121">
        <v>2027</v>
      </c>
      <c r="BJ29" s="1069" t="s">
        <v>1466</v>
      </c>
      <c r="BL29" s="1069" t="s">
        <v>1466</v>
      </c>
    </row>
    <row customHeight="1" ht="11.25">
      <c r="A30" s="1075" t="s">
        <v>1580</v>
      </c>
      <c r="D30" s="1108"/>
      <c r="E30" s="1109"/>
      <c r="F30" s="1109"/>
      <c r="AX30" s="1121" t="s">
        <v>1581</v>
      </c>
      <c r="AZ30" s="1121" t="s">
        <v>1252</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01.01.2024</v>
      </c>
      <c r="F32" s="1106" t="str">
        <f>IF(TEMPLATE_GROUP="","",INDEX(EndDateList,MATCH(TEMPLATE_GROUP,CodeTemplateList,0),1))</f>
        <v>31.12.2028</v>
      </c>
      <c r="H32" s="1111" t="s">
        <v>1589</v>
      </c>
      <c r="O32" s="1075" t="s">
        <v>1223</v>
      </c>
      <c r="AX32" s="1121" t="s">
        <v>1590</v>
      </c>
      <c r="AZ32" s="1121" t="s">
        <v>524</v>
      </c>
      <c r="BE32" s="1121">
        <v>2030</v>
      </c>
      <c r="BJ32" s="1069" t="s">
        <v>1475</v>
      </c>
      <c r="BL32" s="1069" t="s">
        <v>1475</v>
      </c>
    </row>
    <row customHeight="1" ht="11.25">
      <c r="A33" s="1075" t="s">
        <v>1591</v>
      </c>
      <c r="O33" s="1075" t="s">
        <v>1250</v>
      </c>
      <c r="AX33" s="1121" t="s">
        <v>1592</v>
      </c>
      <c r="AZ33" s="1121" t="s">
        <v>1225</v>
      </c>
      <c r="BE33" s="1121">
        <v>2031</v>
      </c>
      <c r="BJ33" s="1069" t="s">
        <v>1482</v>
      </c>
      <c r="BL33" s="1069" t="s">
        <v>1482</v>
      </c>
    </row>
    <row customHeight="1" ht="11.25">
      <c r="A34" s="1075" t="s">
        <v>1593</v>
      </c>
      <c r="O34" s="1075" t="s">
        <v>1285</v>
      </c>
      <c r="AX34" s="1121" t="s">
        <v>1594</v>
      </c>
      <c r="BE34" s="1121">
        <v>2032</v>
      </c>
      <c r="BJ34" s="1069" t="s">
        <v>1493</v>
      </c>
      <c r="BL34" s="1069" t="s">
        <v>1493</v>
      </c>
    </row>
    <row customHeight="1" ht="11.25">
      <c r="A35" s="1075" t="s">
        <v>1595</v>
      </c>
      <c r="O35" s="1075" t="s">
        <v>1318</v>
      </c>
      <c r="AX35" s="1121" t="s">
        <v>1596</v>
      </c>
      <c r="AZ35" s="1068" t="s">
        <v>1597</v>
      </c>
      <c r="BE35" s="1121">
        <v>2033</v>
      </c>
      <c r="BL35" s="1069" t="s">
        <v>1598</v>
      </c>
    </row>
    <row customHeight="1" ht="11.25">
      <c r="A36" s="1871" t="s">
        <v>1599</v>
      </c>
      <c r="D36" s="1112" t="s">
        <v>1600</v>
      </c>
      <c r="E36" s="1113" t="s">
        <v>909</v>
      </c>
      <c r="F36" s="1114" t="str">
        <f>INDEX(E37:E41,MATCH(TEMPLATE_SPHERE,F37:F41,0))</f>
        <v>водоотведения</v>
      </c>
      <c r="G36" s="1114" t="str">
        <f>INDEX(G37:G41,MATCH(TEMPLATE_SPHERE,F37:F41,0))</f>
        <v>водоотведение</v>
      </c>
      <c r="O36" s="1075" t="s">
        <v>1342</v>
      </c>
      <c r="AX36" s="1121" t="s">
        <v>1601</v>
      </c>
      <c r="AZ36" s="1121" t="s">
        <v>1225</v>
      </c>
      <c r="BE36" s="1121">
        <v>2034</v>
      </c>
      <c r="BL36" s="1069" t="s">
        <v>1602</v>
      </c>
    </row>
    <row customHeight="1" ht="11.25">
      <c r="A37" s="1075" t="s">
        <v>1603</v>
      </c>
      <c r="E37" s="408" t="s">
        <v>1604</v>
      </c>
      <c r="F37" s="1115" t="s">
        <v>810</v>
      </c>
      <c r="G37" s="408" t="s">
        <v>1605</v>
      </c>
      <c r="O37" s="1075" t="s">
        <v>1361</v>
      </c>
      <c r="AX37" s="1121" t="s">
        <v>1606</v>
      </c>
      <c r="AZ37" s="1121" t="s">
        <v>1251</v>
      </c>
      <c r="BE37" s="1121">
        <v>2035</v>
      </c>
    </row>
    <row customHeight="1" ht="11.25">
      <c r="A38" s="1075" t="s">
        <v>1607</v>
      </c>
      <c r="E38" s="408" t="s">
        <v>1608</v>
      </c>
      <c r="F38" s="1116" t="s">
        <v>856</v>
      </c>
      <c r="G38" s="408" t="s">
        <v>1609</v>
      </c>
      <c r="O38" s="1075" t="s">
        <v>1378</v>
      </c>
      <c r="AX38" s="1121" t="s">
        <v>1610</v>
      </c>
      <c r="AZ38" s="1121" t="s">
        <v>1286</v>
      </c>
      <c r="BE38" s="1121">
        <v>2036</v>
      </c>
      <c r="BH38" s="1068" t="s">
        <v>1611</v>
      </c>
      <c r="BJ38" s="1068" t="s">
        <v>1612</v>
      </c>
      <c r="BL38" s="1068" t="s">
        <v>1613</v>
      </c>
      <c r="BN38" s="1068" t="s">
        <v>1614</v>
      </c>
    </row>
    <row customHeight="1" ht="11.25">
      <c r="A39" s="1075" t="s">
        <v>1615</v>
      </c>
      <c r="E39" s="408" t="s">
        <v>1616</v>
      </c>
      <c r="F39" s="1116" t="s">
        <v>909</v>
      </c>
      <c r="G39" s="408" t="s">
        <v>1617</v>
      </c>
      <c r="O39" s="1075" t="s">
        <v>1394</v>
      </c>
      <c r="AX39" s="1121" t="s">
        <v>1618</v>
      </c>
      <c r="AZ39" s="1121" t="s">
        <v>1319</v>
      </c>
      <c r="BE39" s="1121">
        <v>2037</v>
      </c>
      <c r="BH39" s="1069" t="s">
        <v>1619</v>
      </c>
      <c r="BJ39" s="1218" t="s">
        <v>1619</v>
      </c>
      <c r="BL39" s="1218" t="s">
        <v>1619</v>
      </c>
      <c r="BN39" s="1069" t="s">
        <v>1620</v>
      </c>
    </row>
    <row customHeight="1" ht="11.25">
      <c r="A40" s="1075" t="s">
        <v>1621</v>
      </c>
      <c r="E40" s="408" t="s">
        <v>1622</v>
      </c>
      <c r="F40" s="1116" t="s">
        <v>896</v>
      </c>
      <c r="G40" s="408" t="s">
        <v>1623</v>
      </c>
      <c r="O40" s="1075" t="s">
        <v>1410</v>
      </c>
      <c r="AX40" s="1121" t="s">
        <v>1624</v>
      </c>
      <c r="BE40" s="1121">
        <v>2038</v>
      </c>
      <c r="BH40" s="1069" t="s">
        <v>1625</v>
      </c>
      <c r="BJ40" s="1218" t="s">
        <v>1029</v>
      </c>
      <c r="BL40" s="1218" t="s">
        <v>1029</v>
      </c>
      <c r="BN40" s="1069" t="s">
        <v>1063</v>
      </c>
    </row>
    <row customHeight="1" ht="11.25">
      <c r="A41" s="1075" t="s">
        <v>1626</v>
      </c>
      <c r="E41" s="408" t="s">
        <v>1627</v>
      </c>
      <c r="F41" s="1116" t="s">
        <v>1628</v>
      </c>
      <c r="G41" s="408" t="s">
        <v>1627</v>
      </c>
      <c r="O41" s="1075" t="s">
        <v>1426</v>
      </c>
      <c r="AX41" s="1121" t="s">
        <v>1629</v>
      </c>
      <c r="AZ41" s="1068" t="s">
        <v>1630</v>
      </c>
      <c r="BE41" s="1121">
        <v>2039</v>
      </c>
      <c r="BH41" s="1069" t="s">
        <v>1631</v>
      </c>
      <c r="BJ41" s="1218" t="s">
        <v>1025</v>
      </c>
      <c r="BL41" s="1218" t="s">
        <v>1025</v>
      </c>
      <c r="BN41" s="1069" t="s">
        <v>1050</v>
      </c>
    </row>
    <row customHeight="1" ht="11.25">
      <c r="A42" s="1075" t="s">
        <v>1632</v>
      </c>
      <c r="AX42" s="1121" t="s">
        <v>1633</v>
      </c>
      <c r="AZ42" s="1121" t="s">
        <v>1223</v>
      </c>
      <c r="BE42" s="1121">
        <v>2040</v>
      </c>
      <c r="BH42" s="1069" t="s">
        <v>1047</v>
      </c>
      <c r="BJ42" s="1218" t="s">
        <v>1027</v>
      </c>
      <c r="BL42" s="1218" t="s">
        <v>1027</v>
      </c>
      <c r="BN42" s="1069" t="s">
        <v>1634</v>
      </c>
    </row>
    <row customHeight="1" ht="11.25">
      <c r="A43" s="1075" t="s">
        <v>1635</v>
      </c>
      <c r="AX43" s="1121" t="s">
        <v>1636</v>
      </c>
      <c r="AZ43" s="1121" t="s">
        <v>1250</v>
      </c>
      <c r="BE43" s="1121">
        <v>2041</v>
      </c>
      <c r="BH43" s="1069" t="s">
        <v>1637</v>
      </c>
      <c r="BJ43" s="1218" t="s">
        <v>1631</v>
      </c>
      <c r="BL43" s="1218" t="s">
        <v>1631</v>
      </c>
      <c r="BN43" s="1069" t="s">
        <v>1638</v>
      </c>
    </row>
    <row customHeight="1" ht="11.25">
      <c r="A44" s="1075" t="s">
        <v>1639</v>
      </c>
      <c r="G44" s="1095">
        <f>YEAR(TODAY())</f>
        <v>2025</v>
      </c>
      <c r="I44" s="800" t="s">
        <v>1640</v>
      </c>
      <c r="J44" s="1090" t="s">
        <v>1641</v>
      </c>
      <c r="K44" s="1090" t="s">
        <v>1642</v>
      </c>
      <c r="AX44" s="1121" t="s">
        <v>1643</v>
      </c>
      <c r="AZ44" s="1121" t="s">
        <v>1285</v>
      </c>
      <c r="BE44" s="1121">
        <v>2042</v>
      </c>
      <c r="BH44" s="1069" t="s">
        <v>1644</v>
      </c>
      <c r="BJ44" s="1218" t="s">
        <v>1047</v>
      </c>
      <c r="BL44" s="1218" t="s">
        <v>1047</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1318</v>
      </c>
      <c r="BE45" s="1121">
        <v>2043</v>
      </c>
      <c r="BH45" s="1069" t="s">
        <v>1653</v>
      </c>
      <c r="BJ45" s="1218" t="s">
        <v>1041</v>
      </c>
      <c r="BL45" s="1218" t="s">
        <v>1041</v>
      </c>
      <c r="BN45" s="1069" t="s">
        <v>1654</v>
      </c>
    </row>
    <row customHeight="1" ht="11.25">
      <c r="A46" s="1075" t="s">
        <v>1655</v>
      </c>
      <c r="E46" s="408" t="s">
        <v>26</v>
      </c>
      <c r="F46" s="1115" t="s">
        <v>1656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1657</v>
      </c>
      <c r="AZ46" s="1121" t="s">
        <v>1342</v>
      </c>
      <c r="BE46" s="1121">
        <v>2044</v>
      </c>
      <c r="BH46" s="1069" t="s">
        <v>1050</v>
      </c>
      <c r="BJ46" s="1218" t="s">
        <v>1031</v>
      </c>
      <c r="BL46" s="1218" t="s">
        <v>1031</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1661</v>
      </c>
      <c r="AZ47" s="1121" t="s">
        <v>1361</v>
      </c>
      <c r="BE47" s="1121">
        <v>2045</v>
      </c>
      <c r="BH47" s="1069" t="s">
        <v>1634</v>
      </c>
      <c r="BJ47" s="1218" t="s">
        <v>1033</v>
      </c>
      <c r="BL47" s="1218" t="s">
        <v>1033</v>
      </c>
      <c r="BN47" s="1069" t="s">
        <v>1662</v>
      </c>
    </row>
    <row customHeight="1" ht="11.25">
      <c r="A48" s="1075" t="s">
        <v>1663</v>
      </c>
      <c r="E48" s="408" t="s">
        <v>1664</v>
      </c>
      <c r="F48" s="1116" t="s">
        <v>1665</v>
      </c>
      <c r="G48" s="1117" t="str">
        <f>_xlfn.IFERROR(IF(f_year="","01.01."&amp;CURRENT_YEAR,"01.01."&amp;f_year),"01.01."&amp;CURRENT_YEAR)</f>
        <v>01.01.2025</v>
      </c>
      <c r="H48" s="1117" t="str">
        <f>_xlfn.IFERROR(IF(f_year="","31.12."&amp;CURRENT_YEAR,"31.12."&amp;f_year),"31.12."&amp;CURRENT_YEAR)</f>
        <v>31.12.2025</v>
      </c>
      <c r="I48" s="1743">
        <f>IF(f_year="",TRUE,FALSE)</f>
        <v>1</v>
      </c>
      <c r="J48" s="1746" t="s">
        <v>1666</v>
      </c>
      <c r="K48" s="1747"/>
      <c r="AX48" s="1121" t="s">
        <v>1667</v>
      </c>
      <c r="AZ48" s="1121" t="s">
        <v>1378</v>
      </c>
      <c r="BE48" s="1121">
        <v>2046</v>
      </c>
      <c r="BH48" s="1069" t="s">
        <v>1638</v>
      </c>
      <c r="BJ48" s="1218" t="s">
        <v>1035</v>
      </c>
      <c r="BL48" s="1218" t="s">
        <v>1035</v>
      </c>
      <c r="BN48" s="1069" t="s">
        <v>1668</v>
      </c>
    </row>
    <row customHeight="1" ht="11.25">
      <c r="A49" s="1075" t="s">
        <v>1669</v>
      </c>
      <c r="E49" s="408" t="s">
        <v>1670</v>
      </c>
      <c r="F49" s="1116" t="s">
        <v>1671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1672</v>
      </c>
      <c r="AZ49" s="1121" t="s">
        <v>1394</v>
      </c>
      <c r="BE49" s="1121">
        <v>2047</v>
      </c>
      <c r="BH49" s="1069" t="s">
        <v>1051</v>
      </c>
      <c r="BJ49" s="1218" t="s">
        <v>1037</v>
      </c>
      <c r="BL49" s="1218" t="s">
        <v>1037</v>
      </c>
    </row>
    <row customHeight="1" ht="11.25">
      <c r="A50" s="1075" t="s">
        <v>1673</v>
      </c>
      <c r="E50" s="408" t="s">
        <v>1674</v>
      </c>
      <c r="F50" s="1116" t="s">
        <v>1021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1675</v>
      </c>
      <c r="AZ50" s="1121" t="s">
        <v>1410</v>
      </c>
      <c r="BE50" s="1121">
        <v>2048</v>
      </c>
      <c r="BH50" s="1069" t="s">
        <v>1645</v>
      </c>
      <c r="BJ50" s="1218" t="s">
        <v>1039</v>
      </c>
      <c r="BL50" s="1218" t="s">
        <v>1039</v>
      </c>
    </row>
    <row customHeight="1" ht="11.25">
      <c r="A51" s="1075" t="s">
        <v>1676</v>
      </c>
      <c r="E51" s="408" t="s">
        <v>1677</v>
      </c>
      <c r="F51" s="1116" t="s">
        <v>1648</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1426</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1683</v>
      </c>
      <c r="AZ52" s="1121" t="s">
        <v>1225</v>
      </c>
      <c r="BE52" s="1121">
        <v>2050</v>
      </c>
      <c r="BH52" s="1069" t="s">
        <v>1658</v>
      </c>
      <c r="BJ52" s="1218" t="s">
        <v>1050</v>
      </c>
      <c r="BL52" s="1218" t="s">
        <v>1050</v>
      </c>
    </row>
    <row customHeight="1" ht="11.25">
      <c r="A53" s="1075" t="s">
        <v>1684</v>
      </c>
      <c r="E53" s="408" t="s">
        <v>1685</v>
      </c>
      <c r="F53" s="1116" t="s">
        <v>1685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1227</v>
      </c>
      <c r="BE55" s="1121">
        <v>2053</v>
      </c>
      <c r="BH55" s="1071" t="s">
        <v>28</v>
      </c>
      <c r="BJ55" s="1218" t="s">
        <v>1051</v>
      </c>
      <c r="BL55" s="1218" t="s">
        <v>1051</v>
      </c>
    </row>
    <row customHeight="1" ht="11.25">
      <c r="A56" s="1075" t="s">
        <v>1693</v>
      </c>
      <c r="D56" s="1119" t="s">
        <v>1694</v>
      </c>
      <c r="E56" s="1096" t="s">
        <v>112</v>
      </c>
      <c r="F56" s="1075" t="s">
        <v>1695</v>
      </c>
      <c r="AX56" s="1121" t="s">
        <v>1696</v>
      </c>
      <c r="AZ56" s="1121" t="s">
        <v>1253</v>
      </c>
      <c r="BE56" s="1121">
        <v>2054</v>
      </c>
      <c r="BH56" s="1071" t="s">
        <v>28</v>
      </c>
      <c r="BJ56" s="1218" t="s">
        <v>1645</v>
      </c>
      <c r="BL56" s="1218" t="s">
        <v>1645</v>
      </c>
    </row>
    <row customHeight="1" ht="11.25">
      <c r="A57" s="1075" t="s">
        <v>1697</v>
      </c>
      <c r="D57" s="1119" t="s">
        <v>1698</v>
      </c>
      <c r="E57" s="1096" t="s">
        <v>112</v>
      </c>
      <c r="F57" s="1075" t="s">
        <v>1695</v>
      </c>
      <c r="AX57" s="1121" t="s">
        <v>1699</v>
      </c>
      <c r="AZ57" s="1121" t="s">
        <v>1288</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16</v>
      </c>
      <c r="D59" s="1119" t="s">
        <v>132</v>
      </c>
      <c r="E59" s="1096" t="s">
        <v>1590</v>
      </c>
      <c r="F59" s="1075" t="s">
        <v>1703</v>
      </c>
      <c r="AX59" s="1121" t="s">
        <v>1704</v>
      </c>
      <c r="AZ59" s="1068" t="s">
        <v>1705</v>
      </c>
      <c r="BE59" s="1121">
        <v>2057</v>
      </c>
      <c r="BJ59" s="1218" t="s">
        <v>1662</v>
      </c>
      <c r="BL59" s="1218" t="s">
        <v>1662</v>
      </c>
    </row>
    <row customHeight="1" ht="11.25">
      <c r="A60" s="1075" t="s">
        <v>1706</v>
      </c>
      <c r="D60" s="1119" t="s">
        <v>1707</v>
      </c>
      <c r="E60" s="1096" t="s">
        <v>1590</v>
      </c>
      <c r="F60" s="1075" t="s">
        <v>1703</v>
      </c>
      <c r="AX60" s="1121" t="s">
        <v>1708</v>
      </c>
      <c r="AZ60" s="1121" t="s">
        <v>1228</v>
      </c>
      <c r="BE60" s="1121">
        <v>2058</v>
      </c>
      <c r="BJ60" s="1218" t="s">
        <v>1668</v>
      </c>
      <c r="BL60" s="1218" t="s">
        <v>1668</v>
      </c>
    </row>
    <row customHeight="1" ht="11.25">
      <c r="A61" s="1075" t="s">
        <v>1709</v>
      </c>
      <c r="D61" s="1119" t="s">
        <v>1710</v>
      </c>
      <c r="E61" s="1096" t="s">
        <v>1590</v>
      </c>
      <c r="F61" s="1075" t="s">
        <v>1703</v>
      </c>
      <c r="AX61" s="1121" t="s">
        <v>1711</v>
      </c>
      <c r="AZ61" s="1121" t="s">
        <v>1254</v>
      </c>
      <c r="BE61" s="1121">
        <v>2059</v>
      </c>
      <c r="BL61" s="1218" t="s">
        <v>1043</v>
      </c>
    </row>
    <row customHeight="1" ht="11.25">
      <c r="A62" s="1075" t="s">
        <v>1712</v>
      </c>
      <c r="D62" s="1119" t="s">
        <v>131</v>
      </c>
      <c r="E62" s="1096">
        <v>30</v>
      </c>
      <c r="F62" s="1075" t="s">
        <v>1703</v>
      </c>
      <c r="AZ62" s="1121" t="s">
        <v>1289</v>
      </c>
      <c r="BE62" s="1121">
        <v>2060</v>
      </c>
      <c r="BL62" s="1218" t="s">
        <v>1045</v>
      </c>
    </row>
    <row customHeight="1" ht="11.25">
      <c r="A63" s="1075" t="s">
        <v>1713</v>
      </c>
      <c r="D63" s="1119" t="s">
        <v>1714</v>
      </c>
      <c r="E63" s="1096">
        <v>30</v>
      </c>
      <c r="F63" s="1075" t="s">
        <v>1703</v>
      </c>
      <c r="AZ63" s="1121" t="s">
        <v>1320</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1229</v>
      </c>
      <c r="BE67" s="1121">
        <v>2065</v>
      </c>
    </row>
    <row customHeight="1" ht="11.25">
      <c r="A68" s="1075" t="s">
        <v>1721</v>
      </c>
      <c r="AZ68" s="1121" t="s">
        <v>1255</v>
      </c>
      <c r="BE68" s="1121">
        <v>2066</v>
      </c>
      <c r="BH68" s="1068" t="s">
        <v>1722</v>
      </c>
      <c r="BJ68" s="1068" t="s">
        <v>1723</v>
      </c>
      <c r="BL68" s="1068" t="s">
        <v>1724</v>
      </c>
      <c r="BN68" s="1068" t="s">
        <v>1725</v>
      </c>
    </row>
    <row customHeight="1" ht="11.25">
      <c r="A69" s="1075" t="s">
        <v>1726</v>
      </c>
      <c r="AZ69" s="1121" t="s">
        <v>1290</v>
      </c>
      <c r="BE69" s="1121">
        <v>2067</v>
      </c>
      <c r="BH69" s="1069" t="s">
        <v>1727</v>
      </c>
      <c r="BI69" s="1118" t="s">
        <v>110</v>
      </c>
      <c r="BJ69" s="1069" t="s">
        <v>1728</v>
      </c>
      <c r="BK69" s="1118" t="s">
        <v>110</v>
      </c>
      <c r="BL69" s="1069" t="s">
        <v>1729</v>
      </c>
      <c r="BM69" s="1071" t="s">
        <v>110</v>
      </c>
      <c r="BN69" s="1069" t="s">
        <v>1730</v>
      </c>
    </row>
    <row customHeight="1" ht="11.25">
      <c r="A70" s="1075" t="s">
        <v>1731</v>
      </c>
      <c r="AZ70" s="1121" t="s">
        <v>1321</v>
      </c>
      <c r="BE70" s="1121">
        <v>2068</v>
      </c>
      <c r="BH70" s="1069" t="s">
        <v>1732</v>
      </c>
      <c r="BJ70" s="1069" t="s">
        <v>1733</v>
      </c>
      <c r="BL70" s="1069" t="s">
        <v>1734</v>
      </c>
      <c r="BN70" s="1069" t="s">
        <v>1735</v>
      </c>
    </row>
    <row customHeight="1" ht="11.25">
      <c r="A71" s="1075" t="s">
        <v>1736</v>
      </c>
      <c r="AZ71" s="1121" t="s">
        <v>1323</v>
      </c>
      <c r="BE71" s="1121">
        <v>2069</v>
      </c>
      <c r="BH71" s="1069" t="s">
        <v>1737</v>
      </c>
      <c r="BI71" s="1118" t="s">
        <v>90</v>
      </c>
      <c r="BJ71" s="1069" t="s">
        <v>1738</v>
      </c>
      <c r="BK71" s="1118" t="s">
        <v>90</v>
      </c>
      <c r="BL71" s="1069" t="s">
        <v>1739</v>
      </c>
      <c r="BM71" s="1071" t="s">
        <v>90</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112</v>
      </c>
      <c r="BJ73" s="1069" t="s">
        <v>1746</v>
      </c>
      <c r="BK73" s="1118" t="s">
        <v>112</v>
      </c>
      <c r="BL73" s="1069" t="s">
        <v>1747</v>
      </c>
      <c r="BM73" s="1071" t="s">
        <v>112</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1238</v>
      </c>
      <c r="BH76" s="1069" t="s">
        <v>1758</v>
      </c>
      <c r="BJ76" s="1069" t="s">
        <v>1759</v>
      </c>
      <c r="BL76" s="1069" t="s">
        <v>1760</v>
      </c>
    </row>
    <row customHeight="1" ht="11.25">
      <c r="A77" s="1075" t="s">
        <v>1761</v>
      </c>
      <c r="AZ77" s="1121" t="s">
        <v>1265</v>
      </c>
    </row>
    <row customHeight="1" ht="11.25">
      <c r="A78" s="1075" t="s">
        <v>1762</v>
      </c>
      <c r="AZ78" s="1121" t="s">
        <v>1297</v>
      </c>
    </row>
    <row customHeight="1" ht="11.25">
      <c r="A79" s="1075" t="s">
        <v>1763</v>
      </c>
      <c r="AZ79" s="1121" t="s">
        <v>1327</v>
      </c>
      <c r="BH79" s="1068" t="s">
        <v>1764</v>
      </c>
      <c r="BJ79" s="1068" t="s">
        <v>1765</v>
      </c>
      <c r="BL79" s="1068" t="s">
        <v>1766</v>
      </c>
    </row>
    <row customHeight="1" ht="11.25">
      <c r="A80" s="1075" t="s">
        <v>1767</v>
      </c>
      <c r="AZ80" s="1121" t="s">
        <v>1348</v>
      </c>
      <c r="BH80" s="1069" t="s">
        <v>1768</v>
      </c>
      <c r="BJ80" s="1069" t="s">
        <v>1769</v>
      </c>
      <c r="BL80" s="1069" t="s">
        <v>1770</v>
      </c>
    </row>
    <row customHeight="1" ht="11.25">
      <c r="A81" s="1075" t="s">
        <v>1771</v>
      </c>
      <c r="AZ81" s="1121" t="s">
        <v>1365</v>
      </c>
      <c r="BH81" s="1069" t="s">
        <v>1772</v>
      </c>
      <c r="BJ81" s="1069" t="s">
        <v>1773</v>
      </c>
      <c r="BL81" s="1069" t="s">
        <v>1774</v>
      </c>
    </row>
    <row customHeight="1" ht="11.25">
      <c r="A82" s="1075" t="s">
        <v>1775</v>
      </c>
      <c r="AZ82" s="1121" t="s">
        <v>1380</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1021</v>
      </c>
    </row>
    <row customHeight="1" ht="11.25">
      <c r="A91" s="1075" t="s">
        <v>1804</v>
      </c>
      <c r="AZ91" s="1121" t="s">
        <v>1057</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574</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1846</v>
      </c>
      <c r="BA116" s="1903" t="s">
        <v>1847</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464C8-64DA-397E-D248-A4061E4521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522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310</v>
      </c>
      <c r="G13" s="475"/>
      <c r="H13" s="1534"/>
      <c r="J13" s="456">
        <v>19</v>
      </c>
    </row>
    <row customHeight="1" ht="19.95">
      <c r="A14" s="503"/>
      <c r="B14" s="503"/>
      <c r="C14" s="458"/>
      <c r="D14" s="1524" t="s">
        <v>711</v>
      </c>
      <c r="E14" s="1525" t="s">
        <v>1864</v>
      </c>
      <c r="F14" s="1527"/>
      <c r="G14" s="1526" t="s">
        <v>1865</v>
      </c>
      <c r="H14" s="1534"/>
      <c r="J14" s="456">
        <v>19</v>
      </c>
    </row>
    <row customHeight="1" ht="19.95">
      <c r="A15" s="503"/>
      <c r="B15" s="503"/>
      <c r="C15" s="458"/>
      <c r="D15" s="1524" t="s">
        <v>311</v>
      </c>
      <c r="E15" s="1525" t="s">
        <v>1866</v>
      </c>
      <c r="F15" s="1527"/>
      <c r="G15" s="1526" t="s">
        <v>1867</v>
      </c>
      <c r="H15" s="1534"/>
      <c r="J15" s="456">
        <v>19</v>
      </c>
    </row>
    <row customHeight="1" ht="24">
      <c r="A16" s="503"/>
      <c r="B16" s="503"/>
      <c r="C16" s="458"/>
      <c r="D16" s="1524" t="s">
        <v>314</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91</v>
      </c>
      <c r="E18" s="1528" t="s">
        <v>1872</v>
      </c>
      <c r="F18" s="1527"/>
      <c r="G18" s="475" t="s">
        <v>1871</v>
      </c>
      <c r="H18" s="1534"/>
      <c r="I18" s="853"/>
      <c r="J18" s="456">
        <v>46</v>
      </c>
    </row>
    <row customHeight="1" ht="23.25">
      <c r="A19" s="503"/>
      <c r="B19" s="503"/>
      <c r="C19" s="458"/>
      <c r="D19" s="1521" t="s">
        <v>112</v>
      </c>
      <c r="E19" s="1528" t="s">
        <v>1873</v>
      </c>
      <c r="F19" s="1522" t="s">
        <v>310</v>
      </c>
      <c r="G19" s="2472" t="s">
        <v>1874</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1875</v>
      </c>
      <c r="F22" s="1527"/>
      <c r="G22" s="475" t="s">
        <v>1876</v>
      </c>
      <c r="H22" s="1533"/>
      <c r="J22" s="502">
        <v>25</v>
      </c>
    </row>
    <row s="502" customFormat="1" customHeight="1" ht="19.95">
      <c r="A23" s="503"/>
      <c r="B23" s="503"/>
      <c r="C23" s="503"/>
      <c r="D23" s="1521" t="s">
        <v>93</v>
      </c>
      <c r="E23" s="1528" t="s">
        <v>1877</v>
      </c>
      <c r="F23" s="1532"/>
      <c r="G23" s="475" t="s">
        <v>1878</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EEA8D-E7E8-FBDA-37B6-BE28502E7E7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49</v>
      </c>
      <c r="H1" s="1632" t="s">
        <v>51</v>
      </c>
      <c r="IU1" s="1156" t="s">
        <v>14</v>
      </c>
    </row>
    <row s="1851" customFormat="1" customHeight="1" ht="22.5" hidden="1">
      <c r="A2" s="832"/>
      <c r="B2" s="1161">
        <v>1</v>
      </c>
      <c r="C2" s="1161"/>
      <c r="D2" s="1929" t="s">
        <v>522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1879</v>
      </c>
      <c r="G8" s="1541" t="s">
        <v>49</v>
      </c>
      <c r="H8" s="1541" t="s">
        <v>51</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82858-27F6-1E76-0198-34A051E404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522</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660B4-D8BC-0D48-8075-43CBE71612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522</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CEE3D-6328-7168-F829-F8913136089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522</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0D3A1-4818-A428-2E5E-F164EFE92F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1897</v>
      </c>
      <c r="F9" s="2210"/>
      <c r="G9" s="2210"/>
      <c r="H9" s="2210"/>
      <c r="I9" s="2210"/>
      <c r="M9" s="122">
        <v>28</v>
      </c>
    </row>
    <row customHeight="1" ht="24">
      <c r="D10" s="2210"/>
      <c r="E10" s="128" t="s">
        <v>1898</v>
      </c>
      <c r="F10" s="128" t="s">
        <v>1899</v>
      </c>
      <c r="G10" s="128" t="s">
        <v>1900</v>
      </c>
      <c r="H10" s="128" t="s">
        <v>394</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1901</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E8B16-E843-0FE8-8DB8-1FD6AB1AD2C6}"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88</v>
      </c>
      <c r="E9" s="261" t="s">
        <v>1904</v>
      </c>
      <c r="J9" s="70">
        <v>16</v>
      </c>
    </row>
    <row customHeight="1" ht="1.05">
      <c r="C10" s="93"/>
      <c r="D10" s="88"/>
      <c r="E10" s="88"/>
      <c r="J10" s="70">
        <v>1</v>
      </c>
    </row>
    <row customHeight="1" ht="11.25" hidden="1">
      <c r="C11" s="93"/>
      <c r="D11" s="151">
        <v>0</v>
      </c>
      <c r="E11" s="262"/>
      <c r="J11" s="70">
        <v>0</v>
      </c>
    </row>
    <row customHeight="1" ht="43.5">
      <c r="C12" s="137"/>
      <c r="D12" s="114">
        <v>1</v>
      </c>
      <c r="E12" s="378" t="s">
        <v>1905</v>
      </c>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1FBAC-0C4E-C972-2A28-D5028D07834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88</v>
      </c>
      <c r="E9" s="109" t="s">
        <v>291</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0996A-B6C8-7795-7598-3F92B69B4F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129</v>
      </c>
      <c r="H9" s="2195"/>
      <c r="I9" s="2196"/>
      <c r="J9" s="2102"/>
      <c r="K9" s="1560"/>
      <c r="L9" s="2128" t="s">
        <v>292</v>
      </c>
      <c r="M9" s="2102"/>
      <c r="N9" s="2193" t="s">
        <v>88</v>
      </c>
      <c r="O9" s="2194"/>
      <c r="P9" s="2128" t="s">
        <v>130</v>
      </c>
      <c r="Q9" s="1557"/>
      <c r="R9" s="2128" t="s">
        <v>292</v>
      </c>
      <c r="S9" s="2102"/>
      <c r="T9" s="2193" t="s">
        <v>88</v>
      </c>
      <c r="U9" s="2194"/>
      <c r="V9" s="2128" t="s">
        <v>130</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131</v>
      </c>
      <c r="BM10" s="294">
        <v>23</v>
      </c>
    </row>
    <row customHeight="1" ht="15">
      <c r="D11" s="2184" t="s">
        <v>110</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99678-1BAC-3BEF-2318-729F96F5F6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ECF98-E138-EC29-3434-BEA62D77E8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522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522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1925</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110</v>
      </c>
      <c r="G139" s="2576" t="s">
        <v>28</v>
      </c>
      <c r="H139" s="290"/>
      <c r="I139" s="638" t="s">
        <v>110</v>
      </c>
      <c r="J139" s="1808" t="s">
        <v>1944</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1D9E8-933F-0DB8-7363-9C69117B16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810</v>
      </c>
      <c r="E1" s="981" t="s">
        <v>856</v>
      </c>
      <c r="F1" s="981" t="s">
        <v>909</v>
      </c>
      <c r="G1" s="981" t="s">
        <v>896</v>
      </c>
      <c r="H1" s="981" t="s">
        <v>1628</v>
      </c>
    </row>
    <row customHeight="1" ht="9">
      <c r="A2" s="984" t="s">
        <v>1955</v>
      </c>
      <c r="B2" s="984"/>
      <c r="C2" s="985" t="str">
        <f>INDEX(TEMPLATE_NUMBER_FORM_LIST,MATCH(TEMPLATE_SPHERE,TEMPLATE_SPHERE_LIST,0))</f>
        <v>10</v>
      </c>
      <c r="D2" s="984" t="s">
        <v>1477</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1957</v>
      </c>
      <c r="B4" s="847" t="s">
        <v>111</v>
      </c>
      <c r="C4" s="985" t="str">
        <f>IF(TEMPLATE_SPHERE="HEAT",D4,IF(TEMPLATE_SPHERE="TKO",H4,E4))</f>
        <v>Форма 1. Информация об организации, осуществляющей водоотведение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1959</v>
      </c>
    </row>
    <row customHeight="1" ht="117">
      <c r="A5" s="847" t="s">
        <v>1960</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1962</v>
      </c>
    </row>
    <row customHeight="1" ht="90">
      <c r="A6" s="847" t="s">
        <v>1963</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1964</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2014</v>
      </c>
      <c r="B31" s="847"/>
      <c r="C31" s="985" t="str">
        <f>IF(TEMPLATE_SPHERE="HEAT",D31,IF(TEMPLATE_SPHERE="TKO",H31,E31))</f>
        <v>Форма 1. Информация об организации, осуществляющей водоотведение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9135A-7135-1708-EB34-1402975708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810</v>
      </c>
      <c r="D2" s="842" t="s">
        <v>856</v>
      </c>
      <c r="E2" s="842" t="s">
        <v>909</v>
      </c>
      <c r="F2" s="842" t="s">
        <v>896</v>
      </c>
      <c r="G2" s="842" t="s">
        <v>1628</v>
      </c>
      <c r="H2" s="844"/>
      <c r="I2" s="844"/>
      <c r="J2" s="844"/>
      <c r="K2" s="844"/>
      <c r="L2" s="844"/>
      <c r="M2" s="844"/>
      <c r="N2" s="844"/>
      <c r="O2" s="842" t="s">
        <v>810</v>
      </c>
      <c r="P2" s="842" t="s">
        <v>856</v>
      </c>
      <c r="Q2" s="842" t="s">
        <v>896</v>
      </c>
      <c r="R2" s="842" t="s">
        <v>909</v>
      </c>
      <c r="S2" s="842" t="s">
        <v>1628</v>
      </c>
      <c r="T2" s="842" t="s">
        <v>810</v>
      </c>
      <c r="U2" s="842" t="s">
        <v>856</v>
      </c>
      <c r="V2" s="842" t="s">
        <v>896</v>
      </c>
      <c r="W2" s="842" t="s">
        <v>909</v>
      </c>
      <c r="X2" s="842" t="s">
        <v>1628</v>
      </c>
      <c r="Y2" s="842"/>
      <c r="Z2" s="842" t="s">
        <v>810</v>
      </c>
      <c r="AA2" s="851" t="s">
        <v>856</v>
      </c>
      <c r="AB2" s="842" t="s">
        <v>896</v>
      </c>
      <c r="AC2" s="842" t="s">
        <v>909</v>
      </c>
      <c r="AD2" s="842" t="s">
        <v>1628</v>
      </c>
    </row>
    <row customHeight="1" ht="162">
      <c r="A3" s="846" t="s">
        <v>26</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99</v>
      </c>
      <c r="G11" s="2600"/>
      <c r="H11" s="899" t="s">
        <v>2030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738</v>
      </c>
      <c r="R25" s="958" t="s">
        <v>311</v>
      </c>
      <c r="S25" s="958"/>
      <c r="T25" s="965" t="s">
        <v>2067</v>
      </c>
      <c r="U25" s="847" t="s">
        <v>2067</v>
      </c>
      <c r="V25" s="847" t="s">
        <v>2067</v>
      </c>
      <c r="W25" s="847" t="s">
        <v>2067</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727</v>
      </c>
      <c r="P26" s="958" t="s">
        <v>721</v>
      </c>
      <c r="Q26" s="958" t="s">
        <v>2068</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2069</v>
      </c>
      <c r="V26" s="965" t="s">
        <v>2069</v>
      </c>
      <c r="W26" s="965" t="s">
        <v>2069</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729</v>
      </c>
      <c r="P27" s="958" t="s">
        <v>723</v>
      </c>
      <c r="Q27" s="958" t="s">
        <v>2070</v>
      </c>
      <c r="R27" s="958" t="s">
        <v>723</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738</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2077</v>
      </c>
      <c r="P31" s="958" t="s">
        <v>734</v>
      </c>
      <c r="Q31" s="958" t="s">
        <v>2077</v>
      </c>
      <c r="R31" s="958" t="s">
        <v>734</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736</v>
      </c>
      <c r="Q32" s="958" t="s">
        <v>2080</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744</v>
      </c>
      <c r="Q40" s="958" t="s">
        <v>2103</v>
      </c>
      <c r="R40" s="958" t="s">
        <v>744</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2114</v>
      </c>
      <c r="P43" s="958" t="s">
        <v>748</v>
      </c>
      <c r="Q43" s="958" t="s">
        <v>2114</v>
      </c>
      <c r="R43" s="958" t="s">
        <v>748</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2146</v>
      </c>
      <c r="U52" s="844" t="s">
        <v>2147</v>
      </c>
      <c r="V52" s="844" t="s">
        <v>2148</v>
      </c>
      <c r="W52" s="844" t="s">
        <v>2149</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328</v>
      </c>
      <c r="Q53" s="958" t="s">
        <v>328</v>
      </c>
      <c r="R53" s="958" t="s">
        <v>328</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2153</v>
      </c>
      <c r="V56" s="844" t="s">
        <v>2153</v>
      </c>
      <c r="W56" s="844" t="s">
        <v>2153</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2155</v>
      </c>
      <c r="V57" s="844" t="s">
        <v>2155</v>
      </c>
      <c r="W57" s="844" t="s">
        <v>2155</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112</v>
      </c>
      <c r="Q59" s="958" t="s">
        <v>112</v>
      </c>
      <c r="R59" s="958" t="s">
        <v>112</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113</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637</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669</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677</v>
      </c>
      <c r="U89" s="844" t="s">
        <v>677</v>
      </c>
      <c r="V89" s="844" t="s">
        <v>677</v>
      </c>
      <c r="W89" s="844" t="s">
        <v>677</v>
      </c>
      <c r="X89" s="844"/>
      <c r="Y89" s="1001"/>
      <c r="Z89" s="847"/>
      <c r="AA89" s="850"/>
      <c r="AB89" s="847"/>
      <c r="AC89" s="847"/>
      <c r="AD89" s="847"/>
    </row>
    <row customHeight="1" ht="27">
      <c r="A90" s="846"/>
      <c r="B90" s="900">
        <v>73</v>
      </c>
      <c r="C90" s="844" t="s">
        <v>2208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1471</v>
      </c>
      <c r="P95" s="958"/>
      <c r="Q95" s="958"/>
      <c r="R95" s="958"/>
      <c r="S95" s="958"/>
      <c r="T95" s="844" t="s">
        <v>2217</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2226</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2227</v>
      </c>
      <c r="P100" s="958"/>
      <c r="Q100" s="958"/>
      <c r="R100" s="958"/>
      <c r="S100" s="958"/>
      <c r="T100" s="844" t="s">
        <v>2228</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2229</v>
      </c>
      <c r="P101" s="958"/>
      <c r="Q101" s="958"/>
      <c r="R101" s="958"/>
      <c r="S101" s="958"/>
      <c r="T101" s="844" t="s">
        <v>2230</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2231</v>
      </c>
      <c r="D148" s="844" t="s">
        <v>1571</v>
      </c>
      <c r="E148" s="844" t="s">
        <v>1672</v>
      </c>
      <c r="F148" s="844" t="s">
        <v>2232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5988-0187-8058-483B-8DEA75AB69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ПГР/01/1456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2236</v>
      </c>
      <c r="P15" s="2276"/>
      <c r="Q15" s="2276"/>
      <c r="R15" s="2276"/>
      <c r="S15" s="2276"/>
      <c r="T15" s="2276"/>
      <c r="U15" s="2277"/>
      <c r="V15" s="2278" t="s">
        <v>432</v>
      </c>
      <c r="W15" s="2281" t="s">
        <v>1147</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4B88-2C23-B998-D578-.76D6B04E5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81C83-1CA5-A9E5-F008-9F3E549F9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A859E-4CF8-BDF9-6D18-D03980D6E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E598-F532-7408-41A5-B52E086A7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1A628-6C08-CB8A-2D78-A8A64E5DDD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C40C8-0168-877A-79CE-D4B8A1FD5E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308</v>
      </c>
      <c r="F11" s="1012" t="str">
        <f>IF(region_name="","",region_name)</f>
        <v>Республика Коми</v>
      </c>
      <c r="G11" s="1013" t="s">
        <v>309</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7704784450</v>
      </c>
      <c r="G14" s="1013" t="s">
        <v>313</v>
      </c>
      <c r="H14" s="476"/>
      <c r="J14" s="456">
        <v>0</v>
      </c>
    </row>
    <row customHeight="1" ht="22.5" hidden="1">
      <c r="A15" s="458"/>
      <c r="B15" s="503"/>
      <c r="C15" s="458"/>
      <c r="D15" s="1010" t="s">
        <v>314</v>
      </c>
      <c r="E15" s="1011" t="s">
        <v>315</v>
      </c>
      <c r="F15" s="1012" t="str">
        <f>IF(kpp="","",kpp)</f>
        <v>110543001</v>
      </c>
      <c r="G15" s="1013" t="s">
        <v>316</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72258-8DE8-7226-F2A8-0ECB941B4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7E428-7447-DCE8-A0A8-3714C532A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9DC1D-9478-F748-0088-850B56947A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9F7D8-F01A-E4C5-F2F8-BF7B5C183E5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2009</v>
      </c>
      <c r="D5" s="2626" t="s">
        <v>2245</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D3994-F538-C754-EAC4-DEAAF588A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55ED8-7AB8-B293-FC98-CF71B9448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CF7CE-98B8-2618-E918-474CC88AA9E8}" mc:Ignorable="x14ac xr xr2 xr3">
  <sheetPr>
    <tabColor rgb="FFFFCC99"/>
  </sheetPr>
  <dimension ref="A1:I24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28</v>
      </c>
      <c r="H2" s="1851" t="s">
        <v>28</v>
      </c>
      <c r="I2" s="1851" t="s">
        <v>810</v>
      </c>
    </row>
    <row customHeight="1" ht="11.25">
      <c r="A3" s="1851" t="s">
        <v>2255</v>
      </c>
      <c r="B3" s="1851" t="s">
        <v>16</v>
      </c>
      <c r="C3" s="1851" t="s">
        <v>2260</v>
      </c>
      <c r="D3" s="1851" t="s">
        <v>2261</v>
      </c>
      <c r="E3" s="1851" t="s">
        <v>2262</v>
      </c>
      <c r="F3" s="1851" t="s">
        <v>2263</v>
      </c>
      <c r="G3" s="1851" t="s">
        <v>28</v>
      </c>
      <c r="H3" s="1851" t="s">
        <v>28</v>
      </c>
      <c r="I3" s="1851" t="s">
        <v>810</v>
      </c>
    </row>
    <row customHeight="1" ht="11.25">
      <c r="A4" s="1851" t="s">
        <v>2255</v>
      </c>
      <c r="B4" s="1851" t="s">
        <v>16</v>
      </c>
      <c r="C4" s="1851" t="s">
        <v>2264</v>
      </c>
      <c r="D4" s="1851" t="s">
        <v>2265</v>
      </c>
      <c r="E4" s="1851" t="s">
        <v>2266</v>
      </c>
      <c r="F4" s="1851" t="s">
        <v>2267</v>
      </c>
      <c r="G4" s="1851" t="s">
        <v>2268</v>
      </c>
      <c r="H4" s="1851" t="s">
        <v>28</v>
      </c>
      <c r="I4" s="1851" t="s">
        <v>810</v>
      </c>
    </row>
    <row customHeight="1" ht="11.25">
      <c r="A5" s="1851" t="s">
        <v>2255</v>
      </c>
      <c r="B5" s="1851" t="s">
        <v>16</v>
      </c>
      <c r="C5" s="1851" t="s">
        <v>2269</v>
      </c>
      <c r="D5" s="1851" t="s">
        <v>2270</v>
      </c>
      <c r="E5" s="1851" t="s">
        <v>2271</v>
      </c>
      <c r="F5" s="1851" t="s">
        <v>2272</v>
      </c>
      <c r="G5" s="1851" t="s">
        <v>2273</v>
      </c>
      <c r="H5" s="1851" t="s">
        <v>28</v>
      </c>
      <c r="I5" s="1851" t="s">
        <v>810</v>
      </c>
    </row>
    <row customHeight="1" ht="11.25">
      <c r="A6" s="1851" t="s">
        <v>2255</v>
      </c>
      <c r="B6" s="1851" t="s">
        <v>16</v>
      </c>
      <c r="C6" s="1851" t="s">
        <v>2274</v>
      </c>
      <c r="D6" s="1851" t="s">
        <v>2275</v>
      </c>
      <c r="E6" s="1851" t="s">
        <v>2276</v>
      </c>
      <c r="F6" s="1851" t="s">
        <v>2267</v>
      </c>
      <c r="G6" s="1851" t="s">
        <v>28</v>
      </c>
      <c r="H6" s="1851" t="s">
        <v>28</v>
      </c>
      <c r="I6" s="1851" t="s">
        <v>810</v>
      </c>
    </row>
    <row customHeight="1" ht="11.25">
      <c r="A7" s="1851" t="s">
        <v>2255</v>
      </c>
      <c r="B7" s="1851" t="s">
        <v>16</v>
      </c>
      <c r="C7" s="1851" t="s">
        <v>2277</v>
      </c>
      <c r="D7" s="1851" t="s">
        <v>2278</v>
      </c>
      <c r="E7" s="1851" t="s">
        <v>2279</v>
      </c>
      <c r="F7" s="1851" t="s">
        <v>2267</v>
      </c>
      <c r="G7" s="1851" t="s">
        <v>2280</v>
      </c>
      <c r="H7" s="1851" t="s">
        <v>28</v>
      </c>
      <c r="I7" s="1851" t="s">
        <v>810</v>
      </c>
    </row>
    <row customHeight="1" ht="11.25">
      <c r="A8" s="1851" t="s">
        <v>2255</v>
      </c>
      <c r="B8" s="1851" t="s">
        <v>16</v>
      </c>
      <c r="C8" s="1851" t="s">
        <v>2281</v>
      </c>
      <c r="D8" s="1851" t="s">
        <v>2282</v>
      </c>
      <c r="E8" s="1851" t="s">
        <v>2283</v>
      </c>
      <c r="F8" s="1851" t="s">
        <v>2267</v>
      </c>
      <c r="G8" s="1851" t="s">
        <v>28</v>
      </c>
      <c r="H8" s="1851" t="s">
        <v>28</v>
      </c>
      <c r="I8" s="1851" t="s">
        <v>810</v>
      </c>
    </row>
    <row customHeight="1" ht="11.25">
      <c r="A9" s="1851" t="s">
        <v>2255</v>
      </c>
      <c r="B9" s="1851" t="s">
        <v>16</v>
      </c>
      <c r="C9" s="1851" t="s">
        <v>2284</v>
      </c>
      <c r="D9" s="1851" t="s">
        <v>2285</v>
      </c>
      <c r="E9" s="1851" t="s">
        <v>2286</v>
      </c>
      <c r="F9" s="1851" t="s">
        <v>2287</v>
      </c>
      <c r="G9" s="1851" t="s">
        <v>28</v>
      </c>
      <c r="H9" s="1851" t="s">
        <v>28</v>
      </c>
      <c r="I9" s="1851" t="s">
        <v>810</v>
      </c>
    </row>
    <row customHeight="1" ht="11.25">
      <c r="A10" s="1851" t="s">
        <v>2255</v>
      </c>
      <c r="B10" s="1851" t="s">
        <v>16</v>
      </c>
      <c r="C10" s="1851" t="s">
        <v>2288</v>
      </c>
      <c r="D10" s="1851" t="s">
        <v>2289</v>
      </c>
      <c r="E10" s="1851" t="s">
        <v>2290</v>
      </c>
      <c r="F10" s="1851" t="s">
        <v>2263</v>
      </c>
      <c r="G10" s="1851" t="s">
        <v>28</v>
      </c>
      <c r="H10" s="1851" t="s">
        <v>28</v>
      </c>
      <c r="I10" s="1851" t="s">
        <v>810</v>
      </c>
    </row>
    <row customHeight="1" ht="11.25">
      <c r="A11" s="1851" t="s">
        <v>2255</v>
      </c>
      <c r="B11" s="1851" t="s">
        <v>16</v>
      </c>
      <c r="C11" s="1851" t="s">
        <v>2291</v>
      </c>
      <c r="D11" s="1851" t="s">
        <v>2292</v>
      </c>
      <c r="E11" s="1851" t="s">
        <v>2293</v>
      </c>
      <c r="F11" s="1851" t="s">
        <v>2294</v>
      </c>
      <c r="G11" s="1851" t="s">
        <v>28</v>
      </c>
      <c r="H11" s="1851" t="s">
        <v>28</v>
      </c>
      <c r="I11" s="1851" t="s">
        <v>810</v>
      </c>
    </row>
    <row customHeight="1" ht="11.25">
      <c r="A12" s="1851" t="s">
        <v>2255</v>
      </c>
      <c r="B12" s="1851" t="s">
        <v>16</v>
      </c>
      <c r="C12" s="1851" t="s">
        <v>2295</v>
      </c>
      <c r="D12" s="1851" t="s">
        <v>2296</v>
      </c>
      <c r="E12" s="1851" t="s">
        <v>2297</v>
      </c>
      <c r="F12" s="1851" t="s">
        <v>2298</v>
      </c>
      <c r="G12" s="1851" t="s">
        <v>2299</v>
      </c>
      <c r="H12" s="1851" t="s">
        <v>28</v>
      </c>
      <c r="I12" s="1851" t="s">
        <v>810</v>
      </c>
    </row>
    <row customHeight="1" ht="11.25">
      <c r="A13" s="1851" t="s">
        <v>2255</v>
      </c>
      <c r="B13" s="1851" t="s">
        <v>16</v>
      </c>
      <c r="C13" s="1851" t="s">
        <v>2300</v>
      </c>
      <c r="D13" s="1851" t="s">
        <v>2301</v>
      </c>
      <c r="E13" s="1851" t="s">
        <v>2302</v>
      </c>
      <c r="F13" s="1851" t="s">
        <v>2267</v>
      </c>
      <c r="G13" s="1851" t="s">
        <v>2303</v>
      </c>
      <c r="H13" s="1851" t="s">
        <v>28</v>
      </c>
      <c r="I13" s="1851" t="s">
        <v>810</v>
      </c>
    </row>
    <row customHeight="1" ht="11.25">
      <c r="A14" s="1851" t="s">
        <v>2255</v>
      </c>
      <c r="B14" s="1851" t="s">
        <v>16</v>
      </c>
      <c r="C14" s="1851" t="s">
        <v>2304</v>
      </c>
      <c r="D14" s="1851" t="s">
        <v>2305</v>
      </c>
      <c r="E14" s="1851" t="s">
        <v>2306</v>
      </c>
      <c r="F14" s="1851" t="s">
        <v>2307</v>
      </c>
      <c r="G14" s="1851" t="s">
        <v>28</v>
      </c>
      <c r="H14" s="1851" t="s">
        <v>28</v>
      </c>
      <c r="I14" s="1851" t="s">
        <v>810</v>
      </c>
    </row>
    <row customHeight="1" ht="11.25">
      <c r="A15" s="1851" t="s">
        <v>2255</v>
      </c>
      <c r="B15" s="1851" t="s">
        <v>16</v>
      </c>
      <c r="C15" s="1851" t="s">
        <v>2308</v>
      </c>
      <c r="D15" s="1851" t="s">
        <v>2309</v>
      </c>
      <c r="E15" s="1851" t="s">
        <v>2310</v>
      </c>
      <c r="F15" s="1851" t="s">
        <v>2267</v>
      </c>
      <c r="G15" s="1851" t="s">
        <v>2311</v>
      </c>
      <c r="H15" s="1851" t="s">
        <v>28</v>
      </c>
      <c r="I15" s="1851" t="s">
        <v>810</v>
      </c>
    </row>
    <row customHeight="1" ht="11.25">
      <c r="A16" s="1851" t="s">
        <v>2255</v>
      </c>
      <c r="B16" s="1851" t="s">
        <v>16</v>
      </c>
      <c r="C16" s="1851" t="s">
        <v>28</v>
      </c>
      <c r="D16" s="1851" t="s">
        <v>2312</v>
      </c>
      <c r="E16" s="1851" t="s">
        <v>2313</v>
      </c>
      <c r="F16" s="1851" t="s">
        <v>2267</v>
      </c>
      <c r="G16" s="1851" t="s">
        <v>28</v>
      </c>
      <c r="H16" s="1851" t="s">
        <v>28</v>
      </c>
      <c r="I16" s="1851" t="s">
        <v>810</v>
      </c>
    </row>
    <row customHeight="1" ht="11.25">
      <c r="A17" s="1851" t="s">
        <v>2255</v>
      </c>
      <c r="B17" s="1851" t="s">
        <v>16</v>
      </c>
      <c r="C17" s="1851" t="s">
        <v>2314</v>
      </c>
      <c r="D17" s="1851" t="s">
        <v>2315</v>
      </c>
      <c r="E17" s="1851" t="s">
        <v>2316</v>
      </c>
      <c r="F17" s="1851" t="s">
        <v>2317</v>
      </c>
      <c r="G17" s="1851" t="s">
        <v>2318</v>
      </c>
      <c r="H17" s="1851" t="s">
        <v>28</v>
      </c>
      <c r="I17" s="1851" t="s">
        <v>810</v>
      </c>
    </row>
    <row customHeight="1" ht="11.25">
      <c r="A18" s="1851" t="s">
        <v>2255</v>
      </c>
      <c r="B18" s="1851" t="s">
        <v>16</v>
      </c>
      <c r="C18" s="1851" t="s">
        <v>2319</v>
      </c>
      <c r="D18" s="1851" t="s">
        <v>2320</v>
      </c>
      <c r="E18" s="1851" t="s">
        <v>2321</v>
      </c>
      <c r="F18" s="1851" t="s">
        <v>2322</v>
      </c>
      <c r="G18" s="1851" t="s">
        <v>28</v>
      </c>
      <c r="H18" s="1851" t="s">
        <v>28</v>
      </c>
      <c r="I18" s="1851" t="s">
        <v>810</v>
      </c>
    </row>
    <row customHeight="1" ht="11.25">
      <c r="A19" s="1851" t="s">
        <v>2255</v>
      </c>
      <c r="B19" s="1851" t="s">
        <v>16</v>
      </c>
      <c r="C19" s="1851" t="s">
        <v>2323</v>
      </c>
      <c r="D19" s="1851" t="s">
        <v>2324</v>
      </c>
      <c r="E19" s="1851" t="s">
        <v>2325</v>
      </c>
      <c r="F19" s="1851" t="s">
        <v>2267</v>
      </c>
      <c r="G19" s="1851" t="s">
        <v>2326</v>
      </c>
      <c r="H19" s="1851" t="s">
        <v>28</v>
      </c>
      <c r="I19" s="1851" t="s">
        <v>810</v>
      </c>
    </row>
    <row customHeight="1" ht="11.25">
      <c r="A20" s="1851" t="s">
        <v>2255</v>
      </c>
      <c r="B20" s="1851" t="s">
        <v>16</v>
      </c>
      <c r="C20" s="1851" t="s">
        <v>2327</v>
      </c>
      <c r="D20" s="1851" t="s">
        <v>2328</v>
      </c>
      <c r="E20" s="1851" t="s">
        <v>2329</v>
      </c>
      <c r="F20" s="1851" t="s">
        <v>2259</v>
      </c>
      <c r="G20" s="1851" t="s">
        <v>2330</v>
      </c>
      <c r="H20" s="1851" t="s">
        <v>28</v>
      </c>
      <c r="I20" s="1851" t="s">
        <v>810</v>
      </c>
    </row>
    <row customHeight="1" ht="11.25">
      <c r="A21" s="1851" t="s">
        <v>2255</v>
      </c>
      <c r="B21" s="1851" t="s">
        <v>16</v>
      </c>
      <c r="C21" s="1851" t="s">
        <v>2331</v>
      </c>
      <c r="D21" s="1851" t="s">
        <v>2332</v>
      </c>
      <c r="E21" s="1851" t="s">
        <v>2333</v>
      </c>
      <c r="F21" s="1851" t="s">
        <v>2267</v>
      </c>
      <c r="G21" s="1851" t="s">
        <v>28</v>
      </c>
      <c r="H21" s="1851" t="s">
        <v>28</v>
      </c>
      <c r="I21" s="1851" t="s">
        <v>810</v>
      </c>
    </row>
    <row customHeight="1" ht="11.25">
      <c r="A22" s="1851" t="s">
        <v>2255</v>
      </c>
      <c r="B22" s="1851" t="s">
        <v>16</v>
      </c>
      <c r="C22" s="1851" t="s">
        <v>2334</v>
      </c>
      <c r="D22" s="1851" t="s">
        <v>2335</v>
      </c>
      <c r="E22" s="1851" t="s">
        <v>2336</v>
      </c>
      <c r="F22" s="1851" t="s">
        <v>2307</v>
      </c>
      <c r="G22" s="1851" t="s">
        <v>28</v>
      </c>
      <c r="H22" s="1851" t="s">
        <v>28</v>
      </c>
      <c r="I22" s="1851" t="s">
        <v>810</v>
      </c>
    </row>
    <row customHeight="1" ht="11.25">
      <c r="A23" s="1851" t="s">
        <v>2255</v>
      </c>
      <c r="B23" s="1851" t="s">
        <v>16</v>
      </c>
      <c r="C23" s="1851" t="s">
        <v>2337</v>
      </c>
      <c r="D23" s="1851" t="s">
        <v>2338</v>
      </c>
      <c r="E23" s="1851" t="s">
        <v>2339</v>
      </c>
      <c r="F23" s="1851" t="s">
        <v>2340</v>
      </c>
      <c r="G23" s="1851" t="s">
        <v>28</v>
      </c>
      <c r="H23" s="1851" t="s">
        <v>28</v>
      </c>
      <c r="I23" s="1851" t="s">
        <v>810</v>
      </c>
    </row>
    <row customHeight="1" ht="11.25">
      <c r="A24" s="1851" t="s">
        <v>2255</v>
      </c>
      <c r="B24" s="1851" t="s">
        <v>16</v>
      </c>
      <c r="C24" s="1851" t="s">
        <v>2341</v>
      </c>
      <c r="D24" s="1851" t="s">
        <v>2342</v>
      </c>
      <c r="E24" s="1851" t="s">
        <v>2343</v>
      </c>
      <c r="F24" s="1851" t="s">
        <v>2344</v>
      </c>
      <c r="G24" s="1851" t="s">
        <v>2345</v>
      </c>
      <c r="H24" s="1851" t="s">
        <v>28</v>
      </c>
      <c r="I24" s="1851" t="s">
        <v>810</v>
      </c>
    </row>
    <row customHeight="1" ht="11.25">
      <c r="A25" s="1851" t="s">
        <v>2255</v>
      </c>
      <c r="B25" s="1851" t="s">
        <v>16</v>
      </c>
      <c r="C25" s="1851" t="s">
        <v>2346</v>
      </c>
      <c r="D25" s="1851" t="s">
        <v>2347</v>
      </c>
      <c r="E25" s="1851" t="s">
        <v>2348</v>
      </c>
      <c r="F25" s="1851" t="s">
        <v>2349</v>
      </c>
      <c r="G25" s="1851" t="s">
        <v>28</v>
      </c>
      <c r="H25" s="1851" t="s">
        <v>28</v>
      </c>
      <c r="I25" s="1851" t="s">
        <v>810</v>
      </c>
    </row>
    <row customHeight="1" ht="11.25">
      <c r="A26" s="1851" t="s">
        <v>2255</v>
      </c>
      <c r="B26" s="1851" t="s">
        <v>16</v>
      </c>
      <c r="C26" s="1851" t="s">
        <v>2350</v>
      </c>
      <c r="D26" s="1851" t="s">
        <v>2351</v>
      </c>
      <c r="E26" s="1851" t="s">
        <v>2352</v>
      </c>
      <c r="F26" s="1851" t="s">
        <v>2267</v>
      </c>
      <c r="G26" s="1851" t="s">
        <v>28</v>
      </c>
      <c r="H26" s="1851" t="s">
        <v>28</v>
      </c>
      <c r="I26" s="1851" t="s">
        <v>810</v>
      </c>
    </row>
    <row customHeight="1" ht="11.25">
      <c r="A27" s="1851" t="s">
        <v>2255</v>
      </c>
      <c r="B27" s="1851" t="s">
        <v>16</v>
      </c>
      <c r="C27" s="1851" t="s">
        <v>2353</v>
      </c>
      <c r="D27" s="1851" t="s">
        <v>2354</v>
      </c>
      <c r="E27" s="1851" t="s">
        <v>2355</v>
      </c>
      <c r="F27" s="1851" t="s">
        <v>2298</v>
      </c>
      <c r="G27" s="1851" t="s">
        <v>2299</v>
      </c>
      <c r="H27" s="1851" t="s">
        <v>28</v>
      </c>
      <c r="I27" s="1851" t="s">
        <v>810</v>
      </c>
    </row>
    <row customHeight="1" ht="11.25">
      <c r="A28" s="1851" t="s">
        <v>2255</v>
      </c>
      <c r="B28" s="1851" t="s">
        <v>16</v>
      </c>
      <c r="C28" s="1851" t="s">
        <v>2356</v>
      </c>
      <c r="D28" s="1851" t="s">
        <v>2357</v>
      </c>
      <c r="E28" s="1851" t="s">
        <v>2358</v>
      </c>
      <c r="F28" s="1851" t="s">
        <v>2298</v>
      </c>
      <c r="G28" s="1851" t="s">
        <v>2299</v>
      </c>
      <c r="H28" s="1851" t="s">
        <v>28</v>
      </c>
      <c r="I28" s="1851" t="s">
        <v>810</v>
      </c>
    </row>
    <row customHeight="1" ht="11.25">
      <c r="A29" s="1851" t="s">
        <v>2255</v>
      </c>
      <c r="B29" s="1851" t="s">
        <v>16</v>
      </c>
      <c r="C29" s="1851" t="s">
        <v>2359</v>
      </c>
      <c r="D29" s="1851" t="s">
        <v>2360</v>
      </c>
      <c r="E29" s="1851" t="s">
        <v>2361</v>
      </c>
      <c r="F29" s="1851" t="s">
        <v>2267</v>
      </c>
      <c r="G29" s="1851" t="s">
        <v>28</v>
      </c>
      <c r="H29" s="1851" t="s">
        <v>28</v>
      </c>
      <c r="I29" s="1851" t="s">
        <v>810</v>
      </c>
    </row>
    <row customHeight="1" ht="11.25">
      <c r="A30" s="1851" t="s">
        <v>2255</v>
      </c>
      <c r="B30" s="1851" t="s">
        <v>16</v>
      </c>
      <c r="C30" s="1851" t="s">
        <v>2362</v>
      </c>
      <c r="D30" s="1851" t="s">
        <v>2363</v>
      </c>
      <c r="E30" s="1851" t="s">
        <v>2364</v>
      </c>
      <c r="F30" s="1851" t="s">
        <v>2365</v>
      </c>
      <c r="G30" s="1851" t="s">
        <v>28</v>
      </c>
      <c r="H30" s="1851" t="s">
        <v>28</v>
      </c>
      <c r="I30" s="1851" t="s">
        <v>810</v>
      </c>
    </row>
    <row customHeight="1" ht="11.25">
      <c r="A31" s="1851" t="s">
        <v>2255</v>
      </c>
      <c r="B31" s="1851" t="s">
        <v>16</v>
      </c>
      <c r="C31" s="1851" t="s">
        <v>2366</v>
      </c>
      <c r="D31" s="1851" t="s">
        <v>2367</v>
      </c>
      <c r="E31" s="1851" t="s">
        <v>2368</v>
      </c>
      <c r="F31" s="1851" t="s">
        <v>2369</v>
      </c>
      <c r="G31" s="1851" t="s">
        <v>28</v>
      </c>
      <c r="H31" s="1851" t="s">
        <v>28</v>
      </c>
      <c r="I31" s="1851" t="s">
        <v>810</v>
      </c>
    </row>
    <row customHeight="1" ht="11.25">
      <c r="A32" s="1851" t="s">
        <v>2255</v>
      </c>
      <c r="B32" s="1851" t="s">
        <v>16</v>
      </c>
      <c r="C32" s="1851" t="s">
        <v>2370</v>
      </c>
      <c r="D32" s="1851" t="s">
        <v>2371</v>
      </c>
      <c r="E32" s="1851" t="s">
        <v>2372</v>
      </c>
      <c r="F32" s="1851" t="s">
        <v>2298</v>
      </c>
      <c r="G32" s="1851" t="s">
        <v>2373</v>
      </c>
      <c r="H32" s="1851" t="s">
        <v>28</v>
      </c>
      <c r="I32" s="1851" t="s">
        <v>810</v>
      </c>
    </row>
    <row customHeight="1" ht="11.25">
      <c r="A33" s="1851" t="s">
        <v>2255</v>
      </c>
      <c r="B33" s="1851" t="s">
        <v>16</v>
      </c>
      <c r="C33" s="1851" t="s">
        <v>2374</v>
      </c>
      <c r="D33" s="1851" t="s">
        <v>2375</v>
      </c>
      <c r="E33" s="1851" t="s">
        <v>2376</v>
      </c>
      <c r="F33" s="1851" t="s">
        <v>2349</v>
      </c>
      <c r="G33" s="1851" t="s">
        <v>28</v>
      </c>
      <c r="H33" s="1851" t="s">
        <v>28</v>
      </c>
      <c r="I33" s="1851" t="s">
        <v>810</v>
      </c>
    </row>
    <row customHeight="1" ht="11.25">
      <c r="A34" s="1851" t="s">
        <v>2255</v>
      </c>
      <c r="B34" s="1851" t="s">
        <v>16</v>
      </c>
      <c r="C34" s="1851" t="s">
        <v>2377</v>
      </c>
      <c r="D34" s="1851" t="s">
        <v>2378</v>
      </c>
      <c r="E34" s="1851" t="s">
        <v>2379</v>
      </c>
      <c r="F34" s="1851" t="s">
        <v>2307</v>
      </c>
      <c r="G34" s="1851" t="s">
        <v>2299</v>
      </c>
      <c r="H34" s="1851" t="s">
        <v>28</v>
      </c>
      <c r="I34" s="1851" t="s">
        <v>810</v>
      </c>
    </row>
    <row customHeight="1" ht="11.25">
      <c r="A35" s="1851" t="s">
        <v>2255</v>
      </c>
      <c r="B35" s="1851" t="s">
        <v>16</v>
      </c>
      <c r="C35" s="1851" t="s">
        <v>2380</v>
      </c>
      <c r="D35" s="1851" t="s">
        <v>2381</v>
      </c>
      <c r="E35" s="1851" t="s">
        <v>2382</v>
      </c>
      <c r="F35" s="1851" t="s">
        <v>2267</v>
      </c>
      <c r="G35" s="1851" t="s">
        <v>28</v>
      </c>
      <c r="H35" s="1851" t="s">
        <v>28</v>
      </c>
      <c r="I35" s="1851" t="s">
        <v>810</v>
      </c>
    </row>
    <row customHeight="1" ht="11.25">
      <c r="A36" s="1851" t="s">
        <v>2255</v>
      </c>
      <c r="B36" s="1851" t="s">
        <v>16</v>
      </c>
      <c r="C36" s="1851" t="s">
        <v>2383</v>
      </c>
      <c r="D36" s="1851" t="s">
        <v>2384</v>
      </c>
      <c r="E36" s="1851" t="s">
        <v>2385</v>
      </c>
      <c r="F36" s="1851" t="s">
        <v>2267</v>
      </c>
      <c r="G36" s="1851" t="s">
        <v>28</v>
      </c>
      <c r="H36" s="1851" t="s">
        <v>28</v>
      </c>
      <c r="I36" s="1851" t="s">
        <v>810</v>
      </c>
    </row>
    <row customHeight="1" ht="11.25">
      <c r="A37" s="1851" t="s">
        <v>2255</v>
      </c>
      <c r="B37" s="1851" t="s">
        <v>16</v>
      </c>
      <c r="C37" s="1851" t="s">
        <v>2386</v>
      </c>
      <c r="D37" s="1851" t="s">
        <v>2387</v>
      </c>
      <c r="E37" s="1851" t="s">
        <v>2388</v>
      </c>
      <c r="F37" s="1851" t="s">
        <v>2389</v>
      </c>
      <c r="G37" s="1851" t="s">
        <v>28</v>
      </c>
      <c r="H37" s="1851" t="s">
        <v>28</v>
      </c>
      <c r="I37" s="1851" t="s">
        <v>810</v>
      </c>
    </row>
    <row customHeight="1" ht="11.25">
      <c r="A38" s="1851" t="s">
        <v>2255</v>
      </c>
      <c r="B38" s="1851" t="s">
        <v>16</v>
      </c>
      <c r="C38" s="1851" t="s">
        <v>2390</v>
      </c>
      <c r="D38" s="1851" t="s">
        <v>2391</v>
      </c>
      <c r="E38" s="1851" t="s">
        <v>2392</v>
      </c>
      <c r="F38" s="1851" t="s">
        <v>2393</v>
      </c>
      <c r="G38" s="1851" t="s">
        <v>28</v>
      </c>
      <c r="H38" s="1851" t="s">
        <v>28</v>
      </c>
      <c r="I38" s="1851" t="s">
        <v>810</v>
      </c>
    </row>
    <row customHeight="1" ht="11.25">
      <c r="A39" s="1851" t="s">
        <v>2255</v>
      </c>
      <c r="B39" s="1851" t="s">
        <v>16</v>
      </c>
      <c r="C39" s="1851" t="s">
        <v>2394</v>
      </c>
      <c r="D39" s="1851" t="s">
        <v>2395</v>
      </c>
      <c r="E39" s="1851" t="s">
        <v>2396</v>
      </c>
      <c r="F39" s="1851" t="s">
        <v>2397</v>
      </c>
      <c r="G39" s="1851" t="s">
        <v>28</v>
      </c>
      <c r="H39" s="1851" t="s">
        <v>28</v>
      </c>
      <c r="I39" s="1851" t="s">
        <v>810</v>
      </c>
    </row>
    <row customHeight="1" ht="11.25">
      <c r="A40" s="1851" t="s">
        <v>2255</v>
      </c>
      <c r="B40" s="1851" t="s">
        <v>16</v>
      </c>
      <c r="C40" s="1851" t="s">
        <v>2398</v>
      </c>
      <c r="D40" s="1851" t="s">
        <v>2399</v>
      </c>
      <c r="E40" s="1851" t="s">
        <v>2400</v>
      </c>
      <c r="F40" s="1851" t="s">
        <v>2401</v>
      </c>
      <c r="G40" s="1851" t="s">
        <v>28</v>
      </c>
      <c r="H40" s="1851" t="s">
        <v>28</v>
      </c>
      <c r="I40" s="1851" t="s">
        <v>810</v>
      </c>
    </row>
    <row customHeight="1" ht="11.25">
      <c r="A41" s="1851" t="s">
        <v>2255</v>
      </c>
      <c r="B41" s="1851" t="s">
        <v>16</v>
      </c>
      <c r="C41" s="1851" t="s">
        <v>2402</v>
      </c>
      <c r="D41" s="1851" t="s">
        <v>2403</v>
      </c>
      <c r="E41" s="1851" t="s">
        <v>2404</v>
      </c>
      <c r="F41" s="1851" t="s">
        <v>2294</v>
      </c>
      <c r="G41" s="1851" t="s">
        <v>28</v>
      </c>
      <c r="H41" s="1851" t="s">
        <v>28</v>
      </c>
      <c r="I41" s="1851" t="s">
        <v>810</v>
      </c>
    </row>
    <row customHeight="1" ht="11.25">
      <c r="A42" s="1851" t="s">
        <v>2255</v>
      </c>
      <c r="B42" s="1851" t="s">
        <v>16</v>
      </c>
      <c r="C42" s="1851" t="s">
        <v>2405</v>
      </c>
      <c r="D42" s="1851" t="s">
        <v>2406</v>
      </c>
      <c r="E42" s="1851" t="s">
        <v>2407</v>
      </c>
      <c r="F42" s="1851" t="s">
        <v>2267</v>
      </c>
      <c r="G42" s="1851" t="s">
        <v>28</v>
      </c>
      <c r="H42" s="1851" t="s">
        <v>28</v>
      </c>
      <c r="I42" s="1851" t="s">
        <v>810</v>
      </c>
    </row>
    <row customHeight="1" ht="11.25">
      <c r="A43" s="1851" t="s">
        <v>2255</v>
      </c>
      <c r="B43" s="1851" t="s">
        <v>16</v>
      </c>
      <c r="C43" s="1851" t="s">
        <v>2408</v>
      </c>
      <c r="D43" s="1851" t="s">
        <v>2409</v>
      </c>
      <c r="E43" s="1851" t="s">
        <v>2400</v>
      </c>
      <c r="F43" s="1851" t="s">
        <v>2410</v>
      </c>
      <c r="G43" s="1851" t="s">
        <v>28</v>
      </c>
      <c r="H43" s="1851" t="s">
        <v>28</v>
      </c>
      <c r="I43" s="1851" t="s">
        <v>810</v>
      </c>
    </row>
    <row customHeight="1" ht="11.25">
      <c r="A44" s="1851" t="s">
        <v>2255</v>
      </c>
      <c r="B44" s="1851" t="s">
        <v>16</v>
      </c>
      <c r="C44" s="1851" t="s">
        <v>2411</v>
      </c>
      <c r="D44" s="1851" t="s">
        <v>2412</v>
      </c>
      <c r="E44" s="1851" t="s">
        <v>2413</v>
      </c>
      <c r="F44" s="1851" t="s">
        <v>2410</v>
      </c>
      <c r="G44" s="1851" t="s">
        <v>28</v>
      </c>
      <c r="H44" s="1851" t="s">
        <v>2414</v>
      </c>
      <c r="I44" s="1851" t="s">
        <v>810</v>
      </c>
    </row>
    <row customHeight="1" ht="11.25">
      <c r="A45" s="1851" t="s">
        <v>2255</v>
      </c>
      <c r="B45" s="1851" t="s">
        <v>16</v>
      </c>
      <c r="C45" s="1851" t="s">
        <v>2415</v>
      </c>
      <c r="D45" s="1851" t="s">
        <v>2416</v>
      </c>
      <c r="E45" s="1851" t="s">
        <v>2417</v>
      </c>
      <c r="F45" s="1851" t="s">
        <v>2298</v>
      </c>
      <c r="G45" s="1851" t="s">
        <v>28</v>
      </c>
      <c r="H45" s="1851" t="s">
        <v>28</v>
      </c>
      <c r="I45" s="1851" t="s">
        <v>810</v>
      </c>
    </row>
    <row customHeight="1" ht="11.25">
      <c r="A46" s="1851" t="s">
        <v>2255</v>
      </c>
      <c r="B46" s="1851" t="s">
        <v>16</v>
      </c>
      <c r="C46" s="1851" t="s">
        <v>2418</v>
      </c>
      <c r="D46" s="1851" t="s">
        <v>2419</v>
      </c>
      <c r="E46" s="1851" t="s">
        <v>2420</v>
      </c>
      <c r="F46" s="1851" t="s">
        <v>2421</v>
      </c>
      <c r="G46" s="1851" t="s">
        <v>28</v>
      </c>
      <c r="H46" s="1851" t="s">
        <v>28</v>
      </c>
      <c r="I46" s="1851" t="s">
        <v>810</v>
      </c>
    </row>
    <row customHeight="1" ht="11.25">
      <c r="A47" s="1851" t="s">
        <v>2255</v>
      </c>
      <c r="B47" s="1851" t="s">
        <v>16</v>
      </c>
      <c r="C47" s="1851" t="s">
        <v>2422</v>
      </c>
      <c r="D47" s="1851" t="s">
        <v>2423</v>
      </c>
      <c r="E47" s="1851" t="s">
        <v>2424</v>
      </c>
      <c r="F47" s="1851" t="s">
        <v>2267</v>
      </c>
      <c r="G47" s="1851" t="s">
        <v>28</v>
      </c>
      <c r="H47" s="1851" t="s">
        <v>28</v>
      </c>
      <c r="I47" s="1851" t="s">
        <v>810</v>
      </c>
    </row>
    <row customHeight="1" ht="11.25">
      <c r="A48" s="1851" t="s">
        <v>2255</v>
      </c>
      <c r="B48" s="1851" t="s">
        <v>16</v>
      </c>
      <c r="C48" s="1851" t="s">
        <v>2425</v>
      </c>
      <c r="D48" s="1851" t="s">
        <v>2426</v>
      </c>
      <c r="E48" s="1851" t="s">
        <v>2427</v>
      </c>
      <c r="F48" s="1851" t="s">
        <v>2340</v>
      </c>
      <c r="G48" s="1851" t="s">
        <v>28</v>
      </c>
      <c r="H48" s="1851" t="s">
        <v>28</v>
      </c>
      <c r="I48" s="1851" t="s">
        <v>810</v>
      </c>
    </row>
    <row customHeight="1" ht="11.25">
      <c r="A49" s="1851" t="s">
        <v>2255</v>
      </c>
      <c r="B49" s="1851" t="s">
        <v>16</v>
      </c>
      <c r="C49" s="1851" t="s">
        <v>2428</v>
      </c>
      <c r="D49" s="1851" t="s">
        <v>2429</v>
      </c>
      <c r="E49" s="1851" t="s">
        <v>2430</v>
      </c>
      <c r="F49" s="1851" t="s">
        <v>2267</v>
      </c>
      <c r="G49" s="1851" t="s">
        <v>2431</v>
      </c>
      <c r="H49" s="1851" t="s">
        <v>28</v>
      </c>
      <c r="I49" s="1851" t="s">
        <v>810</v>
      </c>
    </row>
    <row customHeight="1" ht="11.25">
      <c r="A50" s="1851" t="s">
        <v>2255</v>
      </c>
      <c r="B50" s="1851" t="s">
        <v>16</v>
      </c>
      <c r="C50" s="1851" t="s">
        <v>2432</v>
      </c>
      <c r="D50" s="1851" t="s">
        <v>2433</v>
      </c>
      <c r="E50" s="1851" t="s">
        <v>2434</v>
      </c>
      <c r="F50" s="1851" t="s">
        <v>2267</v>
      </c>
      <c r="G50" s="1851" t="s">
        <v>2435</v>
      </c>
      <c r="H50" s="1851" t="s">
        <v>28</v>
      </c>
      <c r="I50" s="1851" t="s">
        <v>810</v>
      </c>
    </row>
    <row customHeight="1" ht="11.25">
      <c r="A51" s="1851" t="s">
        <v>2255</v>
      </c>
      <c r="B51" s="1851" t="s">
        <v>16</v>
      </c>
      <c r="C51" s="1851" t="s">
        <v>2436</v>
      </c>
      <c r="D51" s="1851" t="s">
        <v>2437</v>
      </c>
      <c r="E51" s="1851" t="s">
        <v>2438</v>
      </c>
      <c r="F51" s="1851" t="s">
        <v>2294</v>
      </c>
      <c r="G51" s="1851" t="s">
        <v>28</v>
      </c>
      <c r="H51" s="1851" t="s">
        <v>28</v>
      </c>
      <c r="I51" s="1851" t="s">
        <v>810</v>
      </c>
    </row>
    <row customHeight="1" ht="11.25">
      <c r="A52" s="1851" t="s">
        <v>2255</v>
      </c>
      <c r="B52" s="1851" t="s">
        <v>16</v>
      </c>
      <c r="C52" s="1851" t="s">
        <v>2439</v>
      </c>
      <c r="D52" s="1851" t="s">
        <v>2440</v>
      </c>
      <c r="E52" s="1851" t="s">
        <v>2441</v>
      </c>
      <c r="F52" s="1851" t="s">
        <v>2421</v>
      </c>
      <c r="G52" s="1851" t="s">
        <v>2442</v>
      </c>
      <c r="H52" s="1851" t="s">
        <v>2443</v>
      </c>
      <c r="I52" s="1851" t="s">
        <v>810</v>
      </c>
    </row>
    <row customHeight="1" ht="11.25">
      <c r="A53" s="1851" t="s">
        <v>2255</v>
      </c>
      <c r="B53" s="1851" t="s">
        <v>16</v>
      </c>
      <c r="C53" s="1851" t="s">
        <v>2444</v>
      </c>
      <c r="D53" s="1851" t="s">
        <v>2445</v>
      </c>
      <c r="E53" s="1851" t="s">
        <v>2446</v>
      </c>
      <c r="F53" s="1851" t="s">
        <v>2294</v>
      </c>
      <c r="G53" s="1851" t="s">
        <v>2447</v>
      </c>
      <c r="H53" s="1851" t="s">
        <v>28</v>
      </c>
      <c r="I53" s="1851" t="s">
        <v>810</v>
      </c>
    </row>
    <row customHeight="1" ht="11.25">
      <c r="A54" s="1851" t="s">
        <v>2255</v>
      </c>
      <c r="B54" s="1851" t="s">
        <v>16</v>
      </c>
      <c r="C54" s="1851" t="s">
        <v>2448</v>
      </c>
      <c r="D54" s="1851" t="s">
        <v>2449</v>
      </c>
      <c r="E54" s="1851" t="s">
        <v>2450</v>
      </c>
      <c r="F54" s="1851" t="s">
        <v>2451</v>
      </c>
      <c r="G54" s="1851" t="s">
        <v>28</v>
      </c>
      <c r="H54" s="1851" t="s">
        <v>28</v>
      </c>
      <c r="I54" s="1851" t="s">
        <v>810</v>
      </c>
    </row>
    <row customHeight="1" ht="11.25">
      <c r="A55" s="1851" t="s">
        <v>2255</v>
      </c>
      <c r="B55" s="1851" t="s">
        <v>16</v>
      </c>
      <c r="C55" s="1851" t="s">
        <v>2452</v>
      </c>
      <c r="D55" s="1851" t="s">
        <v>2453</v>
      </c>
      <c r="E55" s="1851" t="s">
        <v>2454</v>
      </c>
      <c r="F55" s="1851" t="s">
        <v>2421</v>
      </c>
      <c r="G55" s="1851" t="s">
        <v>28</v>
      </c>
      <c r="H55" s="1851" t="s">
        <v>28</v>
      </c>
      <c r="I55" s="1851" t="s">
        <v>810</v>
      </c>
    </row>
    <row customHeight="1" ht="11.25">
      <c r="A56" s="1851" t="s">
        <v>2255</v>
      </c>
      <c r="B56" s="1851" t="s">
        <v>16</v>
      </c>
      <c r="C56" s="1851" t="s">
        <v>2455</v>
      </c>
      <c r="D56" s="1851" t="s">
        <v>2456</v>
      </c>
      <c r="E56" s="1851" t="s">
        <v>2457</v>
      </c>
      <c r="F56" s="1851" t="s">
        <v>2458</v>
      </c>
      <c r="G56" s="1851" t="s">
        <v>28</v>
      </c>
      <c r="H56" s="1851" t="s">
        <v>28</v>
      </c>
      <c r="I56" s="1851" t="s">
        <v>810</v>
      </c>
    </row>
    <row customHeight="1" ht="11.25">
      <c r="A57" s="1851" t="s">
        <v>2255</v>
      </c>
      <c r="B57" s="1851" t="s">
        <v>16</v>
      </c>
      <c r="C57" s="1851" t="s">
        <v>2459</v>
      </c>
      <c r="D57" s="1851" t="s">
        <v>2460</v>
      </c>
      <c r="E57" s="1851" t="s">
        <v>2461</v>
      </c>
      <c r="F57" s="1851" t="s">
        <v>2322</v>
      </c>
      <c r="G57" s="1851" t="s">
        <v>28</v>
      </c>
      <c r="H57" s="1851" t="s">
        <v>28</v>
      </c>
      <c r="I57" s="1851" t="s">
        <v>810</v>
      </c>
    </row>
    <row customHeight="1" ht="11.25">
      <c r="A58" s="1851" t="s">
        <v>2255</v>
      </c>
      <c r="B58" s="1851" t="s">
        <v>16</v>
      </c>
      <c r="C58" s="1851" t="s">
        <v>2462</v>
      </c>
      <c r="D58" s="1851" t="s">
        <v>2463</v>
      </c>
      <c r="E58" s="1851" t="s">
        <v>2464</v>
      </c>
      <c r="F58" s="1851" t="s">
        <v>2298</v>
      </c>
      <c r="G58" s="1851" t="s">
        <v>28</v>
      </c>
      <c r="H58" s="1851" t="s">
        <v>28</v>
      </c>
      <c r="I58" s="1851" t="s">
        <v>810</v>
      </c>
    </row>
    <row customHeight="1" ht="11.25">
      <c r="A59" s="1851" t="s">
        <v>2255</v>
      </c>
      <c r="B59" s="1851" t="s">
        <v>16</v>
      </c>
      <c r="C59" s="1851" t="s">
        <v>2465</v>
      </c>
      <c r="D59" s="1851" t="s">
        <v>2466</v>
      </c>
      <c r="E59" s="1851" t="s">
        <v>2467</v>
      </c>
      <c r="F59" s="1851" t="s">
        <v>2287</v>
      </c>
      <c r="G59" s="1851" t="s">
        <v>28</v>
      </c>
      <c r="H59" s="1851" t="s">
        <v>28</v>
      </c>
      <c r="I59" s="1851" t="s">
        <v>810</v>
      </c>
    </row>
    <row customHeight="1" ht="11.25">
      <c r="A60" s="1851" t="s">
        <v>2255</v>
      </c>
      <c r="B60" s="1851" t="s">
        <v>16</v>
      </c>
      <c r="C60" s="1851" t="s">
        <v>2468</v>
      </c>
      <c r="D60" s="1851" t="s">
        <v>2469</v>
      </c>
      <c r="E60" s="1851" t="s">
        <v>2262</v>
      </c>
      <c r="F60" s="1851" t="s">
        <v>2470</v>
      </c>
      <c r="G60" s="1851" t="s">
        <v>2471</v>
      </c>
      <c r="H60" s="1851" t="s">
        <v>28</v>
      </c>
      <c r="I60" s="1851" t="s">
        <v>810</v>
      </c>
    </row>
    <row customHeight="1" ht="11.25">
      <c r="A61" s="1851" t="s">
        <v>2255</v>
      </c>
      <c r="B61" s="1851" t="s">
        <v>16</v>
      </c>
      <c r="C61" s="1851" t="s">
        <v>2472</v>
      </c>
      <c r="D61" s="1851" t="s">
        <v>2473</v>
      </c>
      <c r="E61" s="1851" t="s">
        <v>2474</v>
      </c>
      <c r="F61" s="1851" t="s">
        <v>2267</v>
      </c>
      <c r="G61" s="1851" t="s">
        <v>28</v>
      </c>
      <c r="H61" s="1851" t="s">
        <v>28</v>
      </c>
      <c r="I61" s="1851" t="s">
        <v>810</v>
      </c>
    </row>
    <row customHeight="1" ht="11.25">
      <c r="A62" s="1851" t="s">
        <v>2255</v>
      </c>
      <c r="B62" s="1851" t="s">
        <v>16</v>
      </c>
      <c r="C62" s="1851" t="s">
        <v>2475</v>
      </c>
      <c r="D62" s="1851" t="s">
        <v>2476</v>
      </c>
      <c r="E62" s="1851" t="s">
        <v>2477</v>
      </c>
      <c r="F62" s="1851" t="s">
        <v>2478</v>
      </c>
      <c r="G62" s="1851" t="s">
        <v>2479</v>
      </c>
      <c r="H62" s="1851" t="s">
        <v>28</v>
      </c>
      <c r="I62" s="1851" t="s">
        <v>810</v>
      </c>
    </row>
    <row customHeight="1" ht="11.25">
      <c r="A63" s="1851" t="s">
        <v>2255</v>
      </c>
      <c r="B63" s="1851" t="s">
        <v>16</v>
      </c>
      <c r="C63" s="1851" t="s">
        <v>2480</v>
      </c>
      <c r="D63" s="1851" t="s">
        <v>2481</v>
      </c>
      <c r="E63" s="1851" t="s">
        <v>2343</v>
      </c>
      <c r="F63" s="1851" t="s">
        <v>2482</v>
      </c>
      <c r="G63" s="1851" t="s">
        <v>28</v>
      </c>
      <c r="H63" s="1851" t="s">
        <v>28</v>
      </c>
      <c r="I63" s="1851" t="s">
        <v>810</v>
      </c>
    </row>
    <row customHeight="1" ht="11.25">
      <c r="A64" s="1851" t="s">
        <v>2255</v>
      </c>
      <c r="B64" s="1851" t="s">
        <v>16</v>
      </c>
      <c r="C64" s="1851" t="s">
        <v>2483</v>
      </c>
      <c r="D64" s="1851" t="s">
        <v>2484</v>
      </c>
      <c r="E64" s="1851" t="s">
        <v>2485</v>
      </c>
      <c r="F64" s="1851" t="s">
        <v>2486</v>
      </c>
      <c r="G64" s="1851" t="s">
        <v>2487</v>
      </c>
      <c r="H64" s="1851" t="s">
        <v>28</v>
      </c>
      <c r="I64" s="1851" t="s">
        <v>810</v>
      </c>
    </row>
    <row customHeight="1" ht="11.25">
      <c r="A65" s="1851" t="s">
        <v>2255</v>
      </c>
      <c r="B65" s="1851" t="s">
        <v>16</v>
      </c>
      <c r="C65" s="1851" t="s">
        <v>2488</v>
      </c>
      <c r="D65" s="1851" t="s">
        <v>2489</v>
      </c>
      <c r="E65" s="1851" t="s">
        <v>2490</v>
      </c>
      <c r="F65" s="1851" t="s">
        <v>2491</v>
      </c>
      <c r="G65" s="1851" t="s">
        <v>28</v>
      </c>
      <c r="H65" s="1851" t="s">
        <v>28</v>
      </c>
      <c r="I65" s="1851" t="s">
        <v>810</v>
      </c>
    </row>
    <row customHeight="1" ht="11.25">
      <c r="A66" s="1851" t="s">
        <v>2255</v>
      </c>
      <c r="B66" s="1851" t="s">
        <v>16</v>
      </c>
      <c r="C66" s="1851" t="s">
        <v>2492</v>
      </c>
      <c r="D66" s="1851" t="s">
        <v>2493</v>
      </c>
      <c r="E66" s="1851" t="s">
        <v>2490</v>
      </c>
      <c r="F66" s="1851" t="s">
        <v>2494</v>
      </c>
      <c r="G66" s="1851" t="s">
        <v>2495</v>
      </c>
      <c r="H66" s="1851" t="s">
        <v>28</v>
      </c>
      <c r="I66" s="1851" t="s">
        <v>810</v>
      </c>
    </row>
    <row customHeight="1" ht="11.25">
      <c r="A67" s="1851" t="s">
        <v>2255</v>
      </c>
      <c r="B67" s="1851" t="s">
        <v>16</v>
      </c>
      <c r="C67" s="1851" t="s">
        <v>2496</v>
      </c>
      <c r="D67" s="1851" t="s">
        <v>2497</v>
      </c>
      <c r="E67" s="1851" t="s">
        <v>2498</v>
      </c>
      <c r="F67" s="1851" t="s">
        <v>2298</v>
      </c>
      <c r="G67" s="1851" t="s">
        <v>2499</v>
      </c>
      <c r="H67" s="1851" t="s">
        <v>28</v>
      </c>
      <c r="I67" s="1851" t="s">
        <v>810</v>
      </c>
    </row>
    <row customHeight="1" ht="11.25">
      <c r="A68" s="1851" t="s">
        <v>2255</v>
      </c>
      <c r="B68" s="1851" t="s">
        <v>16</v>
      </c>
      <c r="C68" s="1851" t="s">
        <v>2500</v>
      </c>
      <c r="D68" s="1851" t="s">
        <v>2501</v>
      </c>
      <c r="E68" s="1851" t="s">
        <v>2502</v>
      </c>
      <c r="F68" s="1851" t="s">
        <v>2267</v>
      </c>
      <c r="G68" s="1851" t="s">
        <v>28</v>
      </c>
      <c r="H68" s="1851" t="s">
        <v>28</v>
      </c>
      <c r="I68" s="1851" t="s">
        <v>810</v>
      </c>
    </row>
    <row customHeight="1" ht="11.25">
      <c r="A69" s="1851" t="s">
        <v>2255</v>
      </c>
      <c r="B69" s="1851" t="s">
        <v>16</v>
      </c>
      <c r="C69" s="1851" t="s">
        <v>2503</v>
      </c>
      <c r="D69" s="1851" t="s">
        <v>2504</v>
      </c>
      <c r="E69" s="1851" t="s">
        <v>2505</v>
      </c>
      <c r="F69" s="1851" t="s">
        <v>2272</v>
      </c>
      <c r="G69" s="1851" t="s">
        <v>28</v>
      </c>
      <c r="H69" s="1851" t="s">
        <v>28</v>
      </c>
      <c r="I69" s="1851" t="s">
        <v>810</v>
      </c>
    </row>
    <row customHeight="1" ht="11.25">
      <c r="A70" s="1851" t="s">
        <v>2255</v>
      </c>
      <c r="B70" s="1851" t="s">
        <v>16</v>
      </c>
      <c r="C70" s="1851" t="s">
        <v>2506</v>
      </c>
      <c r="D70" s="1851" t="s">
        <v>2507</v>
      </c>
      <c r="E70" s="1851" t="s">
        <v>2508</v>
      </c>
      <c r="F70" s="1851" t="s">
        <v>2298</v>
      </c>
      <c r="G70" s="1851" t="s">
        <v>28</v>
      </c>
      <c r="H70" s="1851" t="s">
        <v>28</v>
      </c>
      <c r="I70" s="1851" t="s">
        <v>810</v>
      </c>
    </row>
    <row customHeight="1" ht="11.25">
      <c r="A71" s="1851" t="s">
        <v>2255</v>
      </c>
      <c r="B71" s="1851" t="s">
        <v>16</v>
      </c>
      <c r="C71" s="1851" t="s">
        <v>2509</v>
      </c>
      <c r="D71" s="1851" t="s">
        <v>2510</v>
      </c>
      <c r="E71" s="1851" t="s">
        <v>2511</v>
      </c>
      <c r="F71" s="1851" t="s">
        <v>2272</v>
      </c>
      <c r="G71" s="1851" t="s">
        <v>2299</v>
      </c>
      <c r="H71" s="1851" t="s">
        <v>28</v>
      </c>
      <c r="I71" s="1851" t="s">
        <v>810</v>
      </c>
    </row>
    <row customHeight="1" ht="11.25">
      <c r="A72" s="1851" t="s">
        <v>2255</v>
      </c>
      <c r="B72" s="1851" t="s">
        <v>16</v>
      </c>
      <c r="C72" s="1851" t="s">
        <v>2512</v>
      </c>
      <c r="D72" s="1851" t="s">
        <v>2513</v>
      </c>
      <c r="E72" s="1851" t="s">
        <v>2514</v>
      </c>
      <c r="F72" s="1851" t="s">
        <v>2272</v>
      </c>
      <c r="G72" s="1851" t="s">
        <v>28</v>
      </c>
      <c r="H72" s="1851" t="s">
        <v>28</v>
      </c>
      <c r="I72" s="1851" t="s">
        <v>810</v>
      </c>
    </row>
    <row customHeight="1" ht="11.25">
      <c r="A73" s="1851" t="s">
        <v>2255</v>
      </c>
      <c r="B73" s="1851" t="s">
        <v>16</v>
      </c>
      <c r="C73" s="1851" t="s">
        <v>13</v>
      </c>
      <c r="D73" s="1851" t="s">
        <v>47</v>
      </c>
      <c r="E73" s="1851" t="s">
        <v>50</v>
      </c>
      <c r="F73" s="1851" t="s">
        <v>52</v>
      </c>
      <c r="G73" s="1851" t="s">
        <v>28</v>
      </c>
      <c r="H73" s="1851" t="s">
        <v>28</v>
      </c>
      <c r="I73" s="1851" t="s">
        <v>810</v>
      </c>
    </row>
    <row customHeight="1" ht="11.25">
      <c r="A74" s="1851" t="s">
        <v>2255</v>
      </c>
      <c r="B74" s="1851" t="s">
        <v>16</v>
      </c>
      <c r="C74" s="1851" t="s">
        <v>2515</v>
      </c>
      <c r="D74" s="1851" t="s">
        <v>2516</v>
      </c>
      <c r="E74" s="1851" t="s">
        <v>2477</v>
      </c>
      <c r="F74" s="1851" t="s">
        <v>2517</v>
      </c>
      <c r="G74" s="1851" t="s">
        <v>28</v>
      </c>
      <c r="H74" s="1851" t="s">
        <v>28</v>
      </c>
      <c r="I74" s="1851" t="s">
        <v>810</v>
      </c>
    </row>
    <row customHeight="1" ht="11.25">
      <c r="A75" s="1851" t="s">
        <v>2255</v>
      </c>
      <c r="B75" s="1851" t="s">
        <v>16</v>
      </c>
      <c r="C75" s="1851" t="s">
        <v>2518</v>
      </c>
      <c r="D75" s="1851" t="s">
        <v>2519</v>
      </c>
      <c r="E75" s="1851" t="s">
        <v>2520</v>
      </c>
      <c r="F75" s="1851" t="s">
        <v>578</v>
      </c>
      <c r="G75" s="1851" t="s">
        <v>28</v>
      </c>
      <c r="H75" s="1851" t="s">
        <v>28</v>
      </c>
      <c r="I75" s="1851" t="s">
        <v>810</v>
      </c>
    </row>
    <row customHeight="1" ht="11.25">
      <c r="A76" s="1851" t="s">
        <v>2255</v>
      </c>
      <c r="B76" s="1851" t="s">
        <v>16</v>
      </c>
      <c r="C76" s="1851" t="s">
        <v>2521</v>
      </c>
      <c r="D76" s="1851" t="s">
        <v>2522</v>
      </c>
      <c r="E76" s="1851" t="s">
        <v>2523</v>
      </c>
      <c r="F76" s="1851" t="s">
        <v>2307</v>
      </c>
      <c r="G76" s="1851" t="s">
        <v>28</v>
      </c>
      <c r="H76" s="1851" t="s">
        <v>28</v>
      </c>
      <c r="I76" s="1851" t="s">
        <v>810</v>
      </c>
    </row>
    <row customHeight="1" ht="11.25">
      <c r="A77" s="1851" t="s">
        <v>2255</v>
      </c>
      <c r="B77" s="1851" t="s">
        <v>16</v>
      </c>
      <c r="C77" s="1851" t="s">
        <v>2524</v>
      </c>
      <c r="D77" s="1851" t="s">
        <v>2525</v>
      </c>
      <c r="E77" s="1851" t="s">
        <v>2477</v>
      </c>
      <c r="F77" s="1851" t="s">
        <v>2526</v>
      </c>
      <c r="G77" s="1851" t="s">
        <v>28</v>
      </c>
      <c r="H77" s="1851" t="s">
        <v>28</v>
      </c>
      <c r="I77" s="1851" t="s">
        <v>810</v>
      </c>
    </row>
    <row customHeight="1" ht="11.25">
      <c r="A78" s="1851" t="s">
        <v>2255</v>
      </c>
      <c r="B78" s="1851" t="s">
        <v>16</v>
      </c>
      <c r="C78" s="1851" t="s">
        <v>2256</v>
      </c>
      <c r="D78" s="1851" t="s">
        <v>2257</v>
      </c>
      <c r="E78" s="1851" t="s">
        <v>2258</v>
      </c>
      <c r="F78" s="1851" t="s">
        <v>2259</v>
      </c>
      <c r="G78" s="1851" t="s">
        <v>28</v>
      </c>
      <c r="H78" s="1851" t="s">
        <v>28</v>
      </c>
      <c r="I78" s="1851" t="s">
        <v>896</v>
      </c>
    </row>
    <row customHeight="1" ht="11.25">
      <c r="A79" s="1851" t="s">
        <v>2255</v>
      </c>
      <c r="B79" s="1851" t="s">
        <v>16</v>
      </c>
      <c r="C79" s="1851" t="s">
        <v>2260</v>
      </c>
      <c r="D79" s="1851" t="s">
        <v>2261</v>
      </c>
      <c r="E79" s="1851" t="s">
        <v>2262</v>
      </c>
      <c r="F79" s="1851" t="s">
        <v>2263</v>
      </c>
      <c r="G79" s="1851" t="s">
        <v>28</v>
      </c>
      <c r="H79" s="1851" t="s">
        <v>28</v>
      </c>
      <c r="I79" s="1851" t="s">
        <v>896</v>
      </c>
    </row>
    <row customHeight="1" ht="11.25">
      <c r="A80" s="1851" t="s">
        <v>2255</v>
      </c>
      <c r="B80" s="1851" t="s">
        <v>16</v>
      </c>
      <c r="C80" s="1851" t="s">
        <v>2264</v>
      </c>
      <c r="D80" s="1851" t="s">
        <v>2265</v>
      </c>
      <c r="E80" s="1851" t="s">
        <v>2266</v>
      </c>
      <c r="F80" s="1851" t="s">
        <v>2267</v>
      </c>
      <c r="G80" s="1851" t="s">
        <v>2268</v>
      </c>
      <c r="H80" s="1851" t="s">
        <v>28</v>
      </c>
      <c r="I80" s="1851" t="s">
        <v>896</v>
      </c>
    </row>
    <row customHeight="1" ht="11.25">
      <c r="A81" s="1851" t="s">
        <v>2255</v>
      </c>
      <c r="B81" s="1851" t="s">
        <v>16</v>
      </c>
      <c r="C81" s="1851" t="s">
        <v>2269</v>
      </c>
      <c r="D81" s="1851" t="s">
        <v>2270</v>
      </c>
      <c r="E81" s="1851" t="s">
        <v>2271</v>
      </c>
      <c r="F81" s="1851" t="s">
        <v>2272</v>
      </c>
      <c r="G81" s="1851" t="s">
        <v>2273</v>
      </c>
      <c r="H81" s="1851" t="s">
        <v>28</v>
      </c>
      <c r="I81" s="1851" t="s">
        <v>896</v>
      </c>
    </row>
    <row customHeight="1" ht="11.25">
      <c r="A82" s="1851" t="s">
        <v>2255</v>
      </c>
      <c r="B82" s="1851" t="s">
        <v>16</v>
      </c>
      <c r="C82" s="1851" t="s">
        <v>2284</v>
      </c>
      <c r="D82" s="1851" t="s">
        <v>2285</v>
      </c>
      <c r="E82" s="1851" t="s">
        <v>2286</v>
      </c>
      <c r="F82" s="1851" t="s">
        <v>2287</v>
      </c>
      <c r="G82" s="1851" t="s">
        <v>28</v>
      </c>
      <c r="H82" s="1851" t="s">
        <v>28</v>
      </c>
      <c r="I82" s="1851" t="s">
        <v>896</v>
      </c>
    </row>
    <row customHeight="1" ht="11.25">
      <c r="A83" s="1851" t="s">
        <v>2255</v>
      </c>
      <c r="B83" s="1851" t="s">
        <v>16</v>
      </c>
      <c r="C83" s="1851" t="s">
        <v>2291</v>
      </c>
      <c r="D83" s="1851" t="s">
        <v>2292</v>
      </c>
      <c r="E83" s="1851" t="s">
        <v>2293</v>
      </c>
      <c r="F83" s="1851" t="s">
        <v>2294</v>
      </c>
      <c r="G83" s="1851" t="s">
        <v>28</v>
      </c>
      <c r="H83" s="1851" t="s">
        <v>28</v>
      </c>
      <c r="I83" s="1851" t="s">
        <v>896</v>
      </c>
    </row>
    <row customHeight="1" ht="11.25">
      <c r="A84" s="1851" t="s">
        <v>2255</v>
      </c>
      <c r="B84" s="1851" t="s">
        <v>16</v>
      </c>
      <c r="C84" s="1851" t="s">
        <v>2300</v>
      </c>
      <c r="D84" s="1851" t="s">
        <v>2301</v>
      </c>
      <c r="E84" s="1851" t="s">
        <v>2302</v>
      </c>
      <c r="F84" s="1851" t="s">
        <v>2267</v>
      </c>
      <c r="G84" s="1851" t="s">
        <v>2303</v>
      </c>
      <c r="H84" s="1851" t="s">
        <v>28</v>
      </c>
      <c r="I84" s="1851" t="s">
        <v>896</v>
      </c>
    </row>
    <row customHeight="1" ht="11.25">
      <c r="A85" s="1851" t="s">
        <v>2255</v>
      </c>
      <c r="B85" s="1851" t="s">
        <v>16</v>
      </c>
      <c r="C85" s="1851" t="s">
        <v>2304</v>
      </c>
      <c r="D85" s="1851" t="s">
        <v>2305</v>
      </c>
      <c r="E85" s="1851" t="s">
        <v>2306</v>
      </c>
      <c r="F85" s="1851" t="s">
        <v>2307</v>
      </c>
      <c r="G85" s="1851" t="s">
        <v>28</v>
      </c>
      <c r="H85" s="1851" t="s">
        <v>28</v>
      </c>
      <c r="I85" s="1851" t="s">
        <v>896</v>
      </c>
    </row>
    <row customHeight="1" ht="11.25">
      <c r="A86" s="1851" t="s">
        <v>2255</v>
      </c>
      <c r="B86" s="1851" t="s">
        <v>16</v>
      </c>
      <c r="C86" s="1851" t="s">
        <v>28</v>
      </c>
      <c r="D86" s="1851" t="s">
        <v>2312</v>
      </c>
      <c r="E86" s="1851" t="s">
        <v>2313</v>
      </c>
      <c r="F86" s="1851" t="s">
        <v>2267</v>
      </c>
      <c r="G86" s="1851" t="s">
        <v>28</v>
      </c>
      <c r="H86" s="1851" t="s">
        <v>28</v>
      </c>
      <c r="I86" s="1851" t="s">
        <v>896</v>
      </c>
    </row>
    <row customHeight="1" ht="11.25">
      <c r="A87" s="1851" t="s">
        <v>2255</v>
      </c>
      <c r="B87" s="1851" t="s">
        <v>16</v>
      </c>
      <c r="C87" s="1851" t="s">
        <v>2323</v>
      </c>
      <c r="D87" s="1851" t="s">
        <v>2324</v>
      </c>
      <c r="E87" s="1851" t="s">
        <v>2325</v>
      </c>
      <c r="F87" s="1851" t="s">
        <v>2267</v>
      </c>
      <c r="G87" s="1851" t="s">
        <v>2326</v>
      </c>
      <c r="H87" s="1851" t="s">
        <v>28</v>
      </c>
      <c r="I87" s="1851" t="s">
        <v>896</v>
      </c>
    </row>
    <row customHeight="1" ht="11.25">
      <c r="A88" s="1851" t="s">
        <v>2255</v>
      </c>
      <c r="B88" s="1851" t="s">
        <v>16</v>
      </c>
      <c r="C88" s="1851" t="s">
        <v>2327</v>
      </c>
      <c r="D88" s="1851" t="s">
        <v>2328</v>
      </c>
      <c r="E88" s="1851" t="s">
        <v>2329</v>
      </c>
      <c r="F88" s="1851" t="s">
        <v>2259</v>
      </c>
      <c r="G88" s="1851" t="s">
        <v>2330</v>
      </c>
      <c r="H88" s="1851" t="s">
        <v>28</v>
      </c>
      <c r="I88" s="1851" t="s">
        <v>896</v>
      </c>
    </row>
    <row customHeight="1" ht="11.25">
      <c r="A89" s="1851" t="s">
        <v>2255</v>
      </c>
      <c r="B89" s="1851" t="s">
        <v>16</v>
      </c>
      <c r="C89" s="1851" t="s">
        <v>2331</v>
      </c>
      <c r="D89" s="1851" t="s">
        <v>2332</v>
      </c>
      <c r="E89" s="1851" t="s">
        <v>2333</v>
      </c>
      <c r="F89" s="1851" t="s">
        <v>2267</v>
      </c>
      <c r="G89" s="1851" t="s">
        <v>28</v>
      </c>
      <c r="H89" s="1851" t="s">
        <v>28</v>
      </c>
      <c r="I89" s="1851" t="s">
        <v>896</v>
      </c>
    </row>
    <row customHeight="1" ht="11.25">
      <c r="A90" s="1851" t="s">
        <v>2255</v>
      </c>
      <c r="B90" s="1851" t="s">
        <v>16</v>
      </c>
      <c r="C90" s="1851" t="s">
        <v>2337</v>
      </c>
      <c r="D90" s="1851" t="s">
        <v>2338</v>
      </c>
      <c r="E90" s="1851" t="s">
        <v>2339</v>
      </c>
      <c r="F90" s="1851" t="s">
        <v>2340</v>
      </c>
      <c r="G90" s="1851" t="s">
        <v>28</v>
      </c>
      <c r="H90" s="1851" t="s">
        <v>28</v>
      </c>
      <c r="I90" s="1851" t="s">
        <v>896</v>
      </c>
    </row>
    <row customHeight="1" ht="11.25">
      <c r="A91" s="1851" t="s">
        <v>2255</v>
      </c>
      <c r="B91" s="1851" t="s">
        <v>16</v>
      </c>
      <c r="C91" s="1851" t="s">
        <v>2346</v>
      </c>
      <c r="D91" s="1851" t="s">
        <v>2347</v>
      </c>
      <c r="E91" s="1851" t="s">
        <v>2348</v>
      </c>
      <c r="F91" s="1851" t="s">
        <v>2349</v>
      </c>
      <c r="G91" s="1851" t="s">
        <v>28</v>
      </c>
      <c r="H91" s="1851" t="s">
        <v>28</v>
      </c>
      <c r="I91" s="1851" t="s">
        <v>896</v>
      </c>
    </row>
    <row customHeight="1" ht="11.25">
      <c r="A92" s="1851" t="s">
        <v>2255</v>
      </c>
      <c r="B92" s="1851" t="s">
        <v>16</v>
      </c>
      <c r="C92" s="1851" t="s">
        <v>2353</v>
      </c>
      <c r="D92" s="1851" t="s">
        <v>2354</v>
      </c>
      <c r="E92" s="1851" t="s">
        <v>2355</v>
      </c>
      <c r="F92" s="1851" t="s">
        <v>2298</v>
      </c>
      <c r="G92" s="1851" t="s">
        <v>2299</v>
      </c>
      <c r="H92" s="1851" t="s">
        <v>28</v>
      </c>
      <c r="I92" s="1851" t="s">
        <v>896</v>
      </c>
    </row>
    <row customHeight="1" ht="11.25">
      <c r="A93" s="1851" t="s">
        <v>2255</v>
      </c>
      <c r="B93" s="1851" t="s">
        <v>16</v>
      </c>
      <c r="C93" s="1851" t="s">
        <v>2356</v>
      </c>
      <c r="D93" s="1851" t="s">
        <v>2357</v>
      </c>
      <c r="E93" s="1851" t="s">
        <v>2358</v>
      </c>
      <c r="F93" s="1851" t="s">
        <v>2298</v>
      </c>
      <c r="G93" s="1851" t="s">
        <v>2299</v>
      </c>
      <c r="H93" s="1851" t="s">
        <v>28</v>
      </c>
      <c r="I93" s="1851" t="s">
        <v>896</v>
      </c>
    </row>
    <row customHeight="1" ht="11.25">
      <c r="A94" s="1851" t="s">
        <v>2255</v>
      </c>
      <c r="B94" s="1851" t="s">
        <v>16</v>
      </c>
      <c r="C94" s="1851" t="s">
        <v>2374</v>
      </c>
      <c r="D94" s="1851" t="s">
        <v>2375</v>
      </c>
      <c r="E94" s="1851" t="s">
        <v>2376</v>
      </c>
      <c r="F94" s="1851" t="s">
        <v>2349</v>
      </c>
      <c r="G94" s="1851" t="s">
        <v>28</v>
      </c>
      <c r="H94" s="1851" t="s">
        <v>28</v>
      </c>
      <c r="I94" s="1851" t="s">
        <v>896</v>
      </c>
    </row>
    <row customHeight="1" ht="11.25">
      <c r="A95" s="1851" t="s">
        <v>2255</v>
      </c>
      <c r="B95" s="1851" t="s">
        <v>16</v>
      </c>
      <c r="C95" s="1851" t="s">
        <v>2383</v>
      </c>
      <c r="D95" s="1851" t="s">
        <v>2384</v>
      </c>
      <c r="E95" s="1851" t="s">
        <v>2385</v>
      </c>
      <c r="F95" s="1851" t="s">
        <v>2267</v>
      </c>
      <c r="G95" s="1851" t="s">
        <v>28</v>
      </c>
      <c r="H95" s="1851" t="s">
        <v>28</v>
      </c>
      <c r="I95" s="1851" t="s">
        <v>896</v>
      </c>
    </row>
    <row customHeight="1" ht="11.25">
      <c r="A96" s="1851" t="s">
        <v>2255</v>
      </c>
      <c r="B96" s="1851" t="s">
        <v>16</v>
      </c>
      <c r="C96" s="1851" t="s">
        <v>2386</v>
      </c>
      <c r="D96" s="1851" t="s">
        <v>2387</v>
      </c>
      <c r="E96" s="1851" t="s">
        <v>2388</v>
      </c>
      <c r="F96" s="1851" t="s">
        <v>2389</v>
      </c>
      <c r="G96" s="1851" t="s">
        <v>28</v>
      </c>
      <c r="H96" s="1851" t="s">
        <v>28</v>
      </c>
      <c r="I96" s="1851" t="s">
        <v>896</v>
      </c>
    </row>
    <row customHeight="1" ht="11.25">
      <c r="A97" s="1851" t="s">
        <v>2255</v>
      </c>
      <c r="B97" s="1851" t="s">
        <v>16</v>
      </c>
      <c r="C97" s="1851" t="s">
        <v>2394</v>
      </c>
      <c r="D97" s="1851" t="s">
        <v>2395</v>
      </c>
      <c r="E97" s="1851" t="s">
        <v>2396</v>
      </c>
      <c r="F97" s="1851" t="s">
        <v>2397</v>
      </c>
      <c r="G97" s="1851" t="s">
        <v>28</v>
      </c>
      <c r="H97" s="1851" t="s">
        <v>28</v>
      </c>
      <c r="I97" s="1851" t="s">
        <v>896</v>
      </c>
    </row>
    <row customHeight="1" ht="11.25">
      <c r="A98" s="1851" t="s">
        <v>2255</v>
      </c>
      <c r="B98" s="1851" t="s">
        <v>16</v>
      </c>
      <c r="C98" s="1851" t="s">
        <v>2411</v>
      </c>
      <c r="D98" s="1851" t="s">
        <v>2412</v>
      </c>
      <c r="E98" s="1851" t="s">
        <v>2413</v>
      </c>
      <c r="F98" s="1851" t="s">
        <v>2410</v>
      </c>
      <c r="G98" s="1851" t="s">
        <v>28</v>
      </c>
      <c r="H98" s="1851" t="s">
        <v>2414</v>
      </c>
      <c r="I98" s="1851" t="s">
        <v>896</v>
      </c>
    </row>
    <row customHeight="1" ht="11.25">
      <c r="A99" s="1851" t="s">
        <v>2255</v>
      </c>
      <c r="B99" s="1851" t="s">
        <v>16</v>
      </c>
      <c r="C99" s="1851" t="s">
        <v>2418</v>
      </c>
      <c r="D99" s="1851" t="s">
        <v>2419</v>
      </c>
      <c r="E99" s="1851" t="s">
        <v>2420</v>
      </c>
      <c r="F99" s="1851" t="s">
        <v>2421</v>
      </c>
      <c r="G99" s="1851" t="s">
        <v>28</v>
      </c>
      <c r="H99" s="1851" t="s">
        <v>28</v>
      </c>
      <c r="I99" s="1851" t="s">
        <v>896</v>
      </c>
    </row>
    <row customHeight="1" ht="11.25">
      <c r="A100" s="1851" t="s">
        <v>2255</v>
      </c>
      <c r="B100" s="1851" t="s">
        <v>16</v>
      </c>
      <c r="C100" s="1851" t="s">
        <v>2425</v>
      </c>
      <c r="D100" s="1851" t="s">
        <v>2426</v>
      </c>
      <c r="E100" s="1851" t="s">
        <v>2427</v>
      </c>
      <c r="F100" s="1851" t="s">
        <v>2340</v>
      </c>
      <c r="G100" s="1851" t="s">
        <v>28</v>
      </c>
      <c r="H100" s="1851" t="s">
        <v>28</v>
      </c>
      <c r="I100" s="1851" t="s">
        <v>896</v>
      </c>
    </row>
    <row customHeight="1" ht="11.25">
      <c r="A101" s="1851" t="s">
        <v>2255</v>
      </c>
      <c r="B101" s="1851" t="s">
        <v>16</v>
      </c>
      <c r="C101" s="1851" t="s">
        <v>2436</v>
      </c>
      <c r="D101" s="1851" t="s">
        <v>2437</v>
      </c>
      <c r="E101" s="1851" t="s">
        <v>2438</v>
      </c>
      <c r="F101" s="1851" t="s">
        <v>2294</v>
      </c>
      <c r="G101" s="1851" t="s">
        <v>28</v>
      </c>
      <c r="H101" s="1851" t="s">
        <v>28</v>
      </c>
      <c r="I101" s="1851" t="s">
        <v>896</v>
      </c>
    </row>
    <row customHeight="1" ht="11.25">
      <c r="A102" s="1851" t="s">
        <v>2255</v>
      </c>
      <c r="B102" s="1851" t="s">
        <v>16</v>
      </c>
      <c r="C102" s="1851" t="s">
        <v>2439</v>
      </c>
      <c r="D102" s="1851" t="s">
        <v>2440</v>
      </c>
      <c r="E102" s="1851" t="s">
        <v>2441</v>
      </c>
      <c r="F102" s="1851" t="s">
        <v>2421</v>
      </c>
      <c r="G102" s="1851" t="s">
        <v>2442</v>
      </c>
      <c r="H102" s="1851" t="s">
        <v>2443</v>
      </c>
      <c r="I102" s="1851" t="s">
        <v>896</v>
      </c>
    </row>
    <row customHeight="1" ht="11.25">
      <c r="A103" s="1851" t="s">
        <v>2255</v>
      </c>
      <c r="B103" s="1851" t="s">
        <v>16</v>
      </c>
      <c r="C103" s="1851" t="s">
        <v>2444</v>
      </c>
      <c r="D103" s="1851" t="s">
        <v>2445</v>
      </c>
      <c r="E103" s="1851" t="s">
        <v>2446</v>
      </c>
      <c r="F103" s="1851" t="s">
        <v>2294</v>
      </c>
      <c r="G103" s="1851" t="s">
        <v>2447</v>
      </c>
      <c r="H103" s="1851" t="s">
        <v>28</v>
      </c>
      <c r="I103" s="1851" t="s">
        <v>896</v>
      </c>
    </row>
    <row customHeight="1" ht="11.25">
      <c r="A104" s="1851" t="s">
        <v>2255</v>
      </c>
      <c r="B104" s="1851" t="s">
        <v>16</v>
      </c>
      <c r="C104" s="1851" t="s">
        <v>2448</v>
      </c>
      <c r="D104" s="1851" t="s">
        <v>2449</v>
      </c>
      <c r="E104" s="1851" t="s">
        <v>2450</v>
      </c>
      <c r="F104" s="1851" t="s">
        <v>2451</v>
      </c>
      <c r="G104" s="1851" t="s">
        <v>28</v>
      </c>
      <c r="H104" s="1851" t="s">
        <v>28</v>
      </c>
      <c r="I104" s="1851" t="s">
        <v>896</v>
      </c>
    </row>
    <row customHeight="1" ht="11.25">
      <c r="A105" s="1851" t="s">
        <v>2255</v>
      </c>
      <c r="B105" s="1851" t="s">
        <v>16</v>
      </c>
      <c r="C105" s="1851" t="s">
        <v>2452</v>
      </c>
      <c r="D105" s="1851" t="s">
        <v>2453</v>
      </c>
      <c r="E105" s="1851" t="s">
        <v>2454</v>
      </c>
      <c r="F105" s="1851" t="s">
        <v>2421</v>
      </c>
      <c r="G105" s="1851" t="s">
        <v>28</v>
      </c>
      <c r="H105" s="1851" t="s">
        <v>28</v>
      </c>
      <c r="I105" s="1851" t="s">
        <v>896</v>
      </c>
    </row>
    <row customHeight="1" ht="11.25">
      <c r="A106" s="1851" t="s">
        <v>2255</v>
      </c>
      <c r="B106" s="1851" t="s">
        <v>16</v>
      </c>
      <c r="C106" s="1851" t="s">
        <v>2455</v>
      </c>
      <c r="D106" s="1851" t="s">
        <v>2456</v>
      </c>
      <c r="E106" s="1851" t="s">
        <v>2457</v>
      </c>
      <c r="F106" s="1851" t="s">
        <v>2458</v>
      </c>
      <c r="G106" s="1851" t="s">
        <v>28</v>
      </c>
      <c r="H106" s="1851" t="s">
        <v>28</v>
      </c>
      <c r="I106" s="1851" t="s">
        <v>896</v>
      </c>
    </row>
    <row customHeight="1" ht="11.25">
      <c r="A107" s="1851" t="s">
        <v>2255</v>
      </c>
      <c r="B107" s="1851" t="s">
        <v>16</v>
      </c>
      <c r="C107" s="1851" t="s">
        <v>2462</v>
      </c>
      <c r="D107" s="1851" t="s">
        <v>2463</v>
      </c>
      <c r="E107" s="1851" t="s">
        <v>2464</v>
      </c>
      <c r="F107" s="1851" t="s">
        <v>2298</v>
      </c>
      <c r="G107" s="1851" t="s">
        <v>28</v>
      </c>
      <c r="H107" s="1851" t="s">
        <v>28</v>
      </c>
      <c r="I107" s="1851" t="s">
        <v>896</v>
      </c>
    </row>
    <row customHeight="1" ht="11.25">
      <c r="A108" s="1851" t="s">
        <v>2255</v>
      </c>
      <c r="B108" s="1851" t="s">
        <v>16</v>
      </c>
      <c r="C108" s="1851" t="s">
        <v>2468</v>
      </c>
      <c r="D108" s="1851" t="s">
        <v>2469</v>
      </c>
      <c r="E108" s="1851" t="s">
        <v>2262</v>
      </c>
      <c r="F108" s="1851" t="s">
        <v>2470</v>
      </c>
      <c r="G108" s="1851" t="s">
        <v>2471</v>
      </c>
      <c r="H108" s="1851" t="s">
        <v>28</v>
      </c>
      <c r="I108" s="1851" t="s">
        <v>896</v>
      </c>
    </row>
    <row customHeight="1" ht="11.25">
      <c r="A109" s="1851" t="s">
        <v>2255</v>
      </c>
      <c r="B109" s="1851" t="s">
        <v>16</v>
      </c>
      <c r="C109" s="1851" t="s">
        <v>2475</v>
      </c>
      <c r="D109" s="1851" t="s">
        <v>2476</v>
      </c>
      <c r="E109" s="1851" t="s">
        <v>2477</v>
      </c>
      <c r="F109" s="1851" t="s">
        <v>2478</v>
      </c>
      <c r="G109" s="1851" t="s">
        <v>2479</v>
      </c>
      <c r="H109" s="1851" t="s">
        <v>28</v>
      </c>
      <c r="I109" s="1851" t="s">
        <v>896</v>
      </c>
    </row>
    <row customHeight="1" ht="11.25">
      <c r="A110" s="1851" t="s">
        <v>2255</v>
      </c>
      <c r="B110" s="1851" t="s">
        <v>16</v>
      </c>
      <c r="C110" s="1851" t="s">
        <v>2480</v>
      </c>
      <c r="D110" s="1851" t="s">
        <v>2481</v>
      </c>
      <c r="E110" s="1851" t="s">
        <v>2343</v>
      </c>
      <c r="F110" s="1851" t="s">
        <v>2482</v>
      </c>
      <c r="G110" s="1851" t="s">
        <v>28</v>
      </c>
      <c r="H110" s="1851" t="s">
        <v>28</v>
      </c>
      <c r="I110" s="1851" t="s">
        <v>896</v>
      </c>
    </row>
    <row customHeight="1" ht="11.25">
      <c r="A111" s="1851" t="s">
        <v>2255</v>
      </c>
      <c r="B111" s="1851" t="s">
        <v>16</v>
      </c>
      <c r="C111" s="1851" t="s">
        <v>2483</v>
      </c>
      <c r="D111" s="1851" t="s">
        <v>2484</v>
      </c>
      <c r="E111" s="1851" t="s">
        <v>2485</v>
      </c>
      <c r="F111" s="1851" t="s">
        <v>2486</v>
      </c>
      <c r="G111" s="1851" t="s">
        <v>2487</v>
      </c>
      <c r="H111" s="1851" t="s">
        <v>28</v>
      </c>
      <c r="I111" s="1851" t="s">
        <v>896</v>
      </c>
    </row>
    <row customHeight="1" ht="11.25">
      <c r="A112" s="1851" t="s">
        <v>2255</v>
      </c>
      <c r="B112" s="1851" t="s">
        <v>16</v>
      </c>
      <c r="C112" s="1851" t="s">
        <v>2488</v>
      </c>
      <c r="D112" s="1851" t="s">
        <v>2489</v>
      </c>
      <c r="E112" s="1851" t="s">
        <v>2490</v>
      </c>
      <c r="F112" s="1851" t="s">
        <v>2491</v>
      </c>
      <c r="G112" s="1851" t="s">
        <v>28</v>
      </c>
      <c r="H112" s="1851" t="s">
        <v>28</v>
      </c>
      <c r="I112" s="1851" t="s">
        <v>896</v>
      </c>
    </row>
    <row customHeight="1" ht="11.25">
      <c r="A113" s="1851" t="s">
        <v>2255</v>
      </c>
      <c r="B113" s="1851" t="s">
        <v>16</v>
      </c>
      <c r="C113" s="1851" t="s">
        <v>2492</v>
      </c>
      <c r="D113" s="1851" t="s">
        <v>2493</v>
      </c>
      <c r="E113" s="1851" t="s">
        <v>2490</v>
      </c>
      <c r="F113" s="1851" t="s">
        <v>2494</v>
      </c>
      <c r="G113" s="1851" t="s">
        <v>2495</v>
      </c>
      <c r="H113" s="1851" t="s">
        <v>28</v>
      </c>
      <c r="I113" s="1851" t="s">
        <v>896</v>
      </c>
    </row>
    <row customHeight="1" ht="11.25">
      <c r="A114" s="1851" t="s">
        <v>2255</v>
      </c>
      <c r="B114" s="1851" t="s">
        <v>16</v>
      </c>
      <c r="C114" s="1851" t="s">
        <v>2515</v>
      </c>
      <c r="D114" s="1851" t="s">
        <v>2516</v>
      </c>
      <c r="E114" s="1851" t="s">
        <v>2477</v>
      </c>
      <c r="F114" s="1851" t="s">
        <v>2517</v>
      </c>
      <c r="G114" s="1851" t="s">
        <v>28</v>
      </c>
      <c r="H114" s="1851" t="s">
        <v>28</v>
      </c>
      <c r="I114" s="1851" t="s">
        <v>896</v>
      </c>
    </row>
    <row customHeight="1" ht="11.25">
      <c r="A115" s="1851" t="s">
        <v>2255</v>
      </c>
      <c r="B115" s="1851" t="s">
        <v>16</v>
      </c>
      <c r="C115" s="1851" t="s">
        <v>2521</v>
      </c>
      <c r="D115" s="1851" t="s">
        <v>2522</v>
      </c>
      <c r="E115" s="1851" t="s">
        <v>2523</v>
      </c>
      <c r="F115" s="1851" t="s">
        <v>2307</v>
      </c>
      <c r="G115" s="1851" t="s">
        <v>28</v>
      </c>
      <c r="H115" s="1851" t="s">
        <v>28</v>
      </c>
      <c r="I115" s="1851" t="s">
        <v>896</v>
      </c>
    </row>
    <row customHeight="1" ht="11.25">
      <c r="A116" s="1851" t="s">
        <v>2255</v>
      </c>
      <c r="B116" s="1851" t="s">
        <v>16</v>
      </c>
      <c r="C116" s="1851" t="s">
        <v>2524</v>
      </c>
      <c r="D116" s="1851" t="s">
        <v>2525</v>
      </c>
      <c r="E116" s="1851" t="s">
        <v>2477</v>
      </c>
      <c r="F116" s="1851" t="s">
        <v>2526</v>
      </c>
      <c r="G116" s="1851" t="s">
        <v>28</v>
      </c>
      <c r="H116" s="1851" t="s">
        <v>28</v>
      </c>
      <c r="I116" s="1851" t="s">
        <v>896</v>
      </c>
    </row>
    <row customHeight="1" ht="11.25">
      <c r="A117" s="1851" t="s">
        <v>2255</v>
      </c>
      <c r="B117" s="1851" t="s">
        <v>16</v>
      </c>
      <c r="C117" s="1851" t="s">
        <v>2260</v>
      </c>
      <c r="D117" s="1851" t="s">
        <v>2261</v>
      </c>
      <c r="E117" s="1851" t="s">
        <v>2262</v>
      </c>
      <c r="F117" s="1851" t="s">
        <v>2263</v>
      </c>
      <c r="G117" s="1851" t="s">
        <v>28</v>
      </c>
      <c r="H117" s="1851" t="s">
        <v>28</v>
      </c>
      <c r="I117" s="1851" t="s">
        <v>856</v>
      </c>
    </row>
    <row customHeight="1" ht="11.25">
      <c r="A118" s="1851" t="s">
        <v>2255</v>
      </c>
      <c r="B118" s="1851" t="s">
        <v>16</v>
      </c>
      <c r="C118" s="1851" t="s">
        <v>2264</v>
      </c>
      <c r="D118" s="1851" t="s">
        <v>2265</v>
      </c>
      <c r="E118" s="1851" t="s">
        <v>2266</v>
      </c>
      <c r="F118" s="1851" t="s">
        <v>2267</v>
      </c>
      <c r="G118" s="1851" t="s">
        <v>2268</v>
      </c>
      <c r="H118" s="1851" t="s">
        <v>28</v>
      </c>
      <c r="I118" s="1851" t="s">
        <v>856</v>
      </c>
    </row>
    <row customHeight="1" ht="11.25">
      <c r="A119" s="1851" t="s">
        <v>2255</v>
      </c>
      <c r="B119" s="1851" t="s">
        <v>16</v>
      </c>
      <c r="C119" s="1851" t="s">
        <v>2269</v>
      </c>
      <c r="D119" s="1851" t="s">
        <v>2270</v>
      </c>
      <c r="E119" s="1851" t="s">
        <v>2271</v>
      </c>
      <c r="F119" s="1851" t="s">
        <v>2272</v>
      </c>
      <c r="G119" s="1851" t="s">
        <v>2273</v>
      </c>
      <c r="H119" s="1851" t="s">
        <v>28</v>
      </c>
      <c r="I119" s="1851" t="s">
        <v>856</v>
      </c>
    </row>
    <row customHeight="1" ht="11.25">
      <c r="A120" s="1851" t="s">
        <v>2255</v>
      </c>
      <c r="B120" s="1851" t="s">
        <v>16</v>
      </c>
      <c r="C120" s="1851" t="s">
        <v>2277</v>
      </c>
      <c r="D120" s="1851" t="s">
        <v>2278</v>
      </c>
      <c r="E120" s="1851" t="s">
        <v>2279</v>
      </c>
      <c r="F120" s="1851" t="s">
        <v>2267</v>
      </c>
      <c r="G120" s="1851" t="s">
        <v>2280</v>
      </c>
      <c r="H120" s="1851" t="s">
        <v>28</v>
      </c>
      <c r="I120" s="1851" t="s">
        <v>856</v>
      </c>
    </row>
    <row customHeight="1" ht="11.25">
      <c r="A121" s="1851" t="s">
        <v>2255</v>
      </c>
      <c r="B121" s="1851" t="s">
        <v>16</v>
      </c>
      <c r="C121" s="1851" t="s">
        <v>2284</v>
      </c>
      <c r="D121" s="1851" t="s">
        <v>2285</v>
      </c>
      <c r="E121" s="1851" t="s">
        <v>2286</v>
      </c>
      <c r="F121" s="1851" t="s">
        <v>2287</v>
      </c>
      <c r="G121" s="1851" t="s">
        <v>28</v>
      </c>
      <c r="H121" s="1851" t="s">
        <v>28</v>
      </c>
      <c r="I121" s="1851" t="s">
        <v>856</v>
      </c>
    </row>
    <row customHeight="1" ht="11.25">
      <c r="A122" s="1851" t="s">
        <v>2255</v>
      </c>
      <c r="B122" s="1851" t="s">
        <v>16</v>
      </c>
      <c r="C122" s="1851" t="s">
        <v>2295</v>
      </c>
      <c r="D122" s="1851" t="s">
        <v>2296</v>
      </c>
      <c r="E122" s="1851" t="s">
        <v>2297</v>
      </c>
      <c r="F122" s="1851" t="s">
        <v>2298</v>
      </c>
      <c r="G122" s="1851" t="s">
        <v>2299</v>
      </c>
      <c r="H122" s="1851" t="s">
        <v>28</v>
      </c>
      <c r="I122" s="1851" t="s">
        <v>856</v>
      </c>
    </row>
    <row customHeight="1" ht="11.25">
      <c r="A123" s="1851" t="s">
        <v>2255</v>
      </c>
      <c r="B123" s="1851" t="s">
        <v>16</v>
      </c>
      <c r="C123" s="1851" t="s">
        <v>2304</v>
      </c>
      <c r="D123" s="1851" t="s">
        <v>2305</v>
      </c>
      <c r="E123" s="1851" t="s">
        <v>2306</v>
      </c>
      <c r="F123" s="1851" t="s">
        <v>2307</v>
      </c>
      <c r="G123" s="1851" t="s">
        <v>28</v>
      </c>
      <c r="H123" s="1851" t="s">
        <v>28</v>
      </c>
      <c r="I123" s="1851" t="s">
        <v>856</v>
      </c>
    </row>
    <row customHeight="1" ht="11.25">
      <c r="A124" s="1851" t="s">
        <v>2255</v>
      </c>
      <c r="B124" s="1851" t="s">
        <v>16</v>
      </c>
      <c r="C124" s="1851" t="s">
        <v>2527</v>
      </c>
      <c r="D124" s="1851" t="s">
        <v>2528</v>
      </c>
      <c r="E124" s="1851" t="s">
        <v>2529</v>
      </c>
      <c r="F124" s="1851" t="s">
        <v>2267</v>
      </c>
      <c r="G124" s="1851" t="s">
        <v>2530</v>
      </c>
      <c r="H124" s="1851" t="s">
        <v>28</v>
      </c>
      <c r="I124" s="1851" t="s">
        <v>856</v>
      </c>
    </row>
    <row customHeight="1" ht="11.25">
      <c r="A125" s="1851" t="s">
        <v>2255</v>
      </c>
      <c r="B125" s="1851" t="s">
        <v>16</v>
      </c>
      <c r="C125" s="1851" t="s">
        <v>28</v>
      </c>
      <c r="D125" s="1851" t="s">
        <v>2312</v>
      </c>
      <c r="E125" s="1851" t="s">
        <v>2313</v>
      </c>
      <c r="F125" s="1851" t="s">
        <v>2267</v>
      </c>
      <c r="G125" s="1851" t="s">
        <v>28</v>
      </c>
      <c r="H125" s="1851" t="s">
        <v>28</v>
      </c>
      <c r="I125" s="1851" t="s">
        <v>856</v>
      </c>
    </row>
    <row customHeight="1" ht="11.25">
      <c r="A126" s="1851" t="s">
        <v>2255</v>
      </c>
      <c r="B126" s="1851" t="s">
        <v>16</v>
      </c>
      <c r="C126" s="1851" t="s">
        <v>2314</v>
      </c>
      <c r="D126" s="1851" t="s">
        <v>2315</v>
      </c>
      <c r="E126" s="1851" t="s">
        <v>2316</v>
      </c>
      <c r="F126" s="1851" t="s">
        <v>2317</v>
      </c>
      <c r="G126" s="1851" t="s">
        <v>2318</v>
      </c>
      <c r="H126" s="1851" t="s">
        <v>28</v>
      </c>
      <c r="I126" s="1851" t="s">
        <v>856</v>
      </c>
    </row>
    <row customHeight="1" ht="11.25">
      <c r="A127" s="1851" t="s">
        <v>2255</v>
      </c>
      <c r="B127" s="1851" t="s">
        <v>16</v>
      </c>
      <c r="C127" s="1851" t="s">
        <v>2531</v>
      </c>
      <c r="D127" s="1851" t="s">
        <v>2532</v>
      </c>
      <c r="E127" s="1851" t="s">
        <v>2533</v>
      </c>
      <c r="F127" s="1851" t="s">
        <v>2294</v>
      </c>
      <c r="G127" s="1851" t="s">
        <v>28</v>
      </c>
      <c r="H127" s="1851" t="s">
        <v>28</v>
      </c>
      <c r="I127" s="1851" t="s">
        <v>856</v>
      </c>
    </row>
    <row customHeight="1" ht="11.25">
      <c r="A128" s="1851" t="s">
        <v>2255</v>
      </c>
      <c r="B128" s="1851" t="s">
        <v>16</v>
      </c>
      <c r="C128" s="1851" t="s">
        <v>2323</v>
      </c>
      <c r="D128" s="1851" t="s">
        <v>2324</v>
      </c>
      <c r="E128" s="1851" t="s">
        <v>2325</v>
      </c>
      <c r="F128" s="1851" t="s">
        <v>2267</v>
      </c>
      <c r="G128" s="1851" t="s">
        <v>2326</v>
      </c>
      <c r="H128" s="1851" t="s">
        <v>28</v>
      </c>
      <c r="I128" s="1851" t="s">
        <v>856</v>
      </c>
    </row>
    <row customHeight="1" ht="11.25">
      <c r="A129" s="1851" t="s">
        <v>2255</v>
      </c>
      <c r="B129" s="1851" t="s">
        <v>16</v>
      </c>
      <c r="C129" s="1851" t="s">
        <v>2534</v>
      </c>
      <c r="D129" s="1851" t="s">
        <v>2535</v>
      </c>
      <c r="E129" s="1851" t="s">
        <v>2536</v>
      </c>
      <c r="F129" s="1851" t="s">
        <v>2340</v>
      </c>
      <c r="G129" s="1851" t="s">
        <v>28</v>
      </c>
      <c r="H129" s="1851" t="s">
        <v>28</v>
      </c>
      <c r="I129" s="1851" t="s">
        <v>856</v>
      </c>
    </row>
    <row customHeight="1" ht="11.25">
      <c r="A130" s="1851" t="s">
        <v>2255</v>
      </c>
      <c r="B130" s="1851" t="s">
        <v>16</v>
      </c>
      <c r="C130" s="1851" t="s">
        <v>2537</v>
      </c>
      <c r="D130" s="1851" t="s">
        <v>2538</v>
      </c>
      <c r="E130" s="1851" t="s">
        <v>2539</v>
      </c>
      <c r="F130" s="1851" t="s">
        <v>2298</v>
      </c>
      <c r="G130" s="1851" t="s">
        <v>28</v>
      </c>
      <c r="H130" s="1851" t="s">
        <v>28</v>
      </c>
      <c r="I130" s="1851" t="s">
        <v>856</v>
      </c>
    </row>
    <row customHeight="1" ht="11.25">
      <c r="A131" s="1851" t="s">
        <v>2255</v>
      </c>
      <c r="B131" s="1851" t="s">
        <v>16</v>
      </c>
      <c r="C131" s="1851" t="s">
        <v>2334</v>
      </c>
      <c r="D131" s="1851" t="s">
        <v>2335</v>
      </c>
      <c r="E131" s="1851" t="s">
        <v>2336</v>
      </c>
      <c r="F131" s="1851" t="s">
        <v>2307</v>
      </c>
      <c r="G131" s="1851" t="s">
        <v>28</v>
      </c>
      <c r="H131" s="1851" t="s">
        <v>28</v>
      </c>
      <c r="I131" s="1851" t="s">
        <v>856</v>
      </c>
    </row>
    <row customHeight="1" ht="11.25">
      <c r="A132" s="1851" t="s">
        <v>2255</v>
      </c>
      <c r="B132" s="1851" t="s">
        <v>16</v>
      </c>
      <c r="C132" s="1851" t="s">
        <v>2337</v>
      </c>
      <c r="D132" s="1851" t="s">
        <v>2338</v>
      </c>
      <c r="E132" s="1851" t="s">
        <v>2339</v>
      </c>
      <c r="F132" s="1851" t="s">
        <v>2340</v>
      </c>
      <c r="G132" s="1851" t="s">
        <v>28</v>
      </c>
      <c r="H132" s="1851" t="s">
        <v>28</v>
      </c>
      <c r="I132" s="1851" t="s">
        <v>856</v>
      </c>
    </row>
    <row customHeight="1" ht="11.25">
      <c r="A133" s="1851" t="s">
        <v>2255</v>
      </c>
      <c r="B133" s="1851" t="s">
        <v>16</v>
      </c>
      <c r="C133" s="1851" t="s">
        <v>2540</v>
      </c>
      <c r="D133" s="1851" t="s">
        <v>2541</v>
      </c>
      <c r="E133" s="1851" t="s">
        <v>2542</v>
      </c>
      <c r="F133" s="1851" t="s">
        <v>2259</v>
      </c>
      <c r="G133" s="1851" t="s">
        <v>2543</v>
      </c>
      <c r="H133" s="1851" t="s">
        <v>28</v>
      </c>
      <c r="I133" s="1851" t="s">
        <v>856</v>
      </c>
    </row>
    <row customHeight="1" ht="11.25">
      <c r="A134" s="1851" t="s">
        <v>2255</v>
      </c>
      <c r="B134" s="1851" t="s">
        <v>16</v>
      </c>
      <c r="C134" s="1851" t="s">
        <v>2544</v>
      </c>
      <c r="D134" s="1851" t="s">
        <v>2545</v>
      </c>
      <c r="E134" s="1851" t="s">
        <v>2546</v>
      </c>
      <c r="F134" s="1851" t="s">
        <v>2421</v>
      </c>
      <c r="G134" s="1851" t="s">
        <v>28</v>
      </c>
      <c r="H134" s="1851" t="s">
        <v>28</v>
      </c>
      <c r="I134" s="1851" t="s">
        <v>856</v>
      </c>
    </row>
    <row customHeight="1" ht="11.25">
      <c r="A135" s="1851" t="s">
        <v>2255</v>
      </c>
      <c r="B135" s="1851" t="s">
        <v>16</v>
      </c>
      <c r="C135" s="1851" t="s">
        <v>2547</v>
      </c>
      <c r="D135" s="1851" t="s">
        <v>2548</v>
      </c>
      <c r="E135" s="1851" t="s">
        <v>2549</v>
      </c>
      <c r="F135" s="1851" t="s">
        <v>2340</v>
      </c>
      <c r="G135" s="1851" t="s">
        <v>28</v>
      </c>
      <c r="H135" s="1851" t="s">
        <v>28</v>
      </c>
      <c r="I135" s="1851" t="s">
        <v>856</v>
      </c>
    </row>
    <row customHeight="1" ht="11.25">
      <c r="A136" s="1851" t="s">
        <v>2255</v>
      </c>
      <c r="B136" s="1851" t="s">
        <v>16</v>
      </c>
      <c r="C136" s="1851" t="s">
        <v>2341</v>
      </c>
      <c r="D136" s="1851" t="s">
        <v>2342</v>
      </c>
      <c r="E136" s="1851" t="s">
        <v>2343</v>
      </c>
      <c r="F136" s="1851" t="s">
        <v>2344</v>
      </c>
      <c r="G136" s="1851" t="s">
        <v>2345</v>
      </c>
      <c r="H136" s="1851" t="s">
        <v>28</v>
      </c>
      <c r="I136" s="1851" t="s">
        <v>856</v>
      </c>
    </row>
    <row customHeight="1" ht="11.25">
      <c r="A137" s="1851" t="s">
        <v>2255</v>
      </c>
      <c r="B137" s="1851" t="s">
        <v>16</v>
      </c>
      <c r="C137" s="1851" t="s">
        <v>2550</v>
      </c>
      <c r="D137" s="1851" t="s">
        <v>2551</v>
      </c>
      <c r="E137" s="1851" t="s">
        <v>2552</v>
      </c>
      <c r="F137" s="1851" t="s">
        <v>2267</v>
      </c>
      <c r="G137" s="1851" t="s">
        <v>28</v>
      </c>
      <c r="H137" s="1851" t="s">
        <v>28</v>
      </c>
      <c r="I137" s="1851" t="s">
        <v>856</v>
      </c>
    </row>
    <row customHeight="1" ht="11.25">
      <c r="A138" s="1851" t="s">
        <v>2255</v>
      </c>
      <c r="B138" s="1851" t="s">
        <v>16</v>
      </c>
      <c r="C138" s="1851" t="s">
        <v>2346</v>
      </c>
      <c r="D138" s="1851" t="s">
        <v>2347</v>
      </c>
      <c r="E138" s="1851" t="s">
        <v>2348</v>
      </c>
      <c r="F138" s="1851" t="s">
        <v>2349</v>
      </c>
      <c r="G138" s="1851" t="s">
        <v>28</v>
      </c>
      <c r="H138" s="1851" t="s">
        <v>28</v>
      </c>
      <c r="I138" s="1851" t="s">
        <v>856</v>
      </c>
    </row>
    <row customHeight="1" ht="11.25">
      <c r="A139" s="1851" t="s">
        <v>2255</v>
      </c>
      <c r="B139" s="1851" t="s">
        <v>16</v>
      </c>
      <c r="C139" s="1851" t="s">
        <v>2553</v>
      </c>
      <c r="D139" s="1851" t="s">
        <v>2554</v>
      </c>
      <c r="E139" s="1851" t="s">
        <v>2555</v>
      </c>
      <c r="F139" s="1851" t="s">
        <v>2294</v>
      </c>
      <c r="G139" s="1851" t="s">
        <v>2556</v>
      </c>
      <c r="H139" s="1851" t="s">
        <v>28</v>
      </c>
      <c r="I139" s="1851" t="s">
        <v>856</v>
      </c>
    </row>
    <row customHeight="1" ht="11.25">
      <c r="A140" s="1851" t="s">
        <v>2255</v>
      </c>
      <c r="B140" s="1851" t="s">
        <v>16</v>
      </c>
      <c r="C140" s="1851" t="s">
        <v>2356</v>
      </c>
      <c r="D140" s="1851" t="s">
        <v>2357</v>
      </c>
      <c r="E140" s="1851" t="s">
        <v>2358</v>
      </c>
      <c r="F140" s="1851" t="s">
        <v>2298</v>
      </c>
      <c r="G140" s="1851" t="s">
        <v>2299</v>
      </c>
      <c r="H140" s="1851" t="s">
        <v>28</v>
      </c>
      <c r="I140" s="1851" t="s">
        <v>856</v>
      </c>
    </row>
    <row customHeight="1" ht="11.25">
      <c r="A141" s="1851" t="s">
        <v>2255</v>
      </c>
      <c r="B141" s="1851" t="s">
        <v>16</v>
      </c>
      <c r="C141" s="1851" t="s">
        <v>2557</v>
      </c>
      <c r="D141" s="1851" t="s">
        <v>2558</v>
      </c>
      <c r="E141" s="1851" t="s">
        <v>2559</v>
      </c>
      <c r="F141" s="1851" t="s">
        <v>2298</v>
      </c>
      <c r="G141" s="1851" t="s">
        <v>2560</v>
      </c>
      <c r="H141" s="1851" t="s">
        <v>28</v>
      </c>
      <c r="I141" s="1851" t="s">
        <v>856</v>
      </c>
    </row>
    <row customHeight="1" ht="11.25">
      <c r="A142" s="1851" t="s">
        <v>2255</v>
      </c>
      <c r="B142" s="1851" t="s">
        <v>16</v>
      </c>
      <c r="C142" s="1851" t="s">
        <v>2561</v>
      </c>
      <c r="D142" s="1851" t="s">
        <v>2562</v>
      </c>
      <c r="E142" s="1851" t="s">
        <v>2563</v>
      </c>
      <c r="F142" s="1851" t="s">
        <v>2298</v>
      </c>
      <c r="G142" s="1851" t="s">
        <v>2564</v>
      </c>
      <c r="H142" s="1851" t="s">
        <v>28</v>
      </c>
      <c r="I142" s="1851" t="s">
        <v>856</v>
      </c>
    </row>
    <row customHeight="1" ht="11.25">
      <c r="A143" s="1851" t="s">
        <v>2255</v>
      </c>
      <c r="B143" s="1851" t="s">
        <v>16</v>
      </c>
      <c r="C143" s="1851" t="s">
        <v>2565</v>
      </c>
      <c r="D143" s="1851" t="s">
        <v>2562</v>
      </c>
      <c r="E143" s="1851" t="s">
        <v>2566</v>
      </c>
      <c r="F143" s="1851" t="s">
        <v>2259</v>
      </c>
      <c r="G143" s="1851" t="s">
        <v>28</v>
      </c>
      <c r="H143" s="1851" t="s">
        <v>28</v>
      </c>
      <c r="I143" s="1851" t="s">
        <v>856</v>
      </c>
    </row>
    <row customHeight="1" ht="11.25">
      <c r="A144" s="1851" t="s">
        <v>2255</v>
      </c>
      <c r="B144" s="1851" t="s">
        <v>16</v>
      </c>
      <c r="C144" s="1851" t="s">
        <v>2567</v>
      </c>
      <c r="D144" s="1851" t="s">
        <v>2568</v>
      </c>
      <c r="E144" s="1851" t="s">
        <v>2569</v>
      </c>
      <c r="F144" s="1851" t="s">
        <v>2458</v>
      </c>
      <c r="G144" s="1851" t="s">
        <v>28</v>
      </c>
      <c r="H144" s="1851" t="s">
        <v>28</v>
      </c>
      <c r="I144" s="1851" t="s">
        <v>856</v>
      </c>
    </row>
    <row customHeight="1" ht="11.25">
      <c r="A145" s="1851" t="s">
        <v>2255</v>
      </c>
      <c r="B145" s="1851" t="s">
        <v>16</v>
      </c>
      <c r="C145" s="1851" t="s">
        <v>2362</v>
      </c>
      <c r="D145" s="1851" t="s">
        <v>2363</v>
      </c>
      <c r="E145" s="1851" t="s">
        <v>2364</v>
      </c>
      <c r="F145" s="1851" t="s">
        <v>2365</v>
      </c>
      <c r="G145" s="1851" t="s">
        <v>28</v>
      </c>
      <c r="H145" s="1851" t="s">
        <v>28</v>
      </c>
      <c r="I145" s="1851" t="s">
        <v>856</v>
      </c>
    </row>
    <row customHeight="1" ht="11.25">
      <c r="A146" s="1851" t="s">
        <v>2255</v>
      </c>
      <c r="B146" s="1851" t="s">
        <v>16</v>
      </c>
      <c r="C146" s="1851" t="s">
        <v>2366</v>
      </c>
      <c r="D146" s="1851" t="s">
        <v>2367</v>
      </c>
      <c r="E146" s="1851" t="s">
        <v>2368</v>
      </c>
      <c r="F146" s="1851" t="s">
        <v>2369</v>
      </c>
      <c r="G146" s="1851" t="s">
        <v>28</v>
      </c>
      <c r="H146" s="1851" t="s">
        <v>28</v>
      </c>
      <c r="I146" s="1851" t="s">
        <v>856</v>
      </c>
    </row>
    <row customHeight="1" ht="11.25">
      <c r="A147" s="1851" t="s">
        <v>2255</v>
      </c>
      <c r="B147" s="1851" t="s">
        <v>16</v>
      </c>
      <c r="C147" s="1851" t="s">
        <v>2370</v>
      </c>
      <c r="D147" s="1851" t="s">
        <v>2371</v>
      </c>
      <c r="E147" s="1851" t="s">
        <v>2372</v>
      </c>
      <c r="F147" s="1851" t="s">
        <v>2298</v>
      </c>
      <c r="G147" s="1851" t="s">
        <v>2373</v>
      </c>
      <c r="H147" s="1851" t="s">
        <v>28</v>
      </c>
      <c r="I147" s="1851" t="s">
        <v>856</v>
      </c>
    </row>
    <row customHeight="1" ht="11.25">
      <c r="A148" s="1851" t="s">
        <v>2255</v>
      </c>
      <c r="B148" s="1851" t="s">
        <v>16</v>
      </c>
      <c r="C148" s="1851" t="s">
        <v>2374</v>
      </c>
      <c r="D148" s="1851" t="s">
        <v>2375</v>
      </c>
      <c r="E148" s="1851" t="s">
        <v>2376</v>
      </c>
      <c r="F148" s="1851" t="s">
        <v>2349</v>
      </c>
      <c r="G148" s="1851" t="s">
        <v>28</v>
      </c>
      <c r="H148" s="1851" t="s">
        <v>28</v>
      </c>
      <c r="I148" s="1851" t="s">
        <v>856</v>
      </c>
    </row>
    <row customHeight="1" ht="11.25">
      <c r="A149" s="1851" t="s">
        <v>2255</v>
      </c>
      <c r="B149" s="1851" t="s">
        <v>16</v>
      </c>
      <c r="C149" s="1851" t="s">
        <v>2377</v>
      </c>
      <c r="D149" s="1851" t="s">
        <v>2378</v>
      </c>
      <c r="E149" s="1851" t="s">
        <v>2379</v>
      </c>
      <c r="F149" s="1851" t="s">
        <v>2307</v>
      </c>
      <c r="G149" s="1851" t="s">
        <v>2299</v>
      </c>
      <c r="H149" s="1851" t="s">
        <v>28</v>
      </c>
      <c r="I149" s="1851" t="s">
        <v>856</v>
      </c>
    </row>
    <row customHeight="1" ht="11.25">
      <c r="A150" s="1851" t="s">
        <v>2255</v>
      </c>
      <c r="B150" s="1851" t="s">
        <v>16</v>
      </c>
      <c r="C150" s="1851" t="s">
        <v>2570</v>
      </c>
      <c r="D150" s="1851" t="s">
        <v>2571</v>
      </c>
      <c r="E150" s="1851" t="s">
        <v>2572</v>
      </c>
      <c r="F150" s="1851" t="s">
        <v>2267</v>
      </c>
      <c r="G150" s="1851" t="s">
        <v>2299</v>
      </c>
      <c r="H150" s="1851" t="s">
        <v>28</v>
      </c>
      <c r="I150" s="1851" t="s">
        <v>856</v>
      </c>
    </row>
    <row customHeight="1" ht="11.25">
      <c r="A151" s="1851" t="s">
        <v>2255</v>
      </c>
      <c r="B151" s="1851" t="s">
        <v>16</v>
      </c>
      <c r="C151" s="1851" t="s">
        <v>2573</v>
      </c>
      <c r="D151" s="1851" t="s">
        <v>2574</v>
      </c>
      <c r="E151" s="1851" t="s">
        <v>2575</v>
      </c>
      <c r="F151" s="1851" t="s">
        <v>2340</v>
      </c>
      <c r="G151" s="1851" t="s">
        <v>28</v>
      </c>
      <c r="H151" s="1851" t="s">
        <v>28</v>
      </c>
      <c r="I151" s="1851" t="s">
        <v>856</v>
      </c>
    </row>
    <row customHeight="1" ht="11.25">
      <c r="A152" s="1851" t="s">
        <v>2255</v>
      </c>
      <c r="B152" s="1851" t="s">
        <v>16</v>
      </c>
      <c r="C152" s="1851" t="s">
        <v>2576</v>
      </c>
      <c r="D152" s="1851" t="s">
        <v>2577</v>
      </c>
      <c r="E152" s="1851" t="s">
        <v>2578</v>
      </c>
      <c r="F152" s="1851" t="s">
        <v>2579</v>
      </c>
      <c r="G152" s="1851" t="s">
        <v>28</v>
      </c>
      <c r="H152" s="1851" t="s">
        <v>28</v>
      </c>
      <c r="I152" s="1851" t="s">
        <v>856</v>
      </c>
    </row>
    <row customHeight="1" ht="11.25">
      <c r="A153" s="1851" t="s">
        <v>2255</v>
      </c>
      <c r="B153" s="1851" t="s">
        <v>16</v>
      </c>
      <c r="C153" s="1851" t="s">
        <v>2383</v>
      </c>
      <c r="D153" s="1851" t="s">
        <v>2384</v>
      </c>
      <c r="E153" s="1851" t="s">
        <v>2385</v>
      </c>
      <c r="F153" s="1851" t="s">
        <v>2267</v>
      </c>
      <c r="G153" s="1851" t="s">
        <v>28</v>
      </c>
      <c r="H153" s="1851" t="s">
        <v>28</v>
      </c>
      <c r="I153" s="1851" t="s">
        <v>856</v>
      </c>
    </row>
    <row customHeight="1" ht="11.25">
      <c r="A154" s="1851" t="s">
        <v>2255</v>
      </c>
      <c r="B154" s="1851" t="s">
        <v>16</v>
      </c>
      <c r="C154" s="1851" t="s">
        <v>2386</v>
      </c>
      <c r="D154" s="1851" t="s">
        <v>2387</v>
      </c>
      <c r="E154" s="1851" t="s">
        <v>2388</v>
      </c>
      <c r="F154" s="1851" t="s">
        <v>2389</v>
      </c>
      <c r="G154" s="1851" t="s">
        <v>28</v>
      </c>
      <c r="H154" s="1851" t="s">
        <v>28</v>
      </c>
      <c r="I154" s="1851" t="s">
        <v>856</v>
      </c>
    </row>
    <row customHeight="1" ht="11.25">
      <c r="A155" s="1851" t="s">
        <v>2255</v>
      </c>
      <c r="B155" s="1851" t="s">
        <v>16</v>
      </c>
      <c r="C155" s="1851" t="s">
        <v>2390</v>
      </c>
      <c r="D155" s="1851" t="s">
        <v>2391</v>
      </c>
      <c r="E155" s="1851" t="s">
        <v>2392</v>
      </c>
      <c r="F155" s="1851" t="s">
        <v>2393</v>
      </c>
      <c r="G155" s="1851" t="s">
        <v>28</v>
      </c>
      <c r="H155" s="1851" t="s">
        <v>28</v>
      </c>
      <c r="I155" s="1851" t="s">
        <v>856</v>
      </c>
    </row>
    <row customHeight="1" ht="11.25">
      <c r="A156" s="1851" t="s">
        <v>2255</v>
      </c>
      <c r="B156" s="1851" t="s">
        <v>16</v>
      </c>
      <c r="C156" s="1851" t="s">
        <v>2394</v>
      </c>
      <c r="D156" s="1851" t="s">
        <v>2395</v>
      </c>
      <c r="E156" s="1851" t="s">
        <v>2396</v>
      </c>
      <c r="F156" s="1851" t="s">
        <v>2397</v>
      </c>
      <c r="G156" s="1851" t="s">
        <v>28</v>
      </c>
      <c r="H156" s="1851" t="s">
        <v>28</v>
      </c>
      <c r="I156" s="1851" t="s">
        <v>856</v>
      </c>
    </row>
    <row customHeight="1" ht="11.25">
      <c r="A157" s="1851" t="s">
        <v>2255</v>
      </c>
      <c r="B157" s="1851" t="s">
        <v>16</v>
      </c>
      <c r="C157" s="1851" t="s">
        <v>2580</v>
      </c>
      <c r="D157" s="1851" t="s">
        <v>2581</v>
      </c>
      <c r="E157" s="1851" t="s">
        <v>2582</v>
      </c>
      <c r="F157" s="1851" t="s">
        <v>2307</v>
      </c>
      <c r="G157" s="1851" t="s">
        <v>28</v>
      </c>
      <c r="H157" s="1851" t="s">
        <v>28</v>
      </c>
      <c r="I157" s="1851" t="s">
        <v>856</v>
      </c>
    </row>
    <row customHeight="1" ht="11.25">
      <c r="A158" s="1851" t="s">
        <v>2255</v>
      </c>
      <c r="B158" s="1851" t="s">
        <v>16</v>
      </c>
      <c r="C158" s="1851" t="s">
        <v>2583</v>
      </c>
      <c r="D158" s="1851" t="s">
        <v>2584</v>
      </c>
      <c r="E158" s="1851" t="s">
        <v>2585</v>
      </c>
      <c r="F158" s="1851" t="s">
        <v>2267</v>
      </c>
      <c r="G158" s="1851" t="s">
        <v>28</v>
      </c>
      <c r="H158" s="1851" t="s">
        <v>28</v>
      </c>
      <c r="I158" s="1851" t="s">
        <v>856</v>
      </c>
    </row>
    <row customHeight="1" ht="11.25">
      <c r="A159" s="1851" t="s">
        <v>2255</v>
      </c>
      <c r="B159" s="1851" t="s">
        <v>16</v>
      </c>
      <c r="C159" s="1851" t="s">
        <v>2418</v>
      </c>
      <c r="D159" s="1851" t="s">
        <v>2419</v>
      </c>
      <c r="E159" s="1851" t="s">
        <v>2420</v>
      </c>
      <c r="F159" s="1851" t="s">
        <v>2421</v>
      </c>
      <c r="G159" s="1851" t="s">
        <v>28</v>
      </c>
      <c r="H159" s="1851" t="s">
        <v>28</v>
      </c>
      <c r="I159" s="1851" t="s">
        <v>856</v>
      </c>
    </row>
    <row customHeight="1" ht="11.25">
      <c r="A160" s="1851" t="s">
        <v>2255</v>
      </c>
      <c r="B160" s="1851" t="s">
        <v>16</v>
      </c>
      <c r="C160" s="1851" t="s">
        <v>2425</v>
      </c>
      <c r="D160" s="1851" t="s">
        <v>2426</v>
      </c>
      <c r="E160" s="1851" t="s">
        <v>2427</v>
      </c>
      <c r="F160" s="1851" t="s">
        <v>2340</v>
      </c>
      <c r="G160" s="1851" t="s">
        <v>28</v>
      </c>
      <c r="H160" s="1851" t="s">
        <v>28</v>
      </c>
      <c r="I160" s="1851" t="s">
        <v>856</v>
      </c>
    </row>
    <row customHeight="1" ht="11.25">
      <c r="A161" s="1851" t="s">
        <v>2255</v>
      </c>
      <c r="B161" s="1851" t="s">
        <v>16</v>
      </c>
      <c r="C161" s="1851" t="s">
        <v>2439</v>
      </c>
      <c r="D161" s="1851" t="s">
        <v>2440</v>
      </c>
      <c r="E161" s="1851" t="s">
        <v>2441</v>
      </c>
      <c r="F161" s="1851" t="s">
        <v>2421</v>
      </c>
      <c r="G161" s="1851" t="s">
        <v>2442</v>
      </c>
      <c r="H161" s="1851" t="s">
        <v>2443</v>
      </c>
      <c r="I161" s="1851" t="s">
        <v>856</v>
      </c>
    </row>
    <row customHeight="1" ht="11.25">
      <c r="A162" s="1851" t="s">
        <v>2255</v>
      </c>
      <c r="B162" s="1851" t="s">
        <v>16</v>
      </c>
      <c r="C162" s="1851" t="s">
        <v>2455</v>
      </c>
      <c r="D162" s="1851" t="s">
        <v>2456</v>
      </c>
      <c r="E162" s="1851" t="s">
        <v>2457</v>
      </c>
      <c r="F162" s="1851" t="s">
        <v>2458</v>
      </c>
      <c r="G162" s="1851" t="s">
        <v>28</v>
      </c>
      <c r="H162" s="1851" t="s">
        <v>28</v>
      </c>
      <c r="I162" s="1851" t="s">
        <v>856</v>
      </c>
    </row>
    <row customHeight="1" ht="11.25">
      <c r="A163" s="1851" t="s">
        <v>2255</v>
      </c>
      <c r="B163" s="1851" t="s">
        <v>16</v>
      </c>
      <c r="C163" s="1851" t="s">
        <v>2459</v>
      </c>
      <c r="D163" s="1851" t="s">
        <v>2460</v>
      </c>
      <c r="E163" s="1851" t="s">
        <v>2461</v>
      </c>
      <c r="F163" s="1851" t="s">
        <v>2322</v>
      </c>
      <c r="G163" s="1851" t="s">
        <v>28</v>
      </c>
      <c r="H163" s="1851" t="s">
        <v>28</v>
      </c>
      <c r="I163" s="1851" t="s">
        <v>856</v>
      </c>
    </row>
    <row customHeight="1" ht="11.25">
      <c r="A164" s="1851" t="s">
        <v>2255</v>
      </c>
      <c r="B164" s="1851" t="s">
        <v>16</v>
      </c>
      <c r="C164" s="1851" t="s">
        <v>2465</v>
      </c>
      <c r="D164" s="1851" t="s">
        <v>2466</v>
      </c>
      <c r="E164" s="1851" t="s">
        <v>2467</v>
      </c>
      <c r="F164" s="1851" t="s">
        <v>2287</v>
      </c>
      <c r="G164" s="1851" t="s">
        <v>28</v>
      </c>
      <c r="H164" s="1851" t="s">
        <v>28</v>
      </c>
      <c r="I164" s="1851" t="s">
        <v>856</v>
      </c>
    </row>
    <row customHeight="1" ht="11.25">
      <c r="A165" s="1851" t="s">
        <v>2255</v>
      </c>
      <c r="B165" s="1851" t="s">
        <v>16</v>
      </c>
      <c r="C165" s="1851" t="s">
        <v>2468</v>
      </c>
      <c r="D165" s="1851" t="s">
        <v>2469</v>
      </c>
      <c r="E165" s="1851" t="s">
        <v>2262</v>
      </c>
      <c r="F165" s="1851" t="s">
        <v>2470</v>
      </c>
      <c r="G165" s="1851" t="s">
        <v>2471</v>
      </c>
      <c r="H165" s="1851" t="s">
        <v>28</v>
      </c>
      <c r="I165" s="1851" t="s">
        <v>856</v>
      </c>
    </row>
    <row customHeight="1" ht="11.25">
      <c r="A166" s="1851" t="s">
        <v>2255</v>
      </c>
      <c r="B166" s="1851" t="s">
        <v>16</v>
      </c>
      <c r="C166" s="1851" t="s">
        <v>2475</v>
      </c>
      <c r="D166" s="1851" t="s">
        <v>2476</v>
      </c>
      <c r="E166" s="1851" t="s">
        <v>2477</v>
      </c>
      <c r="F166" s="1851" t="s">
        <v>2478</v>
      </c>
      <c r="G166" s="1851" t="s">
        <v>2479</v>
      </c>
      <c r="H166" s="1851" t="s">
        <v>28</v>
      </c>
      <c r="I166" s="1851" t="s">
        <v>856</v>
      </c>
    </row>
    <row customHeight="1" ht="11.25">
      <c r="A167" s="1851" t="s">
        <v>2255</v>
      </c>
      <c r="B167" s="1851" t="s">
        <v>16</v>
      </c>
      <c r="C167" s="1851" t="s">
        <v>2586</v>
      </c>
      <c r="D167" s="1851" t="s">
        <v>2587</v>
      </c>
      <c r="E167" s="1851" t="s">
        <v>2588</v>
      </c>
      <c r="F167" s="1851" t="s">
        <v>2589</v>
      </c>
      <c r="G167" s="1851" t="s">
        <v>2590</v>
      </c>
      <c r="H167" s="1851" t="s">
        <v>28</v>
      </c>
      <c r="I167" s="1851" t="s">
        <v>856</v>
      </c>
    </row>
    <row customHeight="1" ht="11.25">
      <c r="A168" s="1851" t="s">
        <v>2255</v>
      </c>
      <c r="B168" s="1851" t="s">
        <v>16</v>
      </c>
      <c r="C168" s="1851" t="s">
        <v>2480</v>
      </c>
      <c r="D168" s="1851" t="s">
        <v>2481</v>
      </c>
      <c r="E168" s="1851" t="s">
        <v>2343</v>
      </c>
      <c r="F168" s="1851" t="s">
        <v>2482</v>
      </c>
      <c r="G168" s="1851" t="s">
        <v>28</v>
      </c>
      <c r="H168" s="1851" t="s">
        <v>28</v>
      </c>
      <c r="I168" s="1851" t="s">
        <v>856</v>
      </c>
    </row>
    <row customHeight="1" ht="11.25">
      <c r="A169" s="1851" t="s">
        <v>2255</v>
      </c>
      <c r="B169" s="1851" t="s">
        <v>16</v>
      </c>
      <c r="C169" s="1851" t="s">
        <v>2483</v>
      </c>
      <c r="D169" s="1851" t="s">
        <v>2484</v>
      </c>
      <c r="E169" s="1851" t="s">
        <v>2485</v>
      </c>
      <c r="F169" s="1851" t="s">
        <v>2486</v>
      </c>
      <c r="G169" s="1851" t="s">
        <v>2487</v>
      </c>
      <c r="H169" s="1851" t="s">
        <v>28</v>
      </c>
      <c r="I169" s="1851" t="s">
        <v>856</v>
      </c>
    </row>
    <row customHeight="1" ht="11.25">
      <c r="A170" s="1851" t="s">
        <v>2255</v>
      </c>
      <c r="B170" s="1851" t="s">
        <v>16</v>
      </c>
      <c r="C170" s="1851" t="s">
        <v>2488</v>
      </c>
      <c r="D170" s="1851" t="s">
        <v>2489</v>
      </c>
      <c r="E170" s="1851" t="s">
        <v>2490</v>
      </c>
      <c r="F170" s="1851" t="s">
        <v>2491</v>
      </c>
      <c r="G170" s="1851" t="s">
        <v>28</v>
      </c>
      <c r="H170" s="1851" t="s">
        <v>28</v>
      </c>
      <c r="I170" s="1851" t="s">
        <v>856</v>
      </c>
    </row>
    <row customHeight="1" ht="11.25">
      <c r="A171" s="1851" t="s">
        <v>2255</v>
      </c>
      <c r="B171" s="1851" t="s">
        <v>16</v>
      </c>
      <c r="C171" s="1851" t="s">
        <v>2492</v>
      </c>
      <c r="D171" s="1851" t="s">
        <v>2493</v>
      </c>
      <c r="E171" s="1851" t="s">
        <v>2490</v>
      </c>
      <c r="F171" s="1851" t="s">
        <v>2494</v>
      </c>
      <c r="G171" s="1851" t="s">
        <v>2495</v>
      </c>
      <c r="H171" s="1851" t="s">
        <v>28</v>
      </c>
      <c r="I171" s="1851" t="s">
        <v>856</v>
      </c>
    </row>
    <row customHeight="1" ht="11.25">
      <c r="A172" s="1851" t="s">
        <v>2255</v>
      </c>
      <c r="B172" s="1851" t="s">
        <v>16</v>
      </c>
      <c r="C172" s="1851" t="s">
        <v>2591</v>
      </c>
      <c r="D172" s="1851" t="s">
        <v>2592</v>
      </c>
      <c r="E172" s="1851" t="s">
        <v>2593</v>
      </c>
      <c r="F172" s="1851" t="s">
        <v>2594</v>
      </c>
      <c r="G172" s="1851" t="s">
        <v>2499</v>
      </c>
      <c r="H172" s="1851" t="s">
        <v>28</v>
      </c>
      <c r="I172" s="1851" t="s">
        <v>856</v>
      </c>
    </row>
    <row customHeight="1" ht="11.25">
      <c r="A173" s="1851" t="s">
        <v>2255</v>
      </c>
      <c r="B173" s="1851" t="s">
        <v>16</v>
      </c>
      <c r="C173" s="1851" t="s">
        <v>2595</v>
      </c>
      <c r="D173" s="1851" t="s">
        <v>2596</v>
      </c>
      <c r="E173" s="1851" t="s">
        <v>2597</v>
      </c>
      <c r="F173" s="1851" t="s">
        <v>2421</v>
      </c>
      <c r="G173" s="1851" t="s">
        <v>2299</v>
      </c>
      <c r="H173" s="1851" t="s">
        <v>28</v>
      </c>
      <c r="I173" s="1851" t="s">
        <v>856</v>
      </c>
    </row>
    <row customHeight="1" ht="11.25">
      <c r="A174" s="1851" t="s">
        <v>2255</v>
      </c>
      <c r="B174" s="1851" t="s">
        <v>16</v>
      </c>
      <c r="C174" s="1851" t="s">
        <v>13</v>
      </c>
      <c r="D174" s="1851" t="s">
        <v>47</v>
      </c>
      <c r="E174" s="1851" t="s">
        <v>50</v>
      </c>
      <c r="F174" s="1851" t="s">
        <v>52</v>
      </c>
      <c r="G174" s="1851" t="s">
        <v>28</v>
      </c>
      <c r="H174" s="1851" t="s">
        <v>28</v>
      </c>
      <c r="I174" s="1851" t="s">
        <v>856</v>
      </c>
    </row>
    <row customHeight="1" ht="11.25">
      <c r="A175" s="1851" t="s">
        <v>2255</v>
      </c>
      <c r="B175" s="1851" t="s">
        <v>16</v>
      </c>
      <c r="C175" s="1851" t="s">
        <v>2598</v>
      </c>
      <c r="D175" s="1851" t="s">
        <v>2599</v>
      </c>
      <c r="E175" s="1851" t="s">
        <v>2364</v>
      </c>
      <c r="F175" s="1851" t="s">
        <v>52</v>
      </c>
      <c r="G175" s="1851" t="s">
        <v>2600</v>
      </c>
      <c r="H175" s="1851" t="s">
        <v>28</v>
      </c>
      <c r="I175" s="1851" t="s">
        <v>856</v>
      </c>
    </row>
    <row customHeight="1" ht="11.25">
      <c r="A176" s="1851" t="s">
        <v>2255</v>
      </c>
      <c r="B176" s="1851" t="s">
        <v>16</v>
      </c>
      <c r="C176" s="1851" t="s">
        <v>2521</v>
      </c>
      <c r="D176" s="1851" t="s">
        <v>2522</v>
      </c>
      <c r="E176" s="1851" t="s">
        <v>2523</v>
      </c>
      <c r="F176" s="1851" t="s">
        <v>2307</v>
      </c>
      <c r="G176" s="1851" t="s">
        <v>28</v>
      </c>
      <c r="H176" s="1851" t="s">
        <v>28</v>
      </c>
      <c r="I176" s="1851" t="s">
        <v>856</v>
      </c>
    </row>
    <row customHeight="1" ht="11.25">
      <c r="A177" s="1851" t="s">
        <v>2255</v>
      </c>
      <c r="B177" s="1851" t="s">
        <v>16</v>
      </c>
      <c r="C177" s="1851" t="s">
        <v>2524</v>
      </c>
      <c r="D177" s="1851" t="s">
        <v>2525</v>
      </c>
      <c r="E177" s="1851" t="s">
        <v>2477</v>
      </c>
      <c r="F177" s="1851" t="s">
        <v>2526</v>
      </c>
      <c r="G177" s="1851" t="s">
        <v>28</v>
      </c>
      <c r="H177" s="1851" t="s">
        <v>28</v>
      </c>
      <c r="I177" s="1851" t="s">
        <v>856</v>
      </c>
    </row>
    <row customHeight="1" ht="11.25">
      <c r="A178" s="1851" t="s">
        <v>2255</v>
      </c>
      <c r="B178" s="1851" t="s">
        <v>16</v>
      </c>
      <c r="C178" s="1851" t="s">
        <v>2260</v>
      </c>
      <c r="D178" s="1851" t="s">
        <v>2261</v>
      </c>
      <c r="E178" s="1851" t="s">
        <v>2262</v>
      </c>
      <c r="F178" s="1851" t="s">
        <v>2263</v>
      </c>
      <c r="G178" s="1851" t="s">
        <v>28</v>
      </c>
      <c r="H178" s="1851" t="s">
        <v>28</v>
      </c>
      <c r="I178" s="1851" t="s">
        <v>909</v>
      </c>
    </row>
    <row customHeight="1" ht="11.25">
      <c r="A179" s="1851" t="s">
        <v>2255</v>
      </c>
      <c r="B179" s="1851" t="s">
        <v>16</v>
      </c>
      <c r="C179" s="1851" t="s">
        <v>2264</v>
      </c>
      <c r="D179" s="1851" t="s">
        <v>2265</v>
      </c>
      <c r="E179" s="1851" t="s">
        <v>2266</v>
      </c>
      <c r="F179" s="1851" t="s">
        <v>2267</v>
      </c>
      <c r="G179" s="1851" t="s">
        <v>2268</v>
      </c>
      <c r="H179" s="1851" t="s">
        <v>28</v>
      </c>
      <c r="I179" s="1851" t="s">
        <v>909</v>
      </c>
    </row>
    <row customHeight="1" ht="11.25">
      <c r="A180" s="1851" t="s">
        <v>2255</v>
      </c>
      <c r="B180" s="1851" t="s">
        <v>16</v>
      </c>
      <c r="C180" s="1851" t="s">
        <v>2269</v>
      </c>
      <c r="D180" s="1851" t="s">
        <v>2270</v>
      </c>
      <c r="E180" s="1851" t="s">
        <v>2271</v>
      </c>
      <c r="F180" s="1851" t="s">
        <v>2272</v>
      </c>
      <c r="G180" s="1851" t="s">
        <v>2273</v>
      </c>
      <c r="H180" s="1851" t="s">
        <v>28</v>
      </c>
      <c r="I180" s="1851" t="s">
        <v>909</v>
      </c>
    </row>
    <row customHeight="1" ht="11.25">
      <c r="A181" s="1851" t="s">
        <v>2255</v>
      </c>
      <c r="B181" s="1851" t="s">
        <v>16</v>
      </c>
      <c r="C181" s="1851" t="s">
        <v>2277</v>
      </c>
      <c r="D181" s="1851" t="s">
        <v>2278</v>
      </c>
      <c r="E181" s="1851" t="s">
        <v>2279</v>
      </c>
      <c r="F181" s="1851" t="s">
        <v>2267</v>
      </c>
      <c r="G181" s="1851" t="s">
        <v>2280</v>
      </c>
      <c r="H181" s="1851" t="s">
        <v>28</v>
      </c>
      <c r="I181" s="1851" t="s">
        <v>909</v>
      </c>
    </row>
    <row customHeight="1" ht="11.25">
      <c r="A182" s="1851" t="s">
        <v>2255</v>
      </c>
      <c r="B182" s="1851" t="s">
        <v>16</v>
      </c>
      <c r="C182" s="1851" t="s">
        <v>2284</v>
      </c>
      <c r="D182" s="1851" t="s">
        <v>2285</v>
      </c>
      <c r="E182" s="1851" t="s">
        <v>2286</v>
      </c>
      <c r="F182" s="1851" t="s">
        <v>2287</v>
      </c>
      <c r="G182" s="1851" t="s">
        <v>28</v>
      </c>
      <c r="H182" s="1851" t="s">
        <v>28</v>
      </c>
      <c r="I182" s="1851" t="s">
        <v>909</v>
      </c>
    </row>
    <row customHeight="1" ht="11.25">
      <c r="A183" s="1851" t="s">
        <v>2255</v>
      </c>
      <c r="B183" s="1851" t="s">
        <v>16</v>
      </c>
      <c r="C183" s="1851" t="s">
        <v>2295</v>
      </c>
      <c r="D183" s="1851" t="s">
        <v>2296</v>
      </c>
      <c r="E183" s="1851" t="s">
        <v>2297</v>
      </c>
      <c r="F183" s="1851" t="s">
        <v>2298</v>
      </c>
      <c r="G183" s="1851" t="s">
        <v>2299</v>
      </c>
      <c r="H183" s="1851" t="s">
        <v>28</v>
      </c>
      <c r="I183" s="1851" t="s">
        <v>909</v>
      </c>
    </row>
    <row customHeight="1" ht="11.25">
      <c r="A184" s="1851" t="s">
        <v>2255</v>
      </c>
      <c r="B184" s="1851" t="s">
        <v>16</v>
      </c>
      <c r="C184" s="1851" t="s">
        <v>2304</v>
      </c>
      <c r="D184" s="1851" t="s">
        <v>2305</v>
      </c>
      <c r="E184" s="1851" t="s">
        <v>2306</v>
      </c>
      <c r="F184" s="1851" t="s">
        <v>2307</v>
      </c>
      <c r="G184" s="1851" t="s">
        <v>28</v>
      </c>
      <c r="H184" s="1851" t="s">
        <v>28</v>
      </c>
      <c r="I184" s="1851" t="s">
        <v>909</v>
      </c>
    </row>
    <row customHeight="1" ht="11.25">
      <c r="A185" s="1851" t="s">
        <v>2255</v>
      </c>
      <c r="B185" s="1851" t="s">
        <v>16</v>
      </c>
      <c r="C185" s="1851" t="s">
        <v>28</v>
      </c>
      <c r="D185" s="1851" t="s">
        <v>2312</v>
      </c>
      <c r="E185" s="1851" t="s">
        <v>2313</v>
      </c>
      <c r="F185" s="1851" t="s">
        <v>2267</v>
      </c>
      <c r="G185" s="1851" t="s">
        <v>28</v>
      </c>
      <c r="H185" s="1851" t="s">
        <v>28</v>
      </c>
      <c r="I185" s="1851" t="s">
        <v>909</v>
      </c>
    </row>
    <row customHeight="1" ht="11.25">
      <c r="A186" s="1851" t="s">
        <v>2255</v>
      </c>
      <c r="B186" s="1851" t="s">
        <v>16</v>
      </c>
      <c r="C186" s="1851" t="s">
        <v>2314</v>
      </c>
      <c r="D186" s="1851" t="s">
        <v>2315</v>
      </c>
      <c r="E186" s="1851" t="s">
        <v>2316</v>
      </c>
      <c r="F186" s="1851" t="s">
        <v>2317</v>
      </c>
      <c r="G186" s="1851" t="s">
        <v>2318</v>
      </c>
      <c r="H186" s="1851" t="s">
        <v>28</v>
      </c>
      <c r="I186" s="1851" t="s">
        <v>909</v>
      </c>
    </row>
    <row customHeight="1" ht="11.25">
      <c r="A187" s="1851" t="s">
        <v>2255</v>
      </c>
      <c r="B187" s="1851" t="s">
        <v>16</v>
      </c>
      <c r="C187" s="1851" t="s">
        <v>2531</v>
      </c>
      <c r="D187" s="1851" t="s">
        <v>2532</v>
      </c>
      <c r="E187" s="1851" t="s">
        <v>2533</v>
      </c>
      <c r="F187" s="1851" t="s">
        <v>2294</v>
      </c>
      <c r="G187" s="1851" t="s">
        <v>28</v>
      </c>
      <c r="H187" s="1851" t="s">
        <v>28</v>
      </c>
      <c r="I187" s="1851" t="s">
        <v>909</v>
      </c>
    </row>
    <row customHeight="1" ht="11.25">
      <c r="A188" s="1851" t="s">
        <v>2255</v>
      </c>
      <c r="B188" s="1851" t="s">
        <v>16</v>
      </c>
      <c r="C188" s="1851" t="s">
        <v>2323</v>
      </c>
      <c r="D188" s="1851" t="s">
        <v>2324</v>
      </c>
      <c r="E188" s="1851" t="s">
        <v>2325</v>
      </c>
      <c r="F188" s="1851" t="s">
        <v>2267</v>
      </c>
      <c r="G188" s="1851" t="s">
        <v>2326</v>
      </c>
      <c r="H188" s="1851" t="s">
        <v>28</v>
      </c>
      <c r="I188" s="1851" t="s">
        <v>909</v>
      </c>
    </row>
    <row customHeight="1" ht="11.25">
      <c r="A189" s="1851" t="s">
        <v>2255</v>
      </c>
      <c r="B189" s="1851" t="s">
        <v>16</v>
      </c>
      <c r="C189" s="1851" t="s">
        <v>2537</v>
      </c>
      <c r="D189" s="1851" t="s">
        <v>2538</v>
      </c>
      <c r="E189" s="1851" t="s">
        <v>2539</v>
      </c>
      <c r="F189" s="1851" t="s">
        <v>2298</v>
      </c>
      <c r="G189" s="1851" t="s">
        <v>28</v>
      </c>
      <c r="H189" s="1851" t="s">
        <v>28</v>
      </c>
      <c r="I189" s="1851" t="s">
        <v>909</v>
      </c>
    </row>
    <row customHeight="1" ht="11.25">
      <c r="A190" s="1851" t="s">
        <v>2255</v>
      </c>
      <c r="B190" s="1851" t="s">
        <v>16</v>
      </c>
      <c r="C190" s="1851" t="s">
        <v>2337</v>
      </c>
      <c r="D190" s="1851" t="s">
        <v>2338</v>
      </c>
      <c r="E190" s="1851" t="s">
        <v>2339</v>
      </c>
      <c r="F190" s="1851" t="s">
        <v>2340</v>
      </c>
      <c r="G190" s="1851" t="s">
        <v>28</v>
      </c>
      <c r="H190" s="1851" t="s">
        <v>28</v>
      </c>
      <c r="I190" s="1851" t="s">
        <v>909</v>
      </c>
    </row>
    <row customHeight="1" ht="11.25">
      <c r="A191" s="1851" t="s">
        <v>2255</v>
      </c>
      <c r="B191" s="1851" t="s">
        <v>16</v>
      </c>
      <c r="C191" s="1851" t="s">
        <v>2540</v>
      </c>
      <c r="D191" s="1851" t="s">
        <v>2541</v>
      </c>
      <c r="E191" s="1851" t="s">
        <v>2542</v>
      </c>
      <c r="F191" s="1851" t="s">
        <v>2259</v>
      </c>
      <c r="G191" s="1851" t="s">
        <v>2543</v>
      </c>
      <c r="H191" s="1851" t="s">
        <v>28</v>
      </c>
      <c r="I191" s="1851" t="s">
        <v>909</v>
      </c>
    </row>
    <row customHeight="1" ht="11.25">
      <c r="A192" s="1851" t="s">
        <v>2255</v>
      </c>
      <c r="B192" s="1851" t="s">
        <v>16</v>
      </c>
      <c r="C192" s="1851" t="s">
        <v>2544</v>
      </c>
      <c r="D192" s="1851" t="s">
        <v>2545</v>
      </c>
      <c r="E192" s="1851" t="s">
        <v>2546</v>
      </c>
      <c r="F192" s="1851" t="s">
        <v>2421</v>
      </c>
      <c r="G192" s="1851" t="s">
        <v>28</v>
      </c>
      <c r="H192" s="1851" t="s">
        <v>28</v>
      </c>
      <c r="I192" s="1851" t="s">
        <v>909</v>
      </c>
    </row>
    <row customHeight="1" ht="11.25">
      <c r="A193" s="1851" t="s">
        <v>2255</v>
      </c>
      <c r="B193" s="1851" t="s">
        <v>16</v>
      </c>
      <c r="C193" s="1851" t="s">
        <v>2547</v>
      </c>
      <c r="D193" s="1851" t="s">
        <v>2548</v>
      </c>
      <c r="E193" s="1851" t="s">
        <v>2549</v>
      </c>
      <c r="F193" s="1851" t="s">
        <v>2340</v>
      </c>
      <c r="G193" s="1851" t="s">
        <v>28</v>
      </c>
      <c r="H193" s="1851" t="s">
        <v>28</v>
      </c>
      <c r="I193" s="1851" t="s">
        <v>909</v>
      </c>
    </row>
    <row customHeight="1" ht="11.25">
      <c r="A194" s="1851" t="s">
        <v>2255</v>
      </c>
      <c r="B194" s="1851" t="s">
        <v>16</v>
      </c>
      <c r="C194" s="1851" t="s">
        <v>2341</v>
      </c>
      <c r="D194" s="1851" t="s">
        <v>2342</v>
      </c>
      <c r="E194" s="1851" t="s">
        <v>2343</v>
      </c>
      <c r="F194" s="1851" t="s">
        <v>2344</v>
      </c>
      <c r="G194" s="1851" t="s">
        <v>2345</v>
      </c>
      <c r="H194" s="1851" t="s">
        <v>28</v>
      </c>
      <c r="I194" s="1851" t="s">
        <v>909</v>
      </c>
    </row>
    <row customHeight="1" ht="11.25">
      <c r="A195" s="1851" t="s">
        <v>2255</v>
      </c>
      <c r="B195" s="1851" t="s">
        <v>16</v>
      </c>
      <c r="C195" s="1851" t="s">
        <v>2550</v>
      </c>
      <c r="D195" s="1851" t="s">
        <v>2551</v>
      </c>
      <c r="E195" s="1851" t="s">
        <v>2552</v>
      </c>
      <c r="F195" s="1851" t="s">
        <v>2267</v>
      </c>
      <c r="G195" s="1851" t="s">
        <v>28</v>
      </c>
      <c r="H195" s="1851" t="s">
        <v>28</v>
      </c>
      <c r="I195" s="1851" t="s">
        <v>909</v>
      </c>
    </row>
    <row customHeight="1" ht="11.25">
      <c r="A196" s="1851" t="s">
        <v>2255</v>
      </c>
      <c r="B196" s="1851" t="s">
        <v>16</v>
      </c>
      <c r="C196" s="1851" t="s">
        <v>2346</v>
      </c>
      <c r="D196" s="1851" t="s">
        <v>2347</v>
      </c>
      <c r="E196" s="1851" t="s">
        <v>2348</v>
      </c>
      <c r="F196" s="1851" t="s">
        <v>2349</v>
      </c>
      <c r="G196" s="1851" t="s">
        <v>28</v>
      </c>
      <c r="H196" s="1851" t="s">
        <v>28</v>
      </c>
      <c r="I196" s="1851" t="s">
        <v>909</v>
      </c>
    </row>
    <row customHeight="1" ht="11.25">
      <c r="A197" s="1851" t="s">
        <v>2255</v>
      </c>
      <c r="B197" s="1851" t="s">
        <v>16</v>
      </c>
      <c r="C197" s="1851" t="s">
        <v>2553</v>
      </c>
      <c r="D197" s="1851" t="s">
        <v>2554</v>
      </c>
      <c r="E197" s="1851" t="s">
        <v>2555</v>
      </c>
      <c r="F197" s="1851" t="s">
        <v>2294</v>
      </c>
      <c r="G197" s="1851" t="s">
        <v>2556</v>
      </c>
      <c r="H197" s="1851" t="s">
        <v>28</v>
      </c>
      <c r="I197" s="1851" t="s">
        <v>909</v>
      </c>
    </row>
    <row customHeight="1" ht="11.25">
      <c r="A198" s="1851" t="s">
        <v>2255</v>
      </c>
      <c r="B198" s="1851" t="s">
        <v>16</v>
      </c>
      <c r="C198" s="1851" t="s">
        <v>2356</v>
      </c>
      <c r="D198" s="1851" t="s">
        <v>2357</v>
      </c>
      <c r="E198" s="1851" t="s">
        <v>2358</v>
      </c>
      <c r="F198" s="1851" t="s">
        <v>2298</v>
      </c>
      <c r="G198" s="1851" t="s">
        <v>2299</v>
      </c>
      <c r="H198" s="1851" t="s">
        <v>28</v>
      </c>
      <c r="I198" s="1851" t="s">
        <v>909</v>
      </c>
    </row>
    <row customHeight="1" ht="11.25">
      <c r="A199" s="1851" t="s">
        <v>2255</v>
      </c>
      <c r="B199" s="1851" t="s">
        <v>16</v>
      </c>
      <c r="C199" s="1851" t="s">
        <v>2557</v>
      </c>
      <c r="D199" s="1851" t="s">
        <v>2558</v>
      </c>
      <c r="E199" s="1851" t="s">
        <v>2559</v>
      </c>
      <c r="F199" s="1851" t="s">
        <v>2298</v>
      </c>
      <c r="G199" s="1851" t="s">
        <v>2560</v>
      </c>
      <c r="H199" s="1851" t="s">
        <v>28</v>
      </c>
      <c r="I199" s="1851" t="s">
        <v>909</v>
      </c>
    </row>
    <row customHeight="1" ht="11.25">
      <c r="A200" s="1851" t="s">
        <v>2255</v>
      </c>
      <c r="B200" s="1851" t="s">
        <v>16</v>
      </c>
      <c r="C200" s="1851" t="s">
        <v>2561</v>
      </c>
      <c r="D200" s="1851" t="s">
        <v>2562</v>
      </c>
      <c r="E200" s="1851" t="s">
        <v>2563</v>
      </c>
      <c r="F200" s="1851" t="s">
        <v>2298</v>
      </c>
      <c r="G200" s="1851" t="s">
        <v>2564</v>
      </c>
      <c r="H200" s="1851" t="s">
        <v>28</v>
      </c>
      <c r="I200" s="1851" t="s">
        <v>909</v>
      </c>
    </row>
    <row customHeight="1" ht="11.25">
      <c r="A201" s="1851" t="s">
        <v>2255</v>
      </c>
      <c r="B201" s="1851" t="s">
        <v>16</v>
      </c>
      <c r="C201" s="1851" t="s">
        <v>2565</v>
      </c>
      <c r="D201" s="1851" t="s">
        <v>2562</v>
      </c>
      <c r="E201" s="1851" t="s">
        <v>2566</v>
      </c>
      <c r="F201" s="1851" t="s">
        <v>2259</v>
      </c>
      <c r="G201" s="1851" t="s">
        <v>28</v>
      </c>
      <c r="H201" s="1851" t="s">
        <v>28</v>
      </c>
      <c r="I201" s="1851" t="s">
        <v>909</v>
      </c>
    </row>
    <row customHeight="1" ht="11.25">
      <c r="A202" s="1851" t="s">
        <v>2255</v>
      </c>
      <c r="B202" s="1851" t="s">
        <v>16</v>
      </c>
      <c r="C202" s="1851" t="s">
        <v>2567</v>
      </c>
      <c r="D202" s="1851" t="s">
        <v>2568</v>
      </c>
      <c r="E202" s="1851" t="s">
        <v>2569</v>
      </c>
      <c r="F202" s="1851" t="s">
        <v>2458</v>
      </c>
      <c r="G202" s="1851" t="s">
        <v>28</v>
      </c>
      <c r="H202" s="1851" t="s">
        <v>28</v>
      </c>
      <c r="I202" s="1851" t="s">
        <v>909</v>
      </c>
    </row>
    <row customHeight="1" ht="11.25">
      <c r="A203" s="1851" t="s">
        <v>2255</v>
      </c>
      <c r="B203" s="1851" t="s">
        <v>16</v>
      </c>
      <c r="C203" s="1851" t="s">
        <v>2362</v>
      </c>
      <c r="D203" s="1851" t="s">
        <v>2363</v>
      </c>
      <c r="E203" s="1851" t="s">
        <v>2364</v>
      </c>
      <c r="F203" s="1851" t="s">
        <v>2365</v>
      </c>
      <c r="G203" s="1851" t="s">
        <v>28</v>
      </c>
      <c r="H203" s="1851" t="s">
        <v>28</v>
      </c>
      <c r="I203" s="1851" t="s">
        <v>909</v>
      </c>
    </row>
    <row customHeight="1" ht="11.25">
      <c r="A204" s="1851" t="s">
        <v>2255</v>
      </c>
      <c r="B204" s="1851" t="s">
        <v>16</v>
      </c>
      <c r="C204" s="1851" t="s">
        <v>2366</v>
      </c>
      <c r="D204" s="1851" t="s">
        <v>2367</v>
      </c>
      <c r="E204" s="1851" t="s">
        <v>2368</v>
      </c>
      <c r="F204" s="1851" t="s">
        <v>2369</v>
      </c>
      <c r="G204" s="1851" t="s">
        <v>28</v>
      </c>
      <c r="H204" s="1851" t="s">
        <v>28</v>
      </c>
      <c r="I204" s="1851" t="s">
        <v>909</v>
      </c>
    </row>
    <row customHeight="1" ht="11.25">
      <c r="A205" s="1851" t="s">
        <v>2255</v>
      </c>
      <c r="B205" s="1851" t="s">
        <v>16</v>
      </c>
      <c r="C205" s="1851" t="s">
        <v>2370</v>
      </c>
      <c r="D205" s="1851" t="s">
        <v>2371</v>
      </c>
      <c r="E205" s="1851" t="s">
        <v>2372</v>
      </c>
      <c r="F205" s="1851" t="s">
        <v>2298</v>
      </c>
      <c r="G205" s="1851" t="s">
        <v>2373</v>
      </c>
      <c r="H205" s="1851" t="s">
        <v>28</v>
      </c>
      <c r="I205" s="1851" t="s">
        <v>909</v>
      </c>
    </row>
    <row customHeight="1" ht="11.25">
      <c r="A206" s="1851" t="s">
        <v>2255</v>
      </c>
      <c r="B206" s="1851" t="s">
        <v>16</v>
      </c>
      <c r="C206" s="1851" t="s">
        <v>2601</v>
      </c>
      <c r="D206" s="1851" t="s">
        <v>2602</v>
      </c>
      <c r="E206" s="1851" t="s">
        <v>2603</v>
      </c>
      <c r="F206" s="1851" t="s">
        <v>2604</v>
      </c>
      <c r="G206" s="1851" t="s">
        <v>28</v>
      </c>
      <c r="H206" s="1851" t="s">
        <v>28</v>
      </c>
      <c r="I206" s="1851" t="s">
        <v>909</v>
      </c>
    </row>
    <row customHeight="1" ht="11.25">
      <c r="A207" s="1851" t="s">
        <v>2255</v>
      </c>
      <c r="B207" s="1851" t="s">
        <v>16</v>
      </c>
      <c r="C207" s="1851" t="s">
        <v>2374</v>
      </c>
      <c r="D207" s="1851" t="s">
        <v>2375</v>
      </c>
      <c r="E207" s="1851" t="s">
        <v>2376</v>
      </c>
      <c r="F207" s="1851" t="s">
        <v>2349</v>
      </c>
      <c r="G207" s="1851" t="s">
        <v>28</v>
      </c>
      <c r="H207" s="1851" t="s">
        <v>28</v>
      </c>
      <c r="I207" s="1851" t="s">
        <v>909</v>
      </c>
    </row>
    <row customHeight="1" ht="11.25">
      <c r="A208" s="1851" t="s">
        <v>2255</v>
      </c>
      <c r="B208" s="1851" t="s">
        <v>16</v>
      </c>
      <c r="C208" s="1851" t="s">
        <v>2377</v>
      </c>
      <c r="D208" s="1851" t="s">
        <v>2378</v>
      </c>
      <c r="E208" s="1851" t="s">
        <v>2379</v>
      </c>
      <c r="F208" s="1851" t="s">
        <v>2307</v>
      </c>
      <c r="G208" s="1851" t="s">
        <v>2299</v>
      </c>
      <c r="H208" s="1851" t="s">
        <v>28</v>
      </c>
      <c r="I208" s="1851" t="s">
        <v>909</v>
      </c>
    </row>
    <row customHeight="1" ht="11.25">
      <c r="A209" s="1851" t="s">
        <v>2255</v>
      </c>
      <c r="B209" s="1851" t="s">
        <v>16</v>
      </c>
      <c r="C209" s="1851" t="s">
        <v>2570</v>
      </c>
      <c r="D209" s="1851" t="s">
        <v>2571</v>
      </c>
      <c r="E209" s="1851" t="s">
        <v>2572</v>
      </c>
      <c r="F209" s="1851" t="s">
        <v>2267</v>
      </c>
      <c r="G209" s="1851" t="s">
        <v>2299</v>
      </c>
      <c r="H209" s="1851" t="s">
        <v>28</v>
      </c>
      <c r="I209" s="1851" t="s">
        <v>909</v>
      </c>
    </row>
    <row customHeight="1" ht="11.25">
      <c r="A210" s="1851" t="s">
        <v>2255</v>
      </c>
      <c r="B210" s="1851" t="s">
        <v>16</v>
      </c>
      <c r="C210" s="1851" t="s">
        <v>2573</v>
      </c>
      <c r="D210" s="1851" t="s">
        <v>2574</v>
      </c>
      <c r="E210" s="1851" t="s">
        <v>2575</v>
      </c>
      <c r="F210" s="1851" t="s">
        <v>2340</v>
      </c>
      <c r="G210" s="1851" t="s">
        <v>28</v>
      </c>
      <c r="H210" s="1851" t="s">
        <v>28</v>
      </c>
      <c r="I210" s="1851" t="s">
        <v>909</v>
      </c>
    </row>
    <row customHeight="1" ht="11.25">
      <c r="A211" s="1851" t="s">
        <v>2255</v>
      </c>
      <c r="B211" s="1851" t="s">
        <v>16</v>
      </c>
      <c r="C211" s="1851" t="s">
        <v>2383</v>
      </c>
      <c r="D211" s="1851" t="s">
        <v>2384</v>
      </c>
      <c r="E211" s="1851" t="s">
        <v>2385</v>
      </c>
      <c r="F211" s="1851" t="s">
        <v>2267</v>
      </c>
      <c r="G211" s="1851" t="s">
        <v>28</v>
      </c>
      <c r="H211" s="1851" t="s">
        <v>28</v>
      </c>
      <c r="I211" s="1851" t="s">
        <v>909</v>
      </c>
    </row>
    <row customHeight="1" ht="11.25">
      <c r="A212" s="1851" t="s">
        <v>2255</v>
      </c>
      <c r="B212" s="1851" t="s">
        <v>16</v>
      </c>
      <c r="C212" s="1851" t="s">
        <v>2386</v>
      </c>
      <c r="D212" s="1851" t="s">
        <v>2387</v>
      </c>
      <c r="E212" s="1851" t="s">
        <v>2388</v>
      </c>
      <c r="F212" s="1851" t="s">
        <v>2389</v>
      </c>
      <c r="G212" s="1851" t="s">
        <v>28</v>
      </c>
      <c r="H212" s="1851" t="s">
        <v>28</v>
      </c>
      <c r="I212" s="1851" t="s">
        <v>909</v>
      </c>
    </row>
    <row customHeight="1" ht="11.25">
      <c r="A213" s="1851" t="s">
        <v>2255</v>
      </c>
      <c r="B213" s="1851" t="s">
        <v>16</v>
      </c>
      <c r="C213" s="1851" t="s">
        <v>2390</v>
      </c>
      <c r="D213" s="1851" t="s">
        <v>2391</v>
      </c>
      <c r="E213" s="1851" t="s">
        <v>2392</v>
      </c>
      <c r="F213" s="1851" t="s">
        <v>2393</v>
      </c>
      <c r="G213" s="1851" t="s">
        <v>28</v>
      </c>
      <c r="H213" s="1851" t="s">
        <v>28</v>
      </c>
      <c r="I213" s="1851" t="s">
        <v>909</v>
      </c>
    </row>
    <row customHeight="1" ht="11.25">
      <c r="A214" s="1851" t="s">
        <v>2255</v>
      </c>
      <c r="B214" s="1851" t="s">
        <v>16</v>
      </c>
      <c r="C214" s="1851" t="s">
        <v>2394</v>
      </c>
      <c r="D214" s="1851" t="s">
        <v>2395</v>
      </c>
      <c r="E214" s="1851" t="s">
        <v>2396</v>
      </c>
      <c r="F214" s="1851" t="s">
        <v>2397</v>
      </c>
      <c r="G214" s="1851" t="s">
        <v>28</v>
      </c>
      <c r="H214" s="1851" t="s">
        <v>28</v>
      </c>
      <c r="I214" s="1851" t="s">
        <v>909</v>
      </c>
    </row>
    <row customHeight="1" ht="11.25">
      <c r="A215" s="1851" t="s">
        <v>2255</v>
      </c>
      <c r="B215" s="1851" t="s">
        <v>16</v>
      </c>
      <c r="C215" s="1851" t="s">
        <v>2418</v>
      </c>
      <c r="D215" s="1851" t="s">
        <v>2419</v>
      </c>
      <c r="E215" s="1851" t="s">
        <v>2420</v>
      </c>
      <c r="F215" s="1851" t="s">
        <v>2421</v>
      </c>
      <c r="G215" s="1851" t="s">
        <v>28</v>
      </c>
      <c r="H215" s="1851" t="s">
        <v>28</v>
      </c>
      <c r="I215" s="1851" t="s">
        <v>909</v>
      </c>
    </row>
    <row customHeight="1" ht="11.25">
      <c r="A216" s="1851" t="s">
        <v>2255</v>
      </c>
      <c r="B216" s="1851" t="s">
        <v>16</v>
      </c>
      <c r="C216" s="1851" t="s">
        <v>2425</v>
      </c>
      <c r="D216" s="1851" t="s">
        <v>2426</v>
      </c>
      <c r="E216" s="1851" t="s">
        <v>2427</v>
      </c>
      <c r="F216" s="1851" t="s">
        <v>2340</v>
      </c>
      <c r="G216" s="1851" t="s">
        <v>28</v>
      </c>
      <c r="H216" s="1851" t="s">
        <v>28</v>
      </c>
      <c r="I216" s="1851" t="s">
        <v>909</v>
      </c>
    </row>
    <row customHeight="1" ht="11.25">
      <c r="A217" s="1851" t="s">
        <v>2255</v>
      </c>
      <c r="B217" s="1851" t="s">
        <v>16</v>
      </c>
      <c r="C217" s="1851" t="s">
        <v>2439</v>
      </c>
      <c r="D217" s="1851" t="s">
        <v>2440</v>
      </c>
      <c r="E217" s="1851" t="s">
        <v>2441</v>
      </c>
      <c r="F217" s="1851" t="s">
        <v>2421</v>
      </c>
      <c r="G217" s="1851" t="s">
        <v>2442</v>
      </c>
      <c r="H217" s="1851" t="s">
        <v>2443</v>
      </c>
      <c r="I217" s="1851" t="s">
        <v>909</v>
      </c>
    </row>
    <row customHeight="1" ht="11.25">
      <c r="A218" s="1851" t="s">
        <v>2255</v>
      </c>
      <c r="B218" s="1851" t="s">
        <v>16</v>
      </c>
      <c r="C218" s="1851" t="s">
        <v>2455</v>
      </c>
      <c r="D218" s="1851" t="s">
        <v>2456</v>
      </c>
      <c r="E218" s="1851" t="s">
        <v>2457</v>
      </c>
      <c r="F218" s="1851" t="s">
        <v>2458</v>
      </c>
      <c r="G218" s="1851" t="s">
        <v>28</v>
      </c>
      <c r="H218" s="1851" t="s">
        <v>28</v>
      </c>
      <c r="I218" s="1851" t="s">
        <v>909</v>
      </c>
    </row>
    <row customHeight="1" ht="11.25">
      <c r="A219" s="1851" t="s">
        <v>2255</v>
      </c>
      <c r="B219" s="1851" t="s">
        <v>16</v>
      </c>
      <c r="C219" s="1851" t="s">
        <v>2468</v>
      </c>
      <c r="D219" s="1851" t="s">
        <v>2469</v>
      </c>
      <c r="E219" s="1851" t="s">
        <v>2262</v>
      </c>
      <c r="F219" s="1851" t="s">
        <v>2470</v>
      </c>
      <c r="G219" s="1851" t="s">
        <v>2471</v>
      </c>
      <c r="H219" s="1851" t="s">
        <v>28</v>
      </c>
      <c r="I219" s="1851" t="s">
        <v>909</v>
      </c>
    </row>
    <row customHeight="1" ht="11.25">
      <c r="A220" s="1851" t="s">
        <v>2255</v>
      </c>
      <c r="B220" s="1851" t="s">
        <v>16</v>
      </c>
      <c r="C220" s="1851" t="s">
        <v>2475</v>
      </c>
      <c r="D220" s="1851" t="s">
        <v>2476</v>
      </c>
      <c r="E220" s="1851" t="s">
        <v>2477</v>
      </c>
      <c r="F220" s="1851" t="s">
        <v>2478</v>
      </c>
      <c r="G220" s="1851" t="s">
        <v>2479</v>
      </c>
      <c r="H220" s="1851" t="s">
        <v>28</v>
      </c>
      <c r="I220" s="1851" t="s">
        <v>909</v>
      </c>
    </row>
    <row customHeight="1" ht="11.25">
      <c r="A221" s="1851" t="s">
        <v>2255</v>
      </c>
      <c r="B221" s="1851" t="s">
        <v>16</v>
      </c>
      <c r="C221" s="1851" t="s">
        <v>2480</v>
      </c>
      <c r="D221" s="1851" t="s">
        <v>2481</v>
      </c>
      <c r="E221" s="1851" t="s">
        <v>2343</v>
      </c>
      <c r="F221" s="1851" t="s">
        <v>2482</v>
      </c>
      <c r="G221" s="1851" t="s">
        <v>28</v>
      </c>
      <c r="H221" s="1851" t="s">
        <v>28</v>
      </c>
      <c r="I221" s="1851" t="s">
        <v>909</v>
      </c>
    </row>
    <row customHeight="1" ht="11.25">
      <c r="A222" s="1851" t="s">
        <v>2255</v>
      </c>
      <c r="B222" s="1851" t="s">
        <v>16</v>
      </c>
      <c r="C222" s="1851" t="s">
        <v>2483</v>
      </c>
      <c r="D222" s="1851" t="s">
        <v>2484</v>
      </c>
      <c r="E222" s="1851" t="s">
        <v>2485</v>
      </c>
      <c r="F222" s="1851" t="s">
        <v>2486</v>
      </c>
      <c r="G222" s="1851" t="s">
        <v>2487</v>
      </c>
      <c r="H222" s="1851" t="s">
        <v>28</v>
      </c>
      <c r="I222" s="1851" t="s">
        <v>909</v>
      </c>
    </row>
    <row customHeight="1" ht="11.25">
      <c r="A223" s="1851" t="s">
        <v>2255</v>
      </c>
      <c r="B223" s="1851" t="s">
        <v>16</v>
      </c>
      <c r="C223" s="1851" t="s">
        <v>2488</v>
      </c>
      <c r="D223" s="1851" t="s">
        <v>2489</v>
      </c>
      <c r="E223" s="1851" t="s">
        <v>2490</v>
      </c>
      <c r="F223" s="1851" t="s">
        <v>2491</v>
      </c>
      <c r="G223" s="1851" t="s">
        <v>28</v>
      </c>
      <c r="H223" s="1851" t="s">
        <v>28</v>
      </c>
      <c r="I223" s="1851" t="s">
        <v>909</v>
      </c>
    </row>
    <row customHeight="1" ht="11.25">
      <c r="A224" s="1851" t="s">
        <v>2255</v>
      </c>
      <c r="B224" s="1851" t="s">
        <v>16</v>
      </c>
      <c r="C224" s="1851" t="s">
        <v>2492</v>
      </c>
      <c r="D224" s="1851" t="s">
        <v>2493</v>
      </c>
      <c r="E224" s="1851" t="s">
        <v>2490</v>
      </c>
      <c r="F224" s="1851" t="s">
        <v>2494</v>
      </c>
      <c r="G224" s="1851" t="s">
        <v>2495</v>
      </c>
      <c r="H224" s="1851" t="s">
        <v>28</v>
      </c>
      <c r="I224" s="1851" t="s">
        <v>909</v>
      </c>
    </row>
    <row customHeight="1" ht="11.25">
      <c r="A225" s="1851" t="s">
        <v>2255</v>
      </c>
      <c r="B225" s="1851" t="s">
        <v>16</v>
      </c>
      <c r="C225" s="1851" t="s">
        <v>2591</v>
      </c>
      <c r="D225" s="1851" t="s">
        <v>2592</v>
      </c>
      <c r="E225" s="1851" t="s">
        <v>2593</v>
      </c>
      <c r="F225" s="1851" t="s">
        <v>2594</v>
      </c>
      <c r="G225" s="1851" t="s">
        <v>2499</v>
      </c>
      <c r="H225" s="1851" t="s">
        <v>28</v>
      </c>
      <c r="I225" s="1851" t="s">
        <v>909</v>
      </c>
    </row>
    <row customHeight="1" ht="11.25">
      <c r="A226" s="1851" t="s">
        <v>2255</v>
      </c>
      <c r="B226" s="1851" t="s">
        <v>16</v>
      </c>
      <c r="C226" s="1851" t="s">
        <v>2595</v>
      </c>
      <c r="D226" s="1851" t="s">
        <v>2596</v>
      </c>
      <c r="E226" s="1851" t="s">
        <v>2597</v>
      </c>
      <c r="F226" s="1851" t="s">
        <v>2421</v>
      </c>
      <c r="G226" s="1851" t="s">
        <v>2299</v>
      </c>
      <c r="H226" s="1851" t="s">
        <v>28</v>
      </c>
      <c r="I226" s="1851" t="s">
        <v>909</v>
      </c>
    </row>
    <row customHeight="1" ht="11.25">
      <c r="A227" s="1851" t="s">
        <v>2255</v>
      </c>
      <c r="B227" s="1851" t="s">
        <v>16</v>
      </c>
      <c r="C227" s="1851" t="s">
        <v>13</v>
      </c>
      <c r="D227" s="1851" t="s">
        <v>47</v>
      </c>
      <c r="E227" s="1851" t="s">
        <v>50</v>
      </c>
      <c r="F227" s="1851" t="s">
        <v>52</v>
      </c>
      <c r="G227" s="1851" t="s">
        <v>28</v>
      </c>
      <c r="H227" s="1851" t="s">
        <v>28</v>
      </c>
      <c r="I227" s="1851" t="s">
        <v>909</v>
      </c>
    </row>
    <row customHeight="1" ht="11.25">
      <c r="A228" s="1851" t="s">
        <v>2255</v>
      </c>
      <c r="B228" s="1851" t="s">
        <v>16</v>
      </c>
      <c r="C228" s="1851" t="s">
        <v>2521</v>
      </c>
      <c r="D228" s="1851" t="s">
        <v>2522</v>
      </c>
      <c r="E228" s="1851" t="s">
        <v>2523</v>
      </c>
      <c r="F228" s="1851" t="s">
        <v>2307</v>
      </c>
      <c r="G228" s="1851" t="s">
        <v>28</v>
      </c>
      <c r="H228" s="1851" t="s">
        <v>28</v>
      </c>
      <c r="I228" s="1851" t="s">
        <v>909</v>
      </c>
    </row>
    <row customHeight="1" ht="11.25">
      <c r="A229" s="1851" t="s">
        <v>2255</v>
      </c>
      <c r="B229" s="1851" t="s">
        <v>16</v>
      </c>
      <c r="C229" s="1851" t="s">
        <v>2524</v>
      </c>
      <c r="D229" s="1851" t="s">
        <v>2525</v>
      </c>
      <c r="E229" s="1851" t="s">
        <v>2477</v>
      </c>
      <c r="F229" s="1851" t="s">
        <v>2526</v>
      </c>
      <c r="G229" s="1851" t="s">
        <v>28</v>
      </c>
      <c r="H229" s="1851" t="s">
        <v>28</v>
      </c>
      <c r="I229" s="1851" t="s">
        <v>909</v>
      </c>
    </row>
    <row customHeight="1" ht="11.25">
      <c r="A230" s="1851" t="s">
        <v>2255</v>
      </c>
      <c r="B230" s="1851" t="s">
        <v>16</v>
      </c>
      <c r="C230" s="1851" t="s">
        <v>28</v>
      </c>
      <c r="D230" s="1851" t="s">
        <v>2312</v>
      </c>
      <c r="E230" s="1851" t="s">
        <v>2313</v>
      </c>
      <c r="F230" s="1851" t="s">
        <v>2267</v>
      </c>
      <c r="G230" s="1851" t="s">
        <v>28</v>
      </c>
      <c r="H230" s="1851" t="s">
        <v>28</v>
      </c>
      <c r="I230" s="1851" t="s">
        <v>1628</v>
      </c>
    </row>
    <row customHeight="1" ht="11.25">
      <c r="A231" s="1851" t="s">
        <v>2255</v>
      </c>
      <c r="B231" s="1851" t="s">
        <v>16</v>
      </c>
      <c r="C231" s="1851" t="s">
        <v>2605</v>
      </c>
      <c r="D231" s="1851" t="s">
        <v>2606</v>
      </c>
      <c r="E231" s="1851" t="s">
        <v>2607</v>
      </c>
      <c r="F231" s="1851" t="s">
        <v>2298</v>
      </c>
      <c r="G231" s="1851" t="s">
        <v>28</v>
      </c>
      <c r="H231" s="1851" t="s">
        <v>28</v>
      </c>
      <c r="I231" s="1851" t="s">
        <v>1628</v>
      </c>
    </row>
    <row customHeight="1" ht="11.25">
      <c r="A232" s="1851" t="s">
        <v>2255</v>
      </c>
      <c r="B232" s="1851" t="s">
        <v>16</v>
      </c>
      <c r="C232" s="1851" t="s">
        <v>2608</v>
      </c>
      <c r="D232" s="1851" t="s">
        <v>2609</v>
      </c>
      <c r="E232" s="1851" t="s">
        <v>2610</v>
      </c>
      <c r="F232" s="1851" t="s">
        <v>2259</v>
      </c>
      <c r="G232" s="1851" t="s">
        <v>28</v>
      </c>
      <c r="H232" s="1851" t="s">
        <v>28</v>
      </c>
      <c r="I232" s="1851" t="s">
        <v>1628</v>
      </c>
    </row>
    <row customHeight="1" ht="11.25">
      <c r="A233" s="1851" t="s">
        <v>2255</v>
      </c>
      <c r="B233" s="1851" t="s">
        <v>16</v>
      </c>
      <c r="C233" s="1851" t="s">
        <v>2334</v>
      </c>
      <c r="D233" s="1851" t="s">
        <v>2335</v>
      </c>
      <c r="E233" s="1851" t="s">
        <v>2336</v>
      </c>
      <c r="F233" s="1851" t="s">
        <v>2307</v>
      </c>
      <c r="G233" s="1851" t="s">
        <v>28</v>
      </c>
      <c r="H233" s="1851" t="s">
        <v>28</v>
      </c>
      <c r="I233" s="1851" t="s">
        <v>1628</v>
      </c>
    </row>
    <row customHeight="1" ht="11.25">
      <c r="A234" s="1851" t="s">
        <v>2255</v>
      </c>
      <c r="B234" s="1851" t="s">
        <v>16</v>
      </c>
      <c r="C234" s="1851" t="s">
        <v>2611</v>
      </c>
      <c r="D234" s="1851" t="s">
        <v>2612</v>
      </c>
      <c r="E234" s="1851" t="s">
        <v>2613</v>
      </c>
      <c r="F234" s="1851" t="s">
        <v>2298</v>
      </c>
      <c r="G234" s="1851" t="s">
        <v>28</v>
      </c>
      <c r="H234" s="1851" t="s">
        <v>28</v>
      </c>
      <c r="I234" s="1851" t="s">
        <v>1628</v>
      </c>
    </row>
    <row customHeight="1" ht="11.25">
      <c r="A235" s="1851" t="s">
        <v>2255</v>
      </c>
      <c r="B235" s="1851" t="s">
        <v>16</v>
      </c>
      <c r="C235" s="1851" t="s">
        <v>2614</v>
      </c>
      <c r="D235" s="1851" t="s">
        <v>2615</v>
      </c>
      <c r="E235" s="1851" t="s">
        <v>2616</v>
      </c>
      <c r="F235" s="1851" t="s">
        <v>2458</v>
      </c>
      <c r="G235" s="1851" t="s">
        <v>28</v>
      </c>
      <c r="H235" s="1851" t="s">
        <v>28</v>
      </c>
      <c r="I235" s="1851" t="s">
        <v>1628</v>
      </c>
    </row>
    <row customHeight="1" ht="11.25">
      <c r="A236" s="1851" t="s">
        <v>2255</v>
      </c>
      <c r="B236" s="1851" t="s">
        <v>16</v>
      </c>
      <c r="C236" s="1851" t="s">
        <v>2617</v>
      </c>
      <c r="D236" s="1851" t="s">
        <v>2618</v>
      </c>
      <c r="E236" s="1851" t="s">
        <v>2619</v>
      </c>
      <c r="F236" s="1851" t="s">
        <v>2349</v>
      </c>
      <c r="G236" s="1851" t="s">
        <v>28</v>
      </c>
      <c r="H236" s="1851" t="s">
        <v>28</v>
      </c>
      <c r="I236" s="1851" t="s">
        <v>1628</v>
      </c>
    </row>
    <row customHeight="1" ht="11.25">
      <c r="A237" s="1851" t="s">
        <v>2255</v>
      </c>
      <c r="B237" s="1851" t="s">
        <v>16</v>
      </c>
      <c r="C237" s="1851" t="s">
        <v>2620</v>
      </c>
      <c r="D237" s="1851" t="s">
        <v>2621</v>
      </c>
      <c r="E237" s="1851" t="s">
        <v>2622</v>
      </c>
      <c r="F237" s="1851" t="s">
        <v>2579</v>
      </c>
      <c r="G237" s="1851" t="s">
        <v>28</v>
      </c>
      <c r="H237" s="1851" t="s">
        <v>28</v>
      </c>
      <c r="I237" s="1851" t="s">
        <v>1628</v>
      </c>
    </row>
    <row customHeight="1" ht="11.25">
      <c r="A238" s="1851" t="s">
        <v>2255</v>
      </c>
      <c r="B238" s="1851" t="s">
        <v>16</v>
      </c>
      <c r="C238" s="1851" t="s">
        <v>2623</v>
      </c>
      <c r="D238" s="1851" t="s">
        <v>2624</v>
      </c>
      <c r="E238" s="1851" t="s">
        <v>2625</v>
      </c>
      <c r="F238" s="1851" t="s">
        <v>2451</v>
      </c>
      <c r="G238" s="1851" t="s">
        <v>28</v>
      </c>
      <c r="H238" s="1851" t="s">
        <v>28</v>
      </c>
      <c r="I238" s="1851" t="s">
        <v>1628</v>
      </c>
    </row>
    <row customHeight="1" ht="11.25">
      <c r="A239" s="1851" t="s">
        <v>2255</v>
      </c>
      <c r="B239" s="1851" t="s">
        <v>16</v>
      </c>
      <c r="C239" s="1851" t="s">
        <v>2626</v>
      </c>
      <c r="D239" s="1851" t="s">
        <v>2627</v>
      </c>
      <c r="E239" s="1851" t="s">
        <v>2628</v>
      </c>
      <c r="F239" s="1851" t="s">
        <v>2294</v>
      </c>
      <c r="G239" s="1851" t="s">
        <v>28</v>
      </c>
      <c r="H239" s="1851" t="s">
        <v>28</v>
      </c>
      <c r="I239" s="1851" t="s">
        <v>1628</v>
      </c>
    </row>
    <row customHeight="1" ht="11.25">
      <c r="A240" s="1851" t="s">
        <v>2255</v>
      </c>
      <c r="B240" s="1851" t="s">
        <v>16</v>
      </c>
      <c r="C240" s="1851" t="s">
        <v>2629</v>
      </c>
      <c r="D240" s="1851" t="s">
        <v>2630</v>
      </c>
      <c r="E240" s="1851" t="s">
        <v>2631</v>
      </c>
      <c r="F240" s="1851" t="s">
        <v>2298</v>
      </c>
      <c r="G240" s="1851" t="s">
        <v>2632</v>
      </c>
      <c r="H240" s="1851" t="s">
        <v>28</v>
      </c>
      <c r="I240" s="1851" t="s">
        <v>1628</v>
      </c>
    </row>
    <row customHeight="1" ht="11.25">
      <c r="A241" s="1851" t="s">
        <v>2255</v>
      </c>
      <c r="B241" s="1851" t="s">
        <v>16</v>
      </c>
      <c r="C241" s="1851" t="s">
        <v>2633</v>
      </c>
      <c r="D241" s="1851" t="s">
        <v>2634</v>
      </c>
      <c r="E241" s="1851" t="s">
        <v>2635</v>
      </c>
      <c r="F241" s="1851" t="s">
        <v>2451</v>
      </c>
      <c r="G241" s="1851" t="s">
        <v>2636</v>
      </c>
      <c r="H241" s="1851" t="s">
        <v>28</v>
      </c>
      <c r="I241" s="1851" t="s">
        <v>1628</v>
      </c>
    </row>
    <row customHeight="1" ht="11.25">
      <c r="A242" s="1851" t="s">
        <v>2255</v>
      </c>
      <c r="B242" s="1851" t="s">
        <v>16</v>
      </c>
      <c r="C242" s="1851" t="s">
        <v>2637</v>
      </c>
      <c r="D242" s="1851" t="s">
        <v>2638</v>
      </c>
      <c r="E242" s="1851" t="s">
        <v>2639</v>
      </c>
      <c r="F242" s="1851" t="s">
        <v>2640</v>
      </c>
      <c r="G242" s="1851" t="s">
        <v>28</v>
      </c>
      <c r="H242" s="1851" t="s">
        <v>28</v>
      </c>
      <c r="I242" s="1851" t="s">
        <v>1628</v>
      </c>
    </row>
    <row customHeight="1" ht="11.25">
      <c r="A243" s="1851" t="s">
        <v>2255</v>
      </c>
      <c r="B243" s="1851" t="s">
        <v>16</v>
      </c>
      <c r="C243" s="1851" t="s">
        <v>2641</v>
      </c>
      <c r="D243" s="1851" t="s">
        <v>2642</v>
      </c>
      <c r="E243" s="1851" t="s">
        <v>2643</v>
      </c>
      <c r="F243" s="1851" t="s">
        <v>2267</v>
      </c>
      <c r="G243" s="1851" t="s">
        <v>28</v>
      </c>
      <c r="H243" s="1851" t="s">
        <v>28</v>
      </c>
      <c r="I243" s="1851" t="s">
        <v>1628</v>
      </c>
    </row>
    <row customHeight="1" ht="11.25">
      <c r="A244" s="1851" t="s">
        <v>2255</v>
      </c>
      <c r="B244" s="1851" t="s">
        <v>16</v>
      </c>
      <c r="C244" s="1851" t="s">
        <v>2644</v>
      </c>
      <c r="D244" s="1851" t="s">
        <v>2645</v>
      </c>
      <c r="E244" s="1851" t="s">
        <v>2646</v>
      </c>
      <c r="F244" s="1851" t="s">
        <v>2647</v>
      </c>
      <c r="G244" s="1851" t="s">
        <v>28</v>
      </c>
      <c r="H244" s="1851" t="s">
        <v>28</v>
      </c>
      <c r="I244" s="1851" t="s">
        <v>1628</v>
      </c>
    </row>
    <row customHeight="1" ht="11.25">
      <c r="A245" s="1851" t="s">
        <v>2255</v>
      </c>
      <c r="B245" s="1851" t="s">
        <v>16</v>
      </c>
      <c r="C245" s="1851" t="s">
        <v>2648</v>
      </c>
      <c r="D245" s="1851" t="s">
        <v>2649</v>
      </c>
      <c r="E245" s="1851" t="s">
        <v>2650</v>
      </c>
      <c r="F245" s="1851" t="s">
        <v>2267</v>
      </c>
      <c r="G245" s="1851" t="s">
        <v>28</v>
      </c>
      <c r="H245" s="1851" t="s">
        <v>28</v>
      </c>
      <c r="I245"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9FEA8-7F18-1068-B41D-236A8D84D5C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2651</v>
      </c>
      <c r="B1" s="65" t="s">
        <v>2652</v>
      </c>
      <c r="C1" s="65" t="s">
        <v>2653</v>
      </c>
      <c r="D1" s="65" t="s">
        <v>2654</v>
      </c>
      <c r="E1" s="61" t="s">
        <v>2655</v>
      </c>
      <c r="F1" s="61" t="s">
        <v>2656</v>
      </c>
      <c r="G1" s="61" t="s">
        <v>2657</v>
      </c>
    </row>
    <row customHeight="1" ht="11.25">
      <c r="A2" s="374" t="s">
        <v>16</v>
      </c>
      <c r="B2" s="0" t="s">
        <v>2658</v>
      </c>
      <c r="C2" s="0" t="s">
        <v>2659</v>
      </c>
      <c r="D2" s="0" t="s">
        <v>2658</v>
      </c>
      <c r="E2" s="0" t="s">
        <v>2659</v>
      </c>
      <c r="F2" s="0" t="s">
        <v>2660</v>
      </c>
      <c r="G2" s="0" t="s">
        <v>110</v>
      </c>
    </row>
    <row customHeight="1" ht="11.25">
      <c r="A3" s="374" t="s">
        <v>16</v>
      </c>
      <c r="B3" s="0" t="s">
        <v>2661</v>
      </c>
      <c r="C3" s="0" t="s">
        <v>2662</v>
      </c>
      <c r="D3" s="0" t="s">
        <v>2661</v>
      </c>
      <c r="E3" s="0" t="s">
        <v>2662</v>
      </c>
      <c r="F3" s="0" t="s">
        <v>2660</v>
      </c>
      <c r="G3" s="0" t="s">
        <v>111</v>
      </c>
    </row>
    <row customHeight="1" ht="11.25">
      <c r="A4" s="374" t="s">
        <v>16</v>
      </c>
      <c r="B4" s="0" t="s">
        <v>2663</v>
      </c>
      <c r="C4" s="0" t="s">
        <v>2664</v>
      </c>
      <c r="D4" s="0" t="s">
        <v>2663</v>
      </c>
      <c r="E4" s="0" t="s">
        <v>2664</v>
      </c>
      <c r="F4" s="0" t="s">
        <v>2660</v>
      </c>
      <c r="G4" s="0" t="s">
        <v>90</v>
      </c>
    </row>
    <row customHeight="1" ht="11.25">
      <c r="A5" s="374" t="s">
        <v>16</v>
      </c>
      <c r="B5" s="0" t="s">
        <v>2665</v>
      </c>
      <c r="C5" s="0" t="s">
        <v>2666</v>
      </c>
      <c r="D5" s="0" t="s">
        <v>2665</v>
      </c>
      <c r="E5" s="0" t="s">
        <v>2666</v>
      </c>
      <c r="F5" s="0" t="s">
        <v>2660</v>
      </c>
      <c r="G5" s="0" t="s">
        <v>91</v>
      </c>
    </row>
    <row customHeight="1" ht="11.25">
      <c r="A6" s="374" t="s">
        <v>16</v>
      </c>
      <c r="B6" s="0" t="s">
        <v>2667</v>
      </c>
      <c r="C6" s="0" t="s">
        <v>2668</v>
      </c>
      <c r="D6" s="0" t="s">
        <v>2667</v>
      </c>
      <c r="E6" s="0" t="s">
        <v>2668</v>
      </c>
      <c r="F6" s="0" t="s">
        <v>2660</v>
      </c>
      <c r="G6" s="0" t="s">
        <v>112</v>
      </c>
    </row>
    <row customHeight="1" ht="11.25">
      <c r="A7" s="374" t="s">
        <v>16</v>
      </c>
      <c r="B7" s="0" t="s">
        <v>2669</v>
      </c>
      <c r="C7" s="0" t="s">
        <v>2670</v>
      </c>
      <c r="D7" s="0" t="s">
        <v>2669</v>
      </c>
      <c r="E7" s="0" t="s">
        <v>2670</v>
      </c>
      <c r="F7" s="0" t="s">
        <v>2660</v>
      </c>
      <c r="G7" s="0" t="s">
        <v>92</v>
      </c>
    </row>
    <row customHeight="1" ht="11.25">
      <c r="A8" s="374" t="s">
        <v>16</v>
      </c>
      <c r="B8" s="0" t="s">
        <v>2671</v>
      </c>
      <c r="C8" s="0" t="s">
        <v>2672</v>
      </c>
      <c r="D8" s="0" t="s">
        <v>2673</v>
      </c>
      <c r="E8" s="0" t="s">
        <v>2674</v>
      </c>
      <c r="F8" s="0" t="s">
        <v>2675</v>
      </c>
      <c r="G8" s="0" t="s">
        <v>93</v>
      </c>
    </row>
    <row customHeight="1" ht="11.25">
      <c r="A9" s="374" t="s">
        <v>16</v>
      </c>
      <c r="B9" s="0" t="s">
        <v>2671</v>
      </c>
      <c r="C9" s="0" t="s">
        <v>2672</v>
      </c>
      <c r="D9" s="0" t="s">
        <v>2671</v>
      </c>
      <c r="E9" s="0" t="s">
        <v>2672</v>
      </c>
      <c r="F9" s="0" t="s">
        <v>2676</v>
      </c>
      <c r="G9" s="0" t="s">
        <v>113</v>
      </c>
    </row>
    <row customHeight="1" ht="11.25">
      <c r="A10" s="374" t="s">
        <v>16</v>
      </c>
      <c r="B10" s="0" t="s">
        <v>2671</v>
      </c>
      <c r="C10" s="0" t="s">
        <v>2672</v>
      </c>
      <c r="D10" s="0" t="s">
        <v>2677</v>
      </c>
      <c r="E10" s="0" t="s">
        <v>2678</v>
      </c>
      <c r="F10" s="0" t="s">
        <v>2675</v>
      </c>
      <c r="G10" s="0" t="s">
        <v>149</v>
      </c>
    </row>
    <row customHeight="1" ht="11.25">
      <c r="A11" s="374" t="s">
        <v>16</v>
      </c>
      <c r="B11" s="0" t="s">
        <v>2671</v>
      </c>
      <c r="C11" s="0" t="s">
        <v>2672</v>
      </c>
      <c r="D11" s="0" t="s">
        <v>2679</v>
      </c>
      <c r="E11" s="0" t="s">
        <v>2680</v>
      </c>
      <c r="F11" s="0" t="s">
        <v>2675</v>
      </c>
      <c r="G11" s="0" t="s">
        <v>150</v>
      </c>
    </row>
    <row customHeight="1" ht="11.25">
      <c r="A12" s="374" t="s">
        <v>16</v>
      </c>
      <c r="B12" s="0" t="s">
        <v>2671</v>
      </c>
      <c r="C12" s="0" t="s">
        <v>2672</v>
      </c>
      <c r="D12" s="0" t="s">
        <v>2681</v>
      </c>
      <c r="E12" s="0" t="s">
        <v>2682</v>
      </c>
      <c r="F12" s="0" t="s">
        <v>2675</v>
      </c>
      <c r="G12" s="0" t="s">
        <v>151</v>
      </c>
    </row>
    <row customHeight="1" ht="11.25">
      <c r="A13" s="374" t="s">
        <v>16</v>
      </c>
      <c r="B13" s="0" t="s">
        <v>2671</v>
      </c>
      <c r="C13" s="0" t="s">
        <v>2672</v>
      </c>
      <c r="D13" s="0" t="s">
        <v>2683</v>
      </c>
      <c r="E13" s="0" t="s">
        <v>2684</v>
      </c>
      <c r="F13" s="0" t="s">
        <v>2675</v>
      </c>
      <c r="G13" s="0" t="s">
        <v>152</v>
      </c>
    </row>
    <row customHeight="1" ht="11.25">
      <c r="A14" s="374" t="s">
        <v>16</v>
      </c>
      <c r="B14" s="0" t="s">
        <v>2671</v>
      </c>
      <c r="C14" s="0" t="s">
        <v>2672</v>
      </c>
      <c r="D14" s="0" t="s">
        <v>2685</v>
      </c>
      <c r="E14" s="0" t="s">
        <v>2686</v>
      </c>
      <c r="F14" s="0" t="s">
        <v>2675</v>
      </c>
      <c r="G14" s="0" t="s">
        <v>153</v>
      </c>
    </row>
    <row customHeight="1" ht="11.25">
      <c r="A15" s="374" t="s">
        <v>16</v>
      </c>
      <c r="B15" s="0" t="s">
        <v>2671</v>
      </c>
      <c r="C15" s="0" t="s">
        <v>2672</v>
      </c>
      <c r="D15" s="0" t="s">
        <v>2687</v>
      </c>
      <c r="E15" s="0" t="s">
        <v>2688</v>
      </c>
      <c r="F15" s="0" t="s">
        <v>2675</v>
      </c>
      <c r="G15" s="0" t="s">
        <v>154</v>
      </c>
    </row>
    <row customHeight="1" ht="11.25">
      <c r="A16" s="374" t="s">
        <v>16</v>
      </c>
      <c r="B16" s="0" t="s">
        <v>2671</v>
      </c>
      <c r="C16" s="0" t="s">
        <v>2672</v>
      </c>
      <c r="D16" s="0" t="s">
        <v>2689</v>
      </c>
      <c r="E16" s="0" t="s">
        <v>2690</v>
      </c>
      <c r="F16" s="0" t="s">
        <v>2675</v>
      </c>
      <c r="G16" s="0" t="s">
        <v>1471</v>
      </c>
    </row>
    <row customHeight="1" ht="11.25">
      <c r="A17" s="374" t="s">
        <v>16</v>
      </c>
      <c r="B17" s="0" t="s">
        <v>2671</v>
      </c>
      <c r="C17" s="0" t="s">
        <v>2672</v>
      </c>
      <c r="D17" s="0" t="s">
        <v>2691</v>
      </c>
      <c r="E17" s="0" t="s">
        <v>2692</v>
      </c>
      <c r="F17" s="0" t="s">
        <v>2675</v>
      </c>
      <c r="G17" s="0" t="s">
        <v>1477</v>
      </c>
    </row>
    <row customHeight="1" ht="11.25">
      <c r="A18" s="374" t="s">
        <v>16</v>
      </c>
      <c r="B18" s="0" t="s">
        <v>2671</v>
      </c>
      <c r="C18" s="0" t="s">
        <v>2672</v>
      </c>
      <c r="D18" s="0" t="s">
        <v>2693</v>
      </c>
      <c r="E18" s="0" t="s">
        <v>2694</v>
      </c>
      <c r="F18" s="0" t="s">
        <v>2675</v>
      </c>
      <c r="G18" s="0" t="s">
        <v>1489</v>
      </c>
    </row>
    <row customHeight="1" ht="11.25">
      <c r="A19" s="374" t="s">
        <v>16</v>
      </c>
      <c r="B19" s="0" t="s">
        <v>2695</v>
      </c>
      <c r="C19" s="0" t="s">
        <v>2696</v>
      </c>
      <c r="D19" s="0" t="s">
        <v>2697</v>
      </c>
      <c r="E19" s="0" t="s">
        <v>2698</v>
      </c>
      <c r="F19" s="0" t="s">
        <v>2699</v>
      </c>
      <c r="G19" s="0" t="s">
        <v>1503</v>
      </c>
    </row>
    <row customHeight="1" ht="11.25">
      <c r="A20" s="374" t="s">
        <v>16</v>
      </c>
      <c r="B20" s="0" t="s">
        <v>2695</v>
      </c>
      <c r="C20" s="0" t="s">
        <v>2696</v>
      </c>
      <c r="D20" s="0" t="s">
        <v>2700</v>
      </c>
      <c r="E20" s="0" t="s">
        <v>2701</v>
      </c>
      <c r="F20" s="0" t="s">
        <v>2675</v>
      </c>
      <c r="G20" s="0" t="s">
        <v>1515</v>
      </c>
    </row>
    <row customHeight="1" ht="11.25">
      <c r="A21" s="374" t="s">
        <v>16</v>
      </c>
      <c r="B21" s="0" t="s">
        <v>2695</v>
      </c>
      <c r="C21" s="0" t="s">
        <v>2696</v>
      </c>
      <c r="D21" s="0" t="s">
        <v>2695</v>
      </c>
      <c r="E21" s="0" t="s">
        <v>2696</v>
      </c>
      <c r="F21" s="0" t="s">
        <v>2676</v>
      </c>
      <c r="G21" s="0" t="s">
        <v>1524</v>
      </c>
    </row>
    <row customHeight="1" ht="11.25">
      <c r="A22" s="374" t="s">
        <v>16</v>
      </c>
      <c r="B22" s="0" t="s">
        <v>2695</v>
      </c>
      <c r="C22" s="0" t="s">
        <v>2696</v>
      </c>
      <c r="D22" s="0" t="s">
        <v>2702</v>
      </c>
      <c r="E22" s="0" t="s">
        <v>2703</v>
      </c>
      <c r="F22" s="0" t="s">
        <v>2704</v>
      </c>
      <c r="G22" s="0" t="s">
        <v>1540</v>
      </c>
    </row>
    <row customHeight="1" ht="11.25">
      <c r="A23" s="374" t="s">
        <v>16</v>
      </c>
      <c r="B23" s="0" t="s">
        <v>2695</v>
      </c>
      <c r="C23" s="0" t="s">
        <v>2696</v>
      </c>
      <c r="D23" s="0" t="s">
        <v>2705</v>
      </c>
      <c r="E23" s="0" t="s">
        <v>2706</v>
      </c>
      <c r="F23" s="0" t="s">
        <v>2675</v>
      </c>
      <c r="G23" s="0" t="s">
        <v>1547</v>
      </c>
    </row>
    <row customHeight="1" ht="11.25">
      <c r="A24" s="374" t="s">
        <v>16</v>
      </c>
      <c r="B24" s="0" t="s">
        <v>2695</v>
      </c>
      <c r="C24" s="0" t="s">
        <v>2696</v>
      </c>
      <c r="D24" s="0" t="s">
        <v>2707</v>
      </c>
      <c r="E24" s="0" t="s">
        <v>2708</v>
      </c>
      <c r="F24" s="0" t="s">
        <v>2675</v>
      </c>
      <c r="G24" s="0" t="s">
        <v>1555</v>
      </c>
    </row>
    <row customHeight="1" ht="11.25">
      <c r="A25" s="374" t="s">
        <v>16</v>
      </c>
      <c r="B25" s="0" t="s">
        <v>2695</v>
      </c>
      <c r="C25" s="0" t="s">
        <v>2696</v>
      </c>
      <c r="D25" s="0" t="s">
        <v>2709</v>
      </c>
      <c r="E25" s="0" t="s">
        <v>2710</v>
      </c>
      <c r="F25" s="0" t="s">
        <v>2711</v>
      </c>
      <c r="G25" s="0" t="s">
        <v>1562</v>
      </c>
    </row>
    <row customHeight="1" ht="11.25">
      <c r="A26" s="374" t="s">
        <v>16</v>
      </c>
      <c r="B26" s="0" t="s">
        <v>2695</v>
      </c>
      <c r="C26" s="0" t="s">
        <v>2696</v>
      </c>
      <c r="D26" s="0" t="s">
        <v>2712</v>
      </c>
      <c r="E26" s="0" t="s">
        <v>2713</v>
      </c>
      <c r="F26" s="0" t="s">
        <v>2675</v>
      </c>
      <c r="G26" s="0" t="s">
        <v>1566</v>
      </c>
    </row>
    <row customHeight="1" ht="11.25">
      <c r="A27" s="374" t="s">
        <v>16</v>
      </c>
      <c r="B27" s="0" t="s">
        <v>2695</v>
      </c>
      <c r="C27" s="0" t="s">
        <v>2696</v>
      </c>
      <c r="D27" s="0" t="s">
        <v>2714</v>
      </c>
      <c r="E27" s="0" t="s">
        <v>2715</v>
      </c>
      <c r="F27" s="0" t="s">
        <v>2675</v>
      </c>
      <c r="G27" s="0" t="s">
        <v>1571</v>
      </c>
    </row>
    <row customHeight="1" ht="11.25">
      <c r="A28" s="374" t="s">
        <v>16</v>
      </c>
      <c r="B28" s="0" t="s">
        <v>2695</v>
      </c>
      <c r="C28" s="0" t="s">
        <v>2696</v>
      </c>
      <c r="D28" s="0" t="s">
        <v>2716</v>
      </c>
      <c r="E28" s="0" t="s">
        <v>2717</v>
      </c>
      <c r="F28" s="0" t="s">
        <v>2675</v>
      </c>
      <c r="G28" s="0" t="s">
        <v>1579</v>
      </c>
    </row>
    <row customHeight="1" ht="11.25">
      <c r="A29" s="374" t="s">
        <v>16</v>
      </c>
      <c r="B29" s="0" t="s">
        <v>2695</v>
      </c>
      <c r="C29" s="0" t="s">
        <v>2696</v>
      </c>
      <c r="D29" s="0" t="s">
        <v>2718</v>
      </c>
      <c r="E29" s="0" t="s">
        <v>2719</v>
      </c>
      <c r="F29" s="0" t="s">
        <v>2675</v>
      </c>
      <c r="G29" s="0" t="s">
        <v>1581</v>
      </c>
    </row>
    <row customHeight="1" ht="11.25">
      <c r="A30" s="374" t="s">
        <v>16</v>
      </c>
      <c r="B30" s="0" t="s">
        <v>2720</v>
      </c>
      <c r="C30" s="0" t="s">
        <v>2721</v>
      </c>
      <c r="D30" s="0" t="s">
        <v>2722</v>
      </c>
      <c r="E30" s="0" t="s">
        <v>2723</v>
      </c>
      <c r="F30" s="0" t="s">
        <v>2675</v>
      </c>
      <c r="G30" s="0" t="s">
        <v>1584</v>
      </c>
    </row>
    <row customHeight="1" ht="11.25">
      <c r="A31" s="374" t="s">
        <v>16</v>
      </c>
      <c r="B31" s="0" t="s">
        <v>2720</v>
      </c>
      <c r="C31" s="0" t="s">
        <v>2721</v>
      </c>
      <c r="D31" s="0" t="s">
        <v>2724</v>
      </c>
      <c r="E31" s="0" t="s">
        <v>2725</v>
      </c>
      <c r="F31" s="0" t="s">
        <v>2675</v>
      </c>
      <c r="G31" s="0" t="s">
        <v>1590</v>
      </c>
    </row>
    <row customHeight="1" ht="11.25">
      <c r="A32" s="374" t="s">
        <v>16</v>
      </c>
      <c r="B32" s="0" t="s">
        <v>2720</v>
      </c>
      <c r="C32" s="0" t="s">
        <v>2721</v>
      </c>
      <c r="D32" s="0" t="s">
        <v>2726</v>
      </c>
      <c r="E32" s="0" t="s">
        <v>2727</v>
      </c>
      <c r="F32" s="0" t="s">
        <v>2675</v>
      </c>
      <c r="G32" s="0" t="s">
        <v>1592</v>
      </c>
    </row>
    <row customHeight="1" ht="11.25">
      <c r="A33" s="374" t="s">
        <v>16</v>
      </c>
      <c r="B33" s="0" t="s">
        <v>2720</v>
      </c>
      <c r="C33" s="0" t="s">
        <v>2721</v>
      </c>
      <c r="D33" s="0" t="s">
        <v>2720</v>
      </c>
      <c r="E33" s="0" t="s">
        <v>2721</v>
      </c>
      <c r="F33" s="0" t="s">
        <v>2676</v>
      </c>
      <c r="G33" s="0" t="s">
        <v>1594</v>
      </c>
    </row>
    <row customHeight="1" ht="11.25">
      <c r="A34" s="374" t="s">
        <v>16</v>
      </c>
      <c r="B34" s="0" t="s">
        <v>2720</v>
      </c>
      <c r="C34" s="0" t="s">
        <v>2721</v>
      </c>
      <c r="D34" s="0" t="s">
        <v>2728</v>
      </c>
      <c r="E34" s="0" t="s">
        <v>2729</v>
      </c>
      <c r="F34" s="0" t="s">
        <v>2675</v>
      </c>
      <c r="G34" s="0" t="s">
        <v>1596</v>
      </c>
    </row>
    <row customHeight="1" ht="11.25">
      <c r="A35" s="374" t="s">
        <v>16</v>
      </c>
      <c r="B35" s="0" t="s">
        <v>2720</v>
      </c>
      <c r="C35" s="0" t="s">
        <v>2721</v>
      </c>
      <c r="D35" s="0" t="s">
        <v>2730</v>
      </c>
      <c r="E35" s="0" t="s">
        <v>2731</v>
      </c>
      <c r="F35" s="0" t="s">
        <v>2675</v>
      </c>
      <c r="G35" s="0" t="s">
        <v>1601</v>
      </c>
    </row>
    <row customHeight="1" ht="11.25">
      <c r="A36" s="374" t="s">
        <v>16</v>
      </c>
      <c r="B36" s="0" t="s">
        <v>2720</v>
      </c>
      <c r="C36" s="0" t="s">
        <v>2721</v>
      </c>
      <c r="D36" s="0" t="s">
        <v>2732</v>
      </c>
      <c r="E36" s="0" t="s">
        <v>2733</v>
      </c>
      <c r="F36" s="0" t="s">
        <v>2675</v>
      </c>
      <c r="G36" s="0" t="s">
        <v>1606</v>
      </c>
    </row>
    <row customHeight="1" ht="11.25">
      <c r="A37" s="374" t="s">
        <v>16</v>
      </c>
      <c r="B37" s="0" t="s">
        <v>2720</v>
      </c>
      <c r="C37" s="0" t="s">
        <v>2721</v>
      </c>
      <c r="D37" s="0" t="s">
        <v>2734</v>
      </c>
      <c r="E37" s="0" t="s">
        <v>2735</v>
      </c>
      <c r="F37" s="0" t="s">
        <v>2675</v>
      </c>
      <c r="G37" s="0" t="s">
        <v>1610</v>
      </c>
    </row>
    <row customHeight="1" ht="11.25">
      <c r="A38" s="374" t="s">
        <v>16</v>
      </c>
      <c r="B38" s="0" t="s">
        <v>2736</v>
      </c>
      <c r="C38" s="0" t="s">
        <v>2737</v>
      </c>
      <c r="D38" s="0" t="s">
        <v>2738</v>
      </c>
      <c r="E38" s="0" t="s">
        <v>2739</v>
      </c>
      <c r="F38" s="0" t="s">
        <v>2675</v>
      </c>
      <c r="G38" s="0" t="s">
        <v>1618</v>
      </c>
    </row>
    <row customHeight="1" ht="11.25">
      <c r="A39" s="374" t="s">
        <v>16</v>
      </c>
      <c r="B39" s="0" t="s">
        <v>2736</v>
      </c>
      <c r="C39" s="0" t="s">
        <v>2737</v>
      </c>
      <c r="D39" s="0" t="s">
        <v>2740</v>
      </c>
      <c r="E39" s="0" t="s">
        <v>2741</v>
      </c>
      <c r="F39" s="0" t="s">
        <v>2675</v>
      </c>
      <c r="G39" s="0" t="s">
        <v>1624</v>
      </c>
    </row>
    <row customHeight="1" ht="11.25">
      <c r="A40" s="374" t="s">
        <v>16</v>
      </c>
      <c r="B40" s="0" t="s">
        <v>2736</v>
      </c>
      <c r="C40" s="0" t="s">
        <v>2737</v>
      </c>
      <c r="D40" s="0" t="s">
        <v>2742</v>
      </c>
      <c r="E40" s="0" t="s">
        <v>2743</v>
      </c>
      <c r="F40" s="0" t="s">
        <v>2675</v>
      </c>
      <c r="G40" s="0" t="s">
        <v>1629</v>
      </c>
    </row>
    <row customHeight="1" ht="11.25">
      <c r="A41" s="374" t="s">
        <v>16</v>
      </c>
      <c r="B41" s="0" t="s">
        <v>2736</v>
      </c>
      <c r="C41" s="0" t="s">
        <v>2737</v>
      </c>
      <c r="D41" s="0" t="s">
        <v>2744</v>
      </c>
      <c r="E41" s="0" t="s">
        <v>2745</v>
      </c>
      <c r="F41" s="0" t="s">
        <v>2675</v>
      </c>
      <c r="G41" s="0" t="s">
        <v>1633</v>
      </c>
    </row>
    <row customHeight="1" ht="11.25">
      <c r="A42" s="374" t="s">
        <v>16</v>
      </c>
      <c r="B42" s="0" t="s">
        <v>2736</v>
      </c>
      <c r="C42" s="0" t="s">
        <v>2737</v>
      </c>
      <c r="D42" s="0" t="s">
        <v>2746</v>
      </c>
      <c r="E42" s="0" t="s">
        <v>2747</v>
      </c>
      <c r="F42" s="0" t="s">
        <v>2675</v>
      </c>
      <c r="G42" s="0" t="s">
        <v>1636</v>
      </c>
    </row>
    <row customHeight="1" ht="11.25">
      <c r="A43" s="374" t="s">
        <v>16</v>
      </c>
      <c r="B43" s="0" t="s">
        <v>2736</v>
      </c>
      <c r="C43" s="0" t="s">
        <v>2737</v>
      </c>
      <c r="D43" s="0" t="s">
        <v>2748</v>
      </c>
      <c r="E43" s="0" t="s">
        <v>2749</v>
      </c>
      <c r="F43" s="0" t="s">
        <v>2675</v>
      </c>
      <c r="G43" s="0" t="s">
        <v>1643</v>
      </c>
    </row>
    <row customHeight="1" ht="11.25">
      <c r="A44" s="374" t="s">
        <v>16</v>
      </c>
      <c r="B44" s="0" t="s">
        <v>2736</v>
      </c>
      <c r="C44" s="0" t="s">
        <v>2737</v>
      </c>
      <c r="D44" s="0" t="s">
        <v>2736</v>
      </c>
      <c r="E44" s="0" t="s">
        <v>2737</v>
      </c>
      <c r="F44" s="0" t="s">
        <v>2676</v>
      </c>
      <c r="G44" s="0" t="s">
        <v>1652</v>
      </c>
    </row>
    <row customHeight="1" ht="11.25">
      <c r="A45" s="374" t="s">
        <v>16</v>
      </c>
      <c r="B45" s="0" t="s">
        <v>2736</v>
      </c>
      <c r="C45" s="0" t="s">
        <v>2737</v>
      </c>
      <c r="D45" s="0" t="s">
        <v>2750</v>
      </c>
      <c r="E45" s="0" t="s">
        <v>2751</v>
      </c>
      <c r="F45" s="0" t="s">
        <v>2675</v>
      </c>
      <c r="G45" s="0" t="s">
        <v>1657</v>
      </c>
    </row>
    <row customHeight="1" ht="11.25">
      <c r="A46" s="374" t="s">
        <v>16</v>
      </c>
      <c r="B46" s="0" t="s">
        <v>2736</v>
      </c>
      <c r="C46" s="0" t="s">
        <v>2737</v>
      </c>
      <c r="D46" s="0" t="s">
        <v>2752</v>
      </c>
      <c r="E46" s="0" t="s">
        <v>2753</v>
      </c>
      <c r="F46" s="0" t="s">
        <v>2675</v>
      </c>
      <c r="G46" s="0" t="s">
        <v>1661</v>
      </c>
    </row>
    <row customHeight="1" ht="11.25">
      <c r="A47" s="374" t="s">
        <v>16</v>
      </c>
      <c r="B47" s="0" t="s">
        <v>2736</v>
      </c>
      <c r="C47" s="0" t="s">
        <v>2737</v>
      </c>
      <c r="D47" s="0" t="s">
        <v>2754</v>
      </c>
      <c r="E47" s="0" t="s">
        <v>2755</v>
      </c>
      <c r="F47" s="0" t="s">
        <v>2675</v>
      </c>
      <c r="G47" s="0" t="s">
        <v>1667</v>
      </c>
    </row>
    <row customHeight="1" ht="11.25">
      <c r="A48" s="374" t="s">
        <v>16</v>
      </c>
      <c r="B48" s="0" t="s">
        <v>2736</v>
      </c>
      <c r="C48" s="0" t="s">
        <v>2737</v>
      </c>
      <c r="D48" s="0" t="s">
        <v>2756</v>
      </c>
      <c r="E48" s="0" t="s">
        <v>2757</v>
      </c>
      <c r="F48" s="0" t="s">
        <v>2675</v>
      </c>
      <c r="G48" s="0" t="s">
        <v>1672</v>
      </c>
    </row>
    <row customHeight="1" ht="11.25">
      <c r="A49" s="374" t="s">
        <v>16</v>
      </c>
      <c r="B49" s="0" t="s">
        <v>2736</v>
      </c>
      <c r="C49" s="0" t="s">
        <v>2737</v>
      </c>
      <c r="D49" s="0" t="s">
        <v>2758</v>
      </c>
      <c r="E49" s="0" t="s">
        <v>2759</v>
      </c>
      <c r="F49" s="0" t="s">
        <v>2675</v>
      </c>
      <c r="G49" s="0" t="s">
        <v>1675</v>
      </c>
    </row>
    <row customHeight="1" ht="11.25">
      <c r="A50" s="374" t="s">
        <v>16</v>
      </c>
      <c r="B50" s="0" t="s">
        <v>2736</v>
      </c>
      <c r="C50" s="0" t="s">
        <v>2737</v>
      </c>
      <c r="D50" s="0" t="s">
        <v>2760</v>
      </c>
      <c r="E50" s="0" t="s">
        <v>2761</v>
      </c>
      <c r="F50" s="0" t="s">
        <v>2675</v>
      </c>
      <c r="G50" s="0" t="s">
        <v>1678</v>
      </c>
    </row>
    <row customHeight="1" ht="11.25">
      <c r="A51" s="374" t="s">
        <v>16</v>
      </c>
      <c r="B51" s="0" t="s">
        <v>2736</v>
      </c>
      <c r="C51" s="0" t="s">
        <v>2737</v>
      </c>
      <c r="D51" s="0" t="s">
        <v>2762</v>
      </c>
      <c r="E51" s="0" t="s">
        <v>2763</v>
      </c>
      <c r="F51" s="0" t="s">
        <v>2675</v>
      </c>
      <c r="G51" s="0" t="s">
        <v>1683</v>
      </c>
    </row>
    <row customHeight="1" ht="11.25">
      <c r="A52" s="374" t="s">
        <v>16</v>
      </c>
      <c r="B52" s="0" t="s">
        <v>2736</v>
      </c>
      <c r="C52" s="0" t="s">
        <v>2737</v>
      </c>
      <c r="D52" s="0" t="s">
        <v>2764</v>
      </c>
      <c r="E52" s="0" t="s">
        <v>2765</v>
      </c>
      <c r="F52" s="0" t="s">
        <v>2675</v>
      </c>
      <c r="G52" s="0" t="s">
        <v>1687</v>
      </c>
    </row>
    <row customHeight="1" ht="11.25">
      <c r="A53" s="374" t="s">
        <v>16</v>
      </c>
      <c r="B53" s="0" t="s">
        <v>2736</v>
      </c>
      <c r="C53" s="0" t="s">
        <v>2737</v>
      </c>
      <c r="D53" s="0" t="s">
        <v>2766</v>
      </c>
      <c r="E53" s="0" t="s">
        <v>2767</v>
      </c>
      <c r="F53" s="0" t="s">
        <v>2675</v>
      </c>
      <c r="G53" s="0" t="s">
        <v>1689</v>
      </c>
    </row>
    <row customHeight="1" ht="11.25">
      <c r="A54" s="374" t="s">
        <v>16</v>
      </c>
      <c r="B54" s="0" t="s">
        <v>2736</v>
      </c>
      <c r="C54" s="0" t="s">
        <v>2737</v>
      </c>
      <c r="D54" s="0" t="s">
        <v>2768</v>
      </c>
      <c r="E54" s="0" t="s">
        <v>2769</v>
      </c>
      <c r="F54" s="0" t="s">
        <v>2675</v>
      </c>
      <c r="G54" s="0" t="s">
        <v>1692</v>
      </c>
    </row>
    <row customHeight="1" ht="11.25">
      <c r="A55" s="374" t="s">
        <v>16</v>
      </c>
      <c r="B55" s="0" t="s">
        <v>2736</v>
      </c>
      <c r="C55" s="0" t="s">
        <v>2737</v>
      </c>
      <c r="D55" s="0" t="s">
        <v>2770</v>
      </c>
      <c r="E55" s="0" t="s">
        <v>2771</v>
      </c>
      <c r="F55" s="0" t="s">
        <v>2675</v>
      </c>
      <c r="G55" s="0" t="s">
        <v>1696</v>
      </c>
    </row>
    <row customHeight="1" ht="11.25">
      <c r="A56" s="374" t="s">
        <v>16</v>
      </c>
      <c r="B56" s="0" t="s">
        <v>2736</v>
      </c>
      <c r="C56" s="0" t="s">
        <v>2737</v>
      </c>
      <c r="D56" s="0" t="s">
        <v>2772</v>
      </c>
      <c r="E56" s="0" t="s">
        <v>2773</v>
      </c>
      <c r="F56" s="0" t="s">
        <v>2675</v>
      </c>
      <c r="G56" s="0" t="s">
        <v>1699</v>
      </c>
    </row>
    <row customHeight="1" ht="11.25">
      <c r="A57" s="374" t="s">
        <v>16</v>
      </c>
      <c r="B57" s="0" t="s">
        <v>2774</v>
      </c>
      <c r="C57" s="0" t="s">
        <v>2775</v>
      </c>
      <c r="D57" s="0" t="s">
        <v>2774</v>
      </c>
      <c r="E57" s="0" t="s">
        <v>2775</v>
      </c>
      <c r="F57" s="0" t="s">
        <v>2776</v>
      </c>
      <c r="G57" s="0" t="s">
        <v>1702</v>
      </c>
    </row>
    <row customHeight="1" ht="11.25">
      <c r="A58" s="374" t="s">
        <v>16</v>
      </c>
      <c r="B58" s="0" t="s">
        <v>2777</v>
      </c>
      <c r="C58" s="0" t="s">
        <v>2778</v>
      </c>
      <c r="D58" s="0" t="s">
        <v>2777</v>
      </c>
      <c r="E58" s="0" t="s">
        <v>2778</v>
      </c>
      <c r="F58" s="0" t="s">
        <v>2776</v>
      </c>
      <c r="G58" s="0" t="s">
        <v>1704</v>
      </c>
    </row>
    <row customHeight="1" ht="11.25">
      <c r="A59" s="374" t="s">
        <v>16</v>
      </c>
      <c r="B59" s="0" t="s">
        <v>2779</v>
      </c>
      <c r="C59" s="0" t="s">
        <v>2780</v>
      </c>
      <c r="D59" s="0" t="s">
        <v>2779</v>
      </c>
      <c r="E59" s="0" t="s">
        <v>2780</v>
      </c>
      <c r="F59" s="0" t="s">
        <v>2776</v>
      </c>
      <c r="G59" s="0" t="s">
        <v>1708</v>
      </c>
    </row>
    <row customHeight="1" ht="11.25">
      <c r="A60" s="374" t="s">
        <v>16</v>
      </c>
      <c r="B60" s="0" t="s">
        <v>2781</v>
      </c>
      <c r="C60" s="0" t="s">
        <v>2782</v>
      </c>
      <c r="D60" s="0" t="s">
        <v>2781</v>
      </c>
      <c r="E60" s="0" t="s">
        <v>2782</v>
      </c>
      <c r="F60" s="0" t="s">
        <v>2776</v>
      </c>
      <c r="G60" s="0" t="s">
        <v>1711</v>
      </c>
    </row>
    <row customHeight="1" ht="11.25">
      <c r="A61" s="374" t="s">
        <v>16</v>
      </c>
      <c r="B61" s="0" t="s">
        <v>2783</v>
      </c>
      <c r="C61" s="0" t="s">
        <v>2784</v>
      </c>
      <c r="D61" s="0" t="s">
        <v>2783</v>
      </c>
      <c r="E61" s="0" t="s">
        <v>2784</v>
      </c>
      <c r="F61" s="0" t="s">
        <v>2776</v>
      </c>
      <c r="G61" s="0" t="s">
        <v>2785</v>
      </c>
    </row>
    <row customHeight="1" ht="11.25">
      <c r="A62" s="374" t="s">
        <v>16</v>
      </c>
      <c r="B62" s="0" t="s">
        <v>2786</v>
      </c>
      <c r="C62" s="0" t="s">
        <v>2787</v>
      </c>
      <c r="D62" s="0" t="s">
        <v>2786</v>
      </c>
      <c r="E62" s="0" t="s">
        <v>2787</v>
      </c>
      <c r="F62" s="0" t="s">
        <v>2776</v>
      </c>
      <c r="G62" s="0" t="s">
        <v>2788</v>
      </c>
    </row>
    <row customHeight="1" ht="11.25">
      <c r="A63" s="374" t="s">
        <v>16</v>
      </c>
      <c r="B63" s="0" t="s">
        <v>100</v>
      </c>
      <c r="C63" s="0" t="s">
        <v>2789</v>
      </c>
      <c r="D63" s="0" t="s">
        <v>2790</v>
      </c>
      <c r="E63" s="0" t="s">
        <v>2791</v>
      </c>
      <c r="F63" s="0" t="s">
        <v>2675</v>
      </c>
      <c r="G63" s="0" t="s">
        <v>2792</v>
      </c>
    </row>
    <row customHeight="1" ht="11.25">
      <c r="A64" s="374" t="s">
        <v>16</v>
      </c>
      <c r="B64" s="0" t="s">
        <v>100</v>
      </c>
      <c r="C64" s="0" t="s">
        <v>2789</v>
      </c>
      <c r="D64" s="0" t="s">
        <v>2793</v>
      </c>
      <c r="E64" s="0" t="s">
        <v>2794</v>
      </c>
      <c r="F64" s="0" t="s">
        <v>2699</v>
      </c>
      <c r="G64" s="0" t="s">
        <v>2795</v>
      </c>
    </row>
    <row customHeight="1" ht="11.25">
      <c r="A65" s="374" t="s">
        <v>16</v>
      </c>
      <c r="B65" s="0" t="s">
        <v>100</v>
      </c>
      <c r="C65" s="0" t="s">
        <v>2789</v>
      </c>
      <c r="D65" s="0" t="s">
        <v>100</v>
      </c>
      <c r="E65" s="0" t="s">
        <v>2789</v>
      </c>
      <c r="F65" s="0" t="s">
        <v>2676</v>
      </c>
      <c r="G65" s="0" t="s">
        <v>2796</v>
      </c>
    </row>
    <row customHeight="1" ht="11.25">
      <c r="A66" s="374" t="s">
        <v>16</v>
      </c>
      <c r="B66" s="0" t="s">
        <v>100</v>
      </c>
      <c r="C66" s="0" t="s">
        <v>2789</v>
      </c>
      <c r="D66" s="0" t="s">
        <v>2797</v>
      </c>
      <c r="E66" s="0" t="s">
        <v>2798</v>
      </c>
      <c r="F66" s="0" t="s">
        <v>2675</v>
      </c>
      <c r="G66" s="0" t="s">
        <v>2799</v>
      </c>
    </row>
    <row customHeight="1" ht="11.25">
      <c r="A67" s="374" t="s">
        <v>16</v>
      </c>
      <c r="B67" s="0" t="s">
        <v>100</v>
      </c>
      <c r="C67" s="0" t="s">
        <v>2789</v>
      </c>
      <c r="D67" s="0" t="s">
        <v>101</v>
      </c>
      <c r="E67" s="0" t="s">
        <v>102</v>
      </c>
      <c r="F67" s="0" t="s">
        <v>2699</v>
      </c>
      <c r="G67" s="0" t="s">
        <v>99</v>
      </c>
    </row>
    <row customHeight="1" ht="11.25">
      <c r="A68" s="374" t="s">
        <v>16</v>
      </c>
      <c r="B68" s="0" t="s">
        <v>100</v>
      </c>
      <c r="C68" s="0" t="s">
        <v>2789</v>
      </c>
      <c r="D68" s="0" t="s">
        <v>2800</v>
      </c>
      <c r="E68" s="0" t="s">
        <v>2801</v>
      </c>
      <c r="F68" s="0" t="s">
        <v>2675</v>
      </c>
      <c r="G68" s="0" t="s">
        <v>2802</v>
      </c>
    </row>
    <row customHeight="1" ht="11.25">
      <c r="A69" s="374" t="s">
        <v>16</v>
      </c>
      <c r="B69" s="0" t="s">
        <v>100</v>
      </c>
      <c r="C69" s="0" t="s">
        <v>2789</v>
      </c>
      <c r="D69" s="0" t="s">
        <v>2803</v>
      </c>
      <c r="E69" s="0" t="s">
        <v>2804</v>
      </c>
      <c r="F69" s="0" t="s">
        <v>2699</v>
      </c>
      <c r="G69" s="0" t="s">
        <v>2232</v>
      </c>
    </row>
    <row customHeight="1" ht="11.25">
      <c r="A70" s="374" t="s">
        <v>16</v>
      </c>
      <c r="B70" s="0" t="s">
        <v>100</v>
      </c>
      <c r="C70" s="0" t="s">
        <v>2789</v>
      </c>
      <c r="D70" s="0" t="s">
        <v>2805</v>
      </c>
      <c r="E70" s="0" t="s">
        <v>2806</v>
      </c>
      <c r="F70" s="0" t="s">
        <v>2675</v>
      </c>
      <c r="G70" s="0" t="s">
        <v>2807</v>
      </c>
    </row>
    <row customHeight="1" ht="11.25">
      <c r="A71" s="374" t="s">
        <v>16</v>
      </c>
      <c r="B71" s="0" t="s">
        <v>2808</v>
      </c>
      <c r="C71" s="0" t="s">
        <v>2809</v>
      </c>
      <c r="D71" s="0" t="s">
        <v>2810</v>
      </c>
      <c r="E71" s="0" t="s">
        <v>2811</v>
      </c>
      <c r="F71" s="0" t="s">
        <v>2711</v>
      </c>
      <c r="G71" s="0" t="s">
        <v>2812</v>
      </c>
    </row>
    <row customHeight="1" ht="11.25">
      <c r="A72" s="374" t="s">
        <v>16</v>
      </c>
      <c r="B72" s="0" t="s">
        <v>2808</v>
      </c>
      <c r="C72" s="0" t="s">
        <v>2809</v>
      </c>
      <c r="D72" s="0" t="s">
        <v>2808</v>
      </c>
      <c r="E72" s="0" t="s">
        <v>2809</v>
      </c>
      <c r="F72" s="0" t="s">
        <v>2676</v>
      </c>
      <c r="G72" s="0" t="s">
        <v>2813</v>
      </c>
    </row>
    <row customHeight="1" ht="11.25">
      <c r="A73" s="374" t="s">
        <v>16</v>
      </c>
      <c r="B73" s="0" t="s">
        <v>2808</v>
      </c>
      <c r="C73" s="0" t="s">
        <v>2809</v>
      </c>
      <c r="D73" s="0" t="s">
        <v>2814</v>
      </c>
      <c r="E73" s="0" t="s">
        <v>2815</v>
      </c>
      <c r="F73" s="0" t="s">
        <v>2711</v>
      </c>
      <c r="G73" s="0" t="s">
        <v>2816</v>
      </c>
    </row>
    <row customHeight="1" ht="11.25">
      <c r="A74" s="374" t="s">
        <v>16</v>
      </c>
      <c r="B74" s="0" t="s">
        <v>2808</v>
      </c>
      <c r="C74" s="0" t="s">
        <v>2809</v>
      </c>
      <c r="D74" s="0" t="s">
        <v>2817</v>
      </c>
      <c r="E74" s="0" t="s">
        <v>2818</v>
      </c>
      <c r="F74" s="0" t="s">
        <v>2699</v>
      </c>
      <c r="G74" s="0" t="s">
        <v>2819</v>
      </c>
    </row>
    <row customHeight="1" ht="11.25">
      <c r="A75" s="374" t="s">
        <v>16</v>
      </c>
      <c r="B75" s="0" t="s">
        <v>2820</v>
      </c>
      <c r="C75" s="0" t="s">
        <v>2821</v>
      </c>
      <c r="D75" s="0" t="s">
        <v>2822</v>
      </c>
      <c r="E75" s="0" t="s">
        <v>2823</v>
      </c>
      <c r="F75" s="0" t="s">
        <v>2675</v>
      </c>
      <c r="G75" s="0" t="s">
        <v>2824</v>
      </c>
    </row>
    <row customHeight="1" ht="11.25">
      <c r="A76" s="374" t="s">
        <v>16</v>
      </c>
      <c r="B76" s="0" t="s">
        <v>2820</v>
      </c>
      <c r="C76" s="0" t="s">
        <v>2821</v>
      </c>
      <c r="D76" s="0" t="s">
        <v>2825</v>
      </c>
      <c r="E76" s="0" t="s">
        <v>2826</v>
      </c>
      <c r="F76" s="0" t="s">
        <v>2675</v>
      </c>
      <c r="G76" s="0" t="s">
        <v>2827</v>
      </c>
    </row>
    <row customHeight="1" ht="11.25">
      <c r="A77" s="374" t="s">
        <v>16</v>
      </c>
      <c r="B77" s="0" t="s">
        <v>2820</v>
      </c>
      <c r="C77" s="0" t="s">
        <v>2821</v>
      </c>
      <c r="D77" s="0" t="s">
        <v>2828</v>
      </c>
      <c r="E77" s="0" t="s">
        <v>2829</v>
      </c>
      <c r="F77" s="0" t="s">
        <v>2675</v>
      </c>
      <c r="G77" s="0" t="s">
        <v>2830</v>
      </c>
    </row>
    <row customHeight="1" ht="11.25">
      <c r="A78" s="374" t="s">
        <v>16</v>
      </c>
      <c r="B78" s="0" t="s">
        <v>2820</v>
      </c>
      <c r="C78" s="0" t="s">
        <v>2821</v>
      </c>
      <c r="D78" s="0" t="s">
        <v>2831</v>
      </c>
      <c r="E78" s="0" t="s">
        <v>2832</v>
      </c>
      <c r="F78" s="0" t="s">
        <v>2675</v>
      </c>
      <c r="G78" s="0" t="s">
        <v>2833</v>
      </c>
    </row>
    <row customHeight="1" ht="11.25">
      <c r="A79" s="374" t="s">
        <v>16</v>
      </c>
      <c r="B79" s="0" t="s">
        <v>2820</v>
      </c>
      <c r="C79" s="0" t="s">
        <v>2821</v>
      </c>
      <c r="D79" s="0" t="s">
        <v>2834</v>
      </c>
      <c r="E79" s="0" t="s">
        <v>2835</v>
      </c>
      <c r="F79" s="0" t="s">
        <v>2675</v>
      </c>
      <c r="G79" s="0" t="s">
        <v>2836</v>
      </c>
    </row>
    <row customHeight="1" ht="11.25">
      <c r="A80" s="374" t="s">
        <v>16</v>
      </c>
      <c r="B80" s="0" t="s">
        <v>2820</v>
      </c>
      <c r="C80" s="0" t="s">
        <v>2821</v>
      </c>
      <c r="D80" s="0" t="s">
        <v>2837</v>
      </c>
      <c r="E80" s="0" t="s">
        <v>2838</v>
      </c>
      <c r="F80" s="0" t="s">
        <v>2675</v>
      </c>
      <c r="G80" s="0" t="s">
        <v>2839</v>
      </c>
    </row>
    <row customHeight="1" ht="11.25">
      <c r="A81" s="374" t="s">
        <v>16</v>
      </c>
      <c r="B81" s="0" t="s">
        <v>2820</v>
      </c>
      <c r="C81" s="0" t="s">
        <v>2821</v>
      </c>
      <c r="D81" s="0" t="s">
        <v>2840</v>
      </c>
      <c r="E81" s="0" t="s">
        <v>2841</v>
      </c>
      <c r="F81" s="0" t="s">
        <v>2675</v>
      </c>
      <c r="G81" s="0" t="s">
        <v>2842</v>
      </c>
    </row>
    <row customHeight="1" ht="11.25">
      <c r="A82" s="374" t="s">
        <v>16</v>
      </c>
      <c r="B82" s="0" t="s">
        <v>2820</v>
      </c>
      <c r="C82" s="0" t="s">
        <v>2821</v>
      </c>
      <c r="D82" s="0" t="s">
        <v>2843</v>
      </c>
      <c r="E82" s="0" t="s">
        <v>2844</v>
      </c>
      <c r="F82" s="0" t="s">
        <v>2675</v>
      </c>
      <c r="G82" s="0" t="s">
        <v>2845</v>
      </c>
    </row>
    <row customHeight="1" ht="11.25">
      <c r="A83" s="374" t="s">
        <v>16</v>
      </c>
      <c r="B83" s="0" t="s">
        <v>2820</v>
      </c>
      <c r="C83" s="0" t="s">
        <v>2821</v>
      </c>
      <c r="D83" s="0" t="s">
        <v>2820</v>
      </c>
      <c r="E83" s="0" t="s">
        <v>2821</v>
      </c>
      <c r="F83" s="0" t="s">
        <v>2676</v>
      </c>
      <c r="G83" s="0" t="s">
        <v>2846</v>
      </c>
    </row>
    <row customHeight="1" ht="11.25">
      <c r="A84" s="374" t="s">
        <v>16</v>
      </c>
      <c r="B84" s="0" t="s">
        <v>2820</v>
      </c>
      <c r="C84" s="0" t="s">
        <v>2821</v>
      </c>
      <c r="D84" s="0" t="s">
        <v>2847</v>
      </c>
      <c r="E84" s="0" t="s">
        <v>2848</v>
      </c>
      <c r="F84" s="0" t="s">
        <v>2675</v>
      </c>
      <c r="G84" s="0" t="s">
        <v>2849</v>
      </c>
    </row>
    <row customHeight="1" ht="11.25">
      <c r="A85" s="374" t="s">
        <v>16</v>
      </c>
      <c r="B85" s="0" t="s">
        <v>2820</v>
      </c>
      <c r="C85" s="0" t="s">
        <v>2821</v>
      </c>
      <c r="D85" s="0" t="s">
        <v>2850</v>
      </c>
      <c r="E85" s="0" t="s">
        <v>2851</v>
      </c>
      <c r="F85" s="0" t="s">
        <v>2675</v>
      </c>
      <c r="G85" s="0" t="s">
        <v>2852</v>
      </c>
    </row>
    <row customHeight="1" ht="11.25">
      <c r="A86" s="374" t="s">
        <v>16</v>
      </c>
      <c r="B86" s="0" t="s">
        <v>2820</v>
      </c>
      <c r="C86" s="0" t="s">
        <v>2821</v>
      </c>
      <c r="D86" s="0" t="s">
        <v>2853</v>
      </c>
      <c r="E86" s="0" t="s">
        <v>2854</v>
      </c>
      <c r="F86" s="0" t="s">
        <v>2675</v>
      </c>
      <c r="G86" s="0" t="s">
        <v>2855</v>
      </c>
    </row>
    <row customHeight="1" ht="11.25">
      <c r="A87" s="374" t="s">
        <v>16</v>
      </c>
      <c r="B87" s="0" t="s">
        <v>2820</v>
      </c>
      <c r="C87" s="0" t="s">
        <v>2821</v>
      </c>
      <c r="D87" s="0" t="s">
        <v>2856</v>
      </c>
      <c r="E87" s="0" t="s">
        <v>2857</v>
      </c>
      <c r="F87" s="0" t="s">
        <v>2675</v>
      </c>
      <c r="G87" s="0" t="s">
        <v>2858</v>
      </c>
    </row>
    <row customHeight="1" ht="11.25">
      <c r="A88" s="374" t="s">
        <v>16</v>
      </c>
      <c r="B88" s="0" t="s">
        <v>2859</v>
      </c>
      <c r="C88" s="0" t="s">
        <v>2860</v>
      </c>
      <c r="D88" s="0" t="s">
        <v>2861</v>
      </c>
      <c r="E88" s="0" t="s">
        <v>2862</v>
      </c>
      <c r="F88" s="0" t="s">
        <v>2675</v>
      </c>
      <c r="G88" s="0" t="s">
        <v>2863</v>
      </c>
    </row>
    <row customHeight="1" ht="11.25">
      <c r="A89" s="374" t="s">
        <v>16</v>
      </c>
      <c r="B89" s="0" t="s">
        <v>2859</v>
      </c>
      <c r="C89" s="0" t="s">
        <v>2860</v>
      </c>
      <c r="D89" s="0" t="s">
        <v>2864</v>
      </c>
      <c r="E89" s="0" t="s">
        <v>2865</v>
      </c>
      <c r="F89" s="0" t="s">
        <v>2675</v>
      </c>
      <c r="G89" s="0" t="s">
        <v>2866</v>
      </c>
    </row>
    <row customHeight="1" ht="11.25">
      <c r="A90" s="374" t="s">
        <v>16</v>
      </c>
      <c r="B90" s="0" t="s">
        <v>2859</v>
      </c>
      <c r="C90" s="0" t="s">
        <v>2860</v>
      </c>
      <c r="D90" s="0" t="s">
        <v>2867</v>
      </c>
      <c r="E90" s="0" t="s">
        <v>2868</v>
      </c>
      <c r="F90" s="0" t="s">
        <v>2675</v>
      </c>
      <c r="G90" s="0" t="s">
        <v>2869</v>
      </c>
    </row>
    <row customHeight="1" ht="11.25">
      <c r="A91" s="374" t="s">
        <v>16</v>
      </c>
      <c r="B91" s="0" t="s">
        <v>2859</v>
      </c>
      <c r="C91" s="0" t="s">
        <v>2860</v>
      </c>
      <c r="D91" s="0" t="s">
        <v>2870</v>
      </c>
      <c r="E91" s="0" t="s">
        <v>2871</v>
      </c>
      <c r="F91" s="0" t="s">
        <v>2675</v>
      </c>
      <c r="G91" s="0" t="s">
        <v>2872</v>
      </c>
    </row>
    <row customHeight="1" ht="11.25">
      <c r="A92" s="374" t="s">
        <v>16</v>
      </c>
      <c r="B92" s="0" t="s">
        <v>2859</v>
      </c>
      <c r="C92" s="0" t="s">
        <v>2860</v>
      </c>
      <c r="D92" s="0" t="s">
        <v>2873</v>
      </c>
      <c r="E92" s="0" t="s">
        <v>2874</v>
      </c>
      <c r="F92" s="0" t="s">
        <v>2675</v>
      </c>
      <c r="G92" s="0" t="s">
        <v>2875</v>
      </c>
    </row>
    <row customHeight="1" ht="11.25">
      <c r="A93" s="374" t="s">
        <v>16</v>
      </c>
      <c r="B93" s="0" t="s">
        <v>2859</v>
      </c>
      <c r="C93" s="0" t="s">
        <v>2860</v>
      </c>
      <c r="D93" s="0" t="s">
        <v>2876</v>
      </c>
      <c r="E93" s="0" t="s">
        <v>2877</v>
      </c>
      <c r="F93" s="0" t="s">
        <v>2675</v>
      </c>
      <c r="G93" s="0" t="s">
        <v>2878</v>
      </c>
    </row>
    <row customHeight="1" ht="11.25">
      <c r="A94" s="374" t="s">
        <v>16</v>
      </c>
      <c r="B94" s="0" t="s">
        <v>2859</v>
      </c>
      <c r="C94" s="0" t="s">
        <v>2860</v>
      </c>
      <c r="D94" s="0" t="s">
        <v>2879</v>
      </c>
      <c r="E94" s="0" t="s">
        <v>2880</v>
      </c>
      <c r="F94" s="0" t="s">
        <v>2675</v>
      </c>
      <c r="G94" s="0" t="s">
        <v>2881</v>
      </c>
    </row>
    <row customHeight="1" ht="11.25">
      <c r="A95" s="374" t="s">
        <v>16</v>
      </c>
      <c r="B95" s="0" t="s">
        <v>2859</v>
      </c>
      <c r="C95" s="0" t="s">
        <v>2860</v>
      </c>
      <c r="D95" s="0" t="s">
        <v>2882</v>
      </c>
      <c r="E95" s="0" t="s">
        <v>2883</v>
      </c>
      <c r="F95" s="0" t="s">
        <v>2675</v>
      </c>
      <c r="G95" s="0" t="s">
        <v>2884</v>
      </c>
    </row>
    <row customHeight="1" ht="11.25">
      <c r="A96" s="374" t="s">
        <v>16</v>
      </c>
      <c r="B96" s="0" t="s">
        <v>2859</v>
      </c>
      <c r="C96" s="0" t="s">
        <v>2860</v>
      </c>
      <c r="D96" s="0" t="s">
        <v>2850</v>
      </c>
      <c r="E96" s="0" t="s">
        <v>2885</v>
      </c>
      <c r="F96" s="0" t="s">
        <v>2675</v>
      </c>
      <c r="G96" s="0" t="s">
        <v>2886</v>
      </c>
    </row>
    <row customHeight="1" ht="11.25">
      <c r="A97" s="374" t="s">
        <v>16</v>
      </c>
      <c r="B97" s="0" t="s">
        <v>2859</v>
      </c>
      <c r="C97" s="0" t="s">
        <v>2860</v>
      </c>
      <c r="D97" s="0" t="s">
        <v>2859</v>
      </c>
      <c r="E97" s="0" t="s">
        <v>2860</v>
      </c>
      <c r="F97" s="0" t="s">
        <v>2676</v>
      </c>
      <c r="G97" s="0" t="s">
        <v>2887</v>
      </c>
    </row>
    <row customHeight="1" ht="11.25">
      <c r="A98" s="374" t="s">
        <v>16</v>
      </c>
      <c r="B98" s="0" t="s">
        <v>2859</v>
      </c>
      <c r="C98" s="0" t="s">
        <v>2860</v>
      </c>
      <c r="D98" s="0" t="s">
        <v>2888</v>
      </c>
      <c r="E98" s="0" t="s">
        <v>2889</v>
      </c>
      <c r="F98" s="0" t="s">
        <v>2675</v>
      </c>
      <c r="G98" s="0" t="s">
        <v>2890</v>
      </c>
    </row>
    <row customHeight="1" ht="11.25">
      <c r="A99" s="374" t="s">
        <v>16</v>
      </c>
      <c r="B99" s="0" t="s">
        <v>2859</v>
      </c>
      <c r="C99" s="0" t="s">
        <v>2860</v>
      </c>
      <c r="D99" s="0" t="s">
        <v>2718</v>
      </c>
      <c r="E99" s="0" t="s">
        <v>2891</v>
      </c>
      <c r="F99" s="0" t="s">
        <v>2675</v>
      </c>
      <c r="G99" s="0" t="s">
        <v>2892</v>
      </c>
    </row>
    <row customHeight="1" ht="11.25">
      <c r="A100" s="374" t="s">
        <v>16</v>
      </c>
      <c r="B100" s="0" t="s">
        <v>2859</v>
      </c>
      <c r="C100" s="0" t="s">
        <v>2860</v>
      </c>
      <c r="D100" s="0" t="s">
        <v>2893</v>
      </c>
      <c r="E100" s="0" t="s">
        <v>2894</v>
      </c>
      <c r="F100" s="0" t="s">
        <v>2675</v>
      </c>
      <c r="G100" s="0" t="s">
        <v>2895</v>
      </c>
    </row>
    <row customHeight="1" ht="11.25">
      <c r="A101" s="374" t="s">
        <v>16</v>
      </c>
      <c r="B101" s="0" t="s">
        <v>2859</v>
      </c>
      <c r="C101" s="0" t="s">
        <v>2860</v>
      </c>
      <c r="D101" s="0" t="s">
        <v>2896</v>
      </c>
      <c r="E101" s="0" t="s">
        <v>2897</v>
      </c>
      <c r="F101" s="0" t="s">
        <v>2675</v>
      </c>
      <c r="G101" s="0" t="s">
        <v>2898</v>
      </c>
    </row>
    <row customHeight="1" ht="11.25">
      <c r="A102" s="374" t="s">
        <v>16</v>
      </c>
      <c r="B102" s="0" t="s">
        <v>2899</v>
      </c>
      <c r="C102" s="0" t="s">
        <v>2900</v>
      </c>
      <c r="D102" s="0" t="s">
        <v>2901</v>
      </c>
      <c r="E102" s="0" t="s">
        <v>2902</v>
      </c>
      <c r="F102" s="0" t="s">
        <v>2675</v>
      </c>
      <c r="G102" s="0" t="s">
        <v>2903</v>
      </c>
    </row>
    <row customHeight="1" ht="11.25">
      <c r="A103" s="374" t="s">
        <v>16</v>
      </c>
      <c r="B103" s="0" t="s">
        <v>2899</v>
      </c>
      <c r="C103" s="0" t="s">
        <v>2900</v>
      </c>
      <c r="D103" s="0" t="s">
        <v>2904</v>
      </c>
      <c r="E103" s="0" t="s">
        <v>2905</v>
      </c>
      <c r="F103" s="0" t="s">
        <v>2675</v>
      </c>
      <c r="G103" s="0" t="s">
        <v>2906</v>
      </c>
    </row>
    <row customHeight="1" ht="11.25">
      <c r="A104" s="374" t="s">
        <v>16</v>
      </c>
      <c r="B104" s="0" t="s">
        <v>2899</v>
      </c>
      <c r="C104" s="0" t="s">
        <v>2900</v>
      </c>
      <c r="D104" s="0" t="s">
        <v>2907</v>
      </c>
      <c r="E104" s="0" t="s">
        <v>2908</v>
      </c>
      <c r="F104" s="0" t="s">
        <v>2675</v>
      </c>
      <c r="G104" s="0" t="s">
        <v>2909</v>
      </c>
    </row>
    <row customHeight="1" ht="11.25">
      <c r="A105" s="374" t="s">
        <v>16</v>
      </c>
      <c r="B105" s="0" t="s">
        <v>2899</v>
      </c>
      <c r="C105" s="0" t="s">
        <v>2900</v>
      </c>
      <c r="D105" s="0" t="s">
        <v>2910</v>
      </c>
      <c r="E105" s="0" t="s">
        <v>2911</v>
      </c>
      <c r="F105" s="0" t="s">
        <v>2675</v>
      </c>
      <c r="G105" s="0" t="s">
        <v>2912</v>
      </c>
    </row>
    <row customHeight="1" ht="11.25">
      <c r="A106" s="374" t="s">
        <v>16</v>
      </c>
      <c r="B106" s="0" t="s">
        <v>2899</v>
      </c>
      <c r="C106" s="0" t="s">
        <v>2900</v>
      </c>
      <c r="D106" s="0" t="s">
        <v>2913</v>
      </c>
      <c r="E106" s="0" t="s">
        <v>2914</v>
      </c>
      <c r="F106" s="0" t="s">
        <v>2675</v>
      </c>
      <c r="G106" s="0" t="s">
        <v>2915</v>
      </c>
    </row>
    <row customHeight="1" ht="11.25">
      <c r="A107" s="374" t="s">
        <v>16</v>
      </c>
      <c r="B107" s="0" t="s">
        <v>2899</v>
      </c>
      <c r="C107" s="0" t="s">
        <v>2900</v>
      </c>
      <c r="D107" s="0" t="s">
        <v>2916</v>
      </c>
      <c r="E107" s="0" t="s">
        <v>2917</v>
      </c>
      <c r="F107" s="0" t="s">
        <v>2675</v>
      </c>
      <c r="G107" s="0" t="s">
        <v>2918</v>
      </c>
    </row>
    <row customHeight="1" ht="11.25">
      <c r="A108" s="374" t="s">
        <v>16</v>
      </c>
      <c r="B108" s="0" t="s">
        <v>2899</v>
      </c>
      <c r="C108" s="0" t="s">
        <v>2900</v>
      </c>
      <c r="D108" s="0" t="s">
        <v>2919</v>
      </c>
      <c r="E108" s="0" t="s">
        <v>2920</v>
      </c>
      <c r="F108" s="0" t="s">
        <v>2675</v>
      </c>
      <c r="G108" s="0" t="s">
        <v>2921</v>
      </c>
    </row>
    <row customHeight="1" ht="11.25">
      <c r="A109" s="374" t="s">
        <v>16</v>
      </c>
      <c r="B109" s="0" t="s">
        <v>2899</v>
      </c>
      <c r="C109" s="0" t="s">
        <v>2900</v>
      </c>
      <c r="D109" s="0" t="s">
        <v>2922</v>
      </c>
      <c r="E109" s="0" t="s">
        <v>2923</v>
      </c>
      <c r="F109" s="0" t="s">
        <v>2675</v>
      </c>
      <c r="G109" s="0" t="s">
        <v>2924</v>
      </c>
    </row>
    <row customHeight="1" ht="11.25">
      <c r="A110" s="374" t="s">
        <v>16</v>
      </c>
      <c r="B110" s="0" t="s">
        <v>2899</v>
      </c>
      <c r="C110" s="0" t="s">
        <v>2900</v>
      </c>
      <c r="D110" s="0" t="s">
        <v>2925</v>
      </c>
      <c r="E110" s="0" t="s">
        <v>2926</v>
      </c>
      <c r="F110" s="0" t="s">
        <v>2675</v>
      </c>
      <c r="G110" s="0" t="s">
        <v>2927</v>
      </c>
    </row>
    <row customHeight="1" ht="11.25">
      <c r="A111" s="374" t="s">
        <v>16</v>
      </c>
      <c r="B111" s="0" t="s">
        <v>2899</v>
      </c>
      <c r="C111" s="0" t="s">
        <v>2900</v>
      </c>
      <c r="D111" s="0" t="s">
        <v>2928</v>
      </c>
      <c r="E111" s="0" t="s">
        <v>2929</v>
      </c>
      <c r="F111" s="0" t="s">
        <v>2675</v>
      </c>
      <c r="G111" s="0" t="s">
        <v>2930</v>
      </c>
    </row>
    <row customHeight="1" ht="11.25">
      <c r="A112" s="374" t="s">
        <v>16</v>
      </c>
      <c r="B112" s="0" t="s">
        <v>2899</v>
      </c>
      <c r="C112" s="0" t="s">
        <v>2900</v>
      </c>
      <c r="D112" s="0" t="s">
        <v>2899</v>
      </c>
      <c r="E112" s="0" t="s">
        <v>2900</v>
      </c>
      <c r="F112" s="0" t="s">
        <v>2676</v>
      </c>
      <c r="G112" s="0" t="s">
        <v>2931</v>
      </c>
    </row>
    <row customHeight="1" ht="11.25">
      <c r="A113" s="374" t="s">
        <v>16</v>
      </c>
      <c r="B113" s="0" t="s">
        <v>2899</v>
      </c>
      <c r="C113" s="0" t="s">
        <v>2900</v>
      </c>
      <c r="D113" s="0" t="s">
        <v>2932</v>
      </c>
      <c r="E113" s="0" t="s">
        <v>2933</v>
      </c>
      <c r="F113" s="0" t="s">
        <v>2675</v>
      </c>
      <c r="G113" s="0" t="s">
        <v>2934</v>
      </c>
    </row>
    <row customHeight="1" ht="11.25">
      <c r="A114" s="374" t="s">
        <v>16</v>
      </c>
      <c r="B114" s="0" t="s">
        <v>2935</v>
      </c>
      <c r="C114" s="0" t="s">
        <v>2936</v>
      </c>
      <c r="D114" s="0" t="s">
        <v>2937</v>
      </c>
      <c r="E114" s="0" t="s">
        <v>2938</v>
      </c>
      <c r="F114" s="0" t="s">
        <v>2675</v>
      </c>
      <c r="G114" s="0" t="s">
        <v>2939</v>
      </c>
    </row>
    <row customHeight="1" ht="11.25">
      <c r="A115" s="374" t="s">
        <v>16</v>
      </c>
      <c r="B115" s="0" t="s">
        <v>2935</v>
      </c>
      <c r="C115" s="0" t="s">
        <v>2936</v>
      </c>
      <c r="D115" s="0" t="s">
        <v>2940</v>
      </c>
      <c r="E115" s="0" t="s">
        <v>2941</v>
      </c>
      <c r="F115" s="0" t="s">
        <v>2675</v>
      </c>
      <c r="G115" s="0" t="s">
        <v>2942</v>
      </c>
    </row>
    <row customHeight="1" ht="11.25">
      <c r="A116" s="374" t="s">
        <v>16</v>
      </c>
      <c r="B116" s="0" t="s">
        <v>2935</v>
      </c>
      <c r="C116" s="0" t="s">
        <v>2936</v>
      </c>
      <c r="D116" s="0" t="s">
        <v>2943</v>
      </c>
      <c r="E116" s="0" t="s">
        <v>2944</v>
      </c>
      <c r="F116" s="0" t="s">
        <v>2675</v>
      </c>
      <c r="G116" s="0" t="s">
        <v>2945</v>
      </c>
    </row>
    <row customHeight="1" ht="11.25">
      <c r="A117" s="374" t="s">
        <v>16</v>
      </c>
      <c r="B117" s="0" t="s">
        <v>2935</v>
      </c>
      <c r="C117" s="0" t="s">
        <v>2936</v>
      </c>
      <c r="D117" s="0" t="s">
        <v>2946</v>
      </c>
      <c r="E117" s="0" t="s">
        <v>2947</v>
      </c>
      <c r="F117" s="0" t="s">
        <v>2704</v>
      </c>
      <c r="G117" s="0" t="s">
        <v>2948</v>
      </c>
    </row>
    <row customHeight="1" ht="11.25">
      <c r="A118" s="374" t="s">
        <v>16</v>
      </c>
      <c r="B118" s="0" t="s">
        <v>2935</v>
      </c>
      <c r="C118" s="0" t="s">
        <v>2936</v>
      </c>
      <c r="D118" s="0" t="s">
        <v>2949</v>
      </c>
      <c r="E118" s="0" t="s">
        <v>2950</v>
      </c>
      <c r="F118" s="0" t="s">
        <v>2675</v>
      </c>
      <c r="G118" s="0" t="s">
        <v>2951</v>
      </c>
    </row>
    <row customHeight="1" ht="11.25">
      <c r="A119" s="374" t="s">
        <v>16</v>
      </c>
      <c r="B119" s="0" t="s">
        <v>2935</v>
      </c>
      <c r="C119" s="0" t="s">
        <v>2936</v>
      </c>
      <c r="D119" s="0" t="s">
        <v>2952</v>
      </c>
      <c r="E119" s="0" t="s">
        <v>2953</v>
      </c>
      <c r="F119" s="0" t="s">
        <v>2675</v>
      </c>
      <c r="G119" s="0" t="s">
        <v>2954</v>
      </c>
    </row>
    <row customHeight="1" ht="11.25">
      <c r="A120" s="374" t="s">
        <v>16</v>
      </c>
      <c r="B120" s="0" t="s">
        <v>2935</v>
      </c>
      <c r="C120" s="0" t="s">
        <v>2936</v>
      </c>
      <c r="D120" s="0" t="s">
        <v>2955</v>
      </c>
      <c r="E120" s="0" t="s">
        <v>2956</v>
      </c>
      <c r="F120" s="0" t="s">
        <v>2675</v>
      </c>
      <c r="G120" s="0" t="s">
        <v>2957</v>
      </c>
    </row>
    <row customHeight="1" ht="11.25">
      <c r="A121" s="374" t="s">
        <v>16</v>
      </c>
      <c r="B121" s="0" t="s">
        <v>2935</v>
      </c>
      <c r="C121" s="0" t="s">
        <v>2936</v>
      </c>
      <c r="D121" s="0" t="s">
        <v>2958</v>
      </c>
      <c r="E121" s="0" t="s">
        <v>2959</v>
      </c>
      <c r="F121" s="0" t="s">
        <v>2675</v>
      </c>
      <c r="G121" s="0" t="s">
        <v>2960</v>
      </c>
    </row>
    <row customHeight="1" ht="11.25">
      <c r="A122" s="374" t="s">
        <v>16</v>
      </c>
      <c r="B122" s="0" t="s">
        <v>2935</v>
      </c>
      <c r="C122" s="0" t="s">
        <v>2936</v>
      </c>
      <c r="D122" s="0" t="s">
        <v>2961</v>
      </c>
      <c r="E122" s="0" t="s">
        <v>2962</v>
      </c>
      <c r="F122" s="0" t="s">
        <v>2675</v>
      </c>
      <c r="G122" s="0" t="s">
        <v>2963</v>
      </c>
    </row>
    <row customHeight="1" ht="11.25">
      <c r="A123" s="374" t="s">
        <v>16</v>
      </c>
      <c r="B123" s="0" t="s">
        <v>2935</v>
      </c>
      <c r="C123" s="0" t="s">
        <v>2936</v>
      </c>
      <c r="D123" s="0" t="s">
        <v>2964</v>
      </c>
      <c r="E123" s="0" t="s">
        <v>2965</v>
      </c>
      <c r="F123" s="0" t="s">
        <v>2711</v>
      </c>
      <c r="G123" s="0" t="s">
        <v>2966</v>
      </c>
    </row>
    <row customHeight="1" ht="11.25">
      <c r="A124" s="374" t="s">
        <v>16</v>
      </c>
      <c r="B124" s="0" t="s">
        <v>2935</v>
      </c>
      <c r="C124" s="0" t="s">
        <v>2936</v>
      </c>
      <c r="D124" s="0" t="s">
        <v>2935</v>
      </c>
      <c r="E124" s="0" t="s">
        <v>2936</v>
      </c>
      <c r="F124" s="0" t="s">
        <v>2676</v>
      </c>
      <c r="G124" s="0" t="s">
        <v>2967</v>
      </c>
    </row>
    <row customHeight="1" ht="11.25">
      <c r="A125" s="374" t="s">
        <v>16</v>
      </c>
      <c r="B125" s="0" t="s">
        <v>2935</v>
      </c>
      <c r="C125" s="0" t="s">
        <v>2936</v>
      </c>
      <c r="D125" s="0" t="s">
        <v>2968</v>
      </c>
      <c r="E125" s="0" t="s">
        <v>2969</v>
      </c>
      <c r="F125" s="0" t="s">
        <v>2675</v>
      </c>
      <c r="G125" s="0" t="s">
        <v>2970</v>
      </c>
    </row>
    <row customHeight="1" ht="11.25">
      <c r="A126" s="374" t="s">
        <v>16</v>
      </c>
      <c r="B126" s="0" t="s">
        <v>2935</v>
      </c>
      <c r="C126" s="0" t="s">
        <v>2936</v>
      </c>
      <c r="D126" s="0" t="s">
        <v>2971</v>
      </c>
      <c r="E126" s="0" t="s">
        <v>2972</v>
      </c>
      <c r="F126" s="0" t="s">
        <v>2675</v>
      </c>
      <c r="G126" s="0" t="s">
        <v>2973</v>
      </c>
    </row>
    <row customHeight="1" ht="11.25">
      <c r="A127" s="374" t="s">
        <v>16</v>
      </c>
      <c r="B127" s="0" t="s">
        <v>2974</v>
      </c>
      <c r="C127" s="0" t="s">
        <v>2975</v>
      </c>
      <c r="D127" s="0" t="s">
        <v>2976</v>
      </c>
      <c r="E127" s="0" t="s">
        <v>2977</v>
      </c>
      <c r="F127" s="0" t="s">
        <v>2675</v>
      </c>
      <c r="G127" s="0" t="s">
        <v>2978</v>
      </c>
    </row>
    <row customHeight="1" ht="11.25">
      <c r="A128" s="374" t="s">
        <v>16</v>
      </c>
      <c r="B128" s="0" t="s">
        <v>2974</v>
      </c>
      <c r="C128" s="0" t="s">
        <v>2975</v>
      </c>
      <c r="D128" s="0" t="s">
        <v>2979</v>
      </c>
      <c r="E128" s="0" t="s">
        <v>2980</v>
      </c>
      <c r="F128" s="0" t="s">
        <v>2711</v>
      </c>
      <c r="G128" s="0" t="s">
        <v>2981</v>
      </c>
    </row>
    <row customHeight="1" ht="11.25">
      <c r="A129" s="374" t="s">
        <v>16</v>
      </c>
      <c r="B129" s="0" t="s">
        <v>2974</v>
      </c>
      <c r="C129" s="0" t="s">
        <v>2975</v>
      </c>
      <c r="D129" s="0" t="s">
        <v>2982</v>
      </c>
      <c r="E129" s="0" t="s">
        <v>2983</v>
      </c>
      <c r="F129" s="0" t="s">
        <v>2675</v>
      </c>
      <c r="G129" s="0" t="s">
        <v>2984</v>
      </c>
    </row>
    <row customHeight="1" ht="11.25">
      <c r="A130" s="374" t="s">
        <v>16</v>
      </c>
      <c r="B130" s="0" t="s">
        <v>2974</v>
      </c>
      <c r="C130" s="0" t="s">
        <v>2975</v>
      </c>
      <c r="D130" s="0" t="s">
        <v>2985</v>
      </c>
      <c r="E130" s="0" t="s">
        <v>2986</v>
      </c>
      <c r="F130" s="0" t="s">
        <v>2675</v>
      </c>
      <c r="G130" s="0" t="s">
        <v>2987</v>
      </c>
    </row>
    <row customHeight="1" ht="11.25">
      <c r="A131" s="374" t="s">
        <v>16</v>
      </c>
      <c r="B131" s="0" t="s">
        <v>2974</v>
      </c>
      <c r="C131" s="0" t="s">
        <v>2975</v>
      </c>
      <c r="D131" s="0" t="s">
        <v>2988</v>
      </c>
      <c r="E131" s="0" t="s">
        <v>2989</v>
      </c>
      <c r="F131" s="0" t="s">
        <v>2675</v>
      </c>
      <c r="G131" s="0" t="s">
        <v>2990</v>
      </c>
    </row>
    <row customHeight="1" ht="11.25">
      <c r="A132" s="374" t="s">
        <v>16</v>
      </c>
      <c r="B132" s="0" t="s">
        <v>2974</v>
      </c>
      <c r="C132" s="0" t="s">
        <v>2975</v>
      </c>
      <c r="D132" s="0" t="s">
        <v>2991</v>
      </c>
      <c r="E132" s="0" t="s">
        <v>2992</v>
      </c>
      <c r="F132" s="0" t="s">
        <v>2675</v>
      </c>
      <c r="G132" s="0" t="s">
        <v>2993</v>
      </c>
    </row>
    <row customHeight="1" ht="11.25">
      <c r="A133" s="374" t="s">
        <v>16</v>
      </c>
      <c r="B133" s="0" t="s">
        <v>2974</v>
      </c>
      <c r="C133" s="0" t="s">
        <v>2975</v>
      </c>
      <c r="D133" s="0" t="s">
        <v>2994</v>
      </c>
      <c r="E133" s="0" t="s">
        <v>2995</v>
      </c>
      <c r="F133" s="0" t="s">
        <v>2675</v>
      </c>
      <c r="G133" s="0" t="s">
        <v>2996</v>
      </c>
    </row>
    <row customHeight="1" ht="11.25">
      <c r="A134" s="374" t="s">
        <v>16</v>
      </c>
      <c r="B134" s="0" t="s">
        <v>2974</v>
      </c>
      <c r="C134" s="0" t="s">
        <v>2975</v>
      </c>
      <c r="D134" s="0" t="s">
        <v>2997</v>
      </c>
      <c r="E134" s="0" t="s">
        <v>2998</v>
      </c>
      <c r="F134" s="0" t="s">
        <v>2675</v>
      </c>
      <c r="G134" s="0" t="s">
        <v>2999</v>
      </c>
    </row>
    <row customHeight="1" ht="11.25">
      <c r="A135" s="374" t="s">
        <v>16</v>
      </c>
      <c r="B135" s="0" t="s">
        <v>2974</v>
      </c>
      <c r="C135" s="0" t="s">
        <v>2975</v>
      </c>
      <c r="D135" s="0" t="s">
        <v>3000</v>
      </c>
      <c r="E135" s="0" t="s">
        <v>3001</v>
      </c>
      <c r="F135" s="0" t="s">
        <v>2675</v>
      </c>
      <c r="G135" s="0" t="s">
        <v>3002</v>
      </c>
    </row>
    <row customHeight="1" ht="11.25">
      <c r="A136" s="374" t="s">
        <v>16</v>
      </c>
      <c r="B136" s="0" t="s">
        <v>2974</v>
      </c>
      <c r="C136" s="0" t="s">
        <v>2975</v>
      </c>
      <c r="D136" s="0" t="s">
        <v>3003</v>
      </c>
      <c r="E136" s="0" t="s">
        <v>3004</v>
      </c>
      <c r="F136" s="0" t="s">
        <v>2711</v>
      </c>
      <c r="G136" s="0" t="s">
        <v>3005</v>
      </c>
    </row>
    <row customHeight="1" ht="11.25">
      <c r="A137" s="374" t="s">
        <v>16</v>
      </c>
      <c r="B137" s="0" t="s">
        <v>2974</v>
      </c>
      <c r="C137" s="0" t="s">
        <v>2975</v>
      </c>
      <c r="D137" s="0" t="s">
        <v>2974</v>
      </c>
      <c r="E137" s="0" t="s">
        <v>2975</v>
      </c>
      <c r="F137" s="0" t="s">
        <v>2676</v>
      </c>
      <c r="G137" s="0" t="s">
        <v>3006</v>
      </c>
    </row>
    <row customHeight="1" ht="11.25">
      <c r="A138" s="374" t="s">
        <v>16</v>
      </c>
      <c r="B138" s="0" t="s">
        <v>2974</v>
      </c>
      <c r="C138" s="0" t="s">
        <v>2975</v>
      </c>
      <c r="D138" s="0" t="s">
        <v>3007</v>
      </c>
      <c r="E138" s="0" t="s">
        <v>3008</v>
      </c>
      <c r="F138" s="0" t="s">
        <v>2711</v>
      </c>
      <c r="G138" s="0" t="s">
        <v>3009</v>
      </c>
    </row>
    <row customHeight="1" ht="11.25">
      <c r="A139" s="374" t="s">
        <v>16</v>
      </c>
      <c r="B139" s="0" t="s">
        <v>2974</v>
      </c>
      <c r="C139" s="0" t="s">
        <v>2975</v>
      </c>
      <c r="D139" s="0" t="s">
        <v>3010</v>
      </c>
      <c r="E139" s="0" t="s">
        <v>3011</v>
      </c>
      <c r="F139" s="0" t="s">
        <v>2675</v>
      </c>
      <c r="G139" s="0" t="s">
        <v>3012</v>
      </c>
    </row>
    <row customHeight="1" ht="11.25">
      <c r="A140" s="374" t="s">
        <v>16</v>
      </c>
      <c r="B140" s="0" t="s">
        <v>2974</v>
      </c>
      <c r="C140" s="0" t="s">
        <v>2975</v>
      </c>
      <c r="D140" s="0" t="s">
        <v>3013</v>
      </c>
      <c r="E140" s="0" t="s">
        <v>3014</v>
      </c>
      <c r="F140" s="0" t="s">
        <v>2675</v>
      </c>
      <c r="G140" s="0" t="s">
        <v>3015</v>
      </c>
    </row>
    <row customHeight="1" ht="11.25">
      <c r="A141" s="374" t="s">
        <v>16</v>
      </c>
      <c r="B141" s="0" t="s">
        <v>2974</v>
      </c>
      <c r="C141" s="0" t="s">
        <v>2975</v>
      </c>
      <c r="D141" s="0" t="s">
        <v>3016</v>
      </c>
      <c r="E141" s="0" t="s">
        <v>3017</v>
      </c>
      <c r="F141" s="0" t="s">
        <v>2675</v>
      </c>
      <c r="G141" s="0" t="s">
        <v>3018</v>
      </c>
    </row>
    <row customHeight="1" ht="11.25">
      <c r="A142" s="374" t="s">
        <v>16</v>
      </c>
      <c r="B142" s="0" t="s">
        <v>3019</v>
      </c>
      <c r="C142" s="0" t="s">
        <v>3020</v>
      </c>
      <c r="D142" s="0" t="s">
        <v>3021</v>
      </c>
      <c r="E142" s="0" t="s">
        <v>3022</v>
      </c>
      <c r="F142" s="0" t="s">
        <v>2675</v>
      </c>
      <c r="G142" s="0" t="s">
        <v>3023</v>
      </c>
    </row>
    <row customHeight="1" ht="11.25">
      <c r="A143" s="374" t="s">
        <v>16</v>
      </c>
      <c r="B143" s="0" t="s">
        <v>3019</v>
      </c>
      <c r="C143" s="0" t="s">
        <v>3020</v>
      </c>
      <c r="D143" s="0" t="s">
        <v>3024</v>
      </c>
      <c r="E143" s="0" t="s">
        <v>3025</v>
      </c>
      <c r="F143" s="0" t="s">
        <v>2675</v>
      </c>
      <c r="G143" s="0" t="s">
        <v>3026</v>
      </c>
    </row>
    <row customHeight="1" ht="11.25">
      <c r="A144" s="374" t="s">
        <v>16</v>
      </c>
      <c r="B144" s="0" t="s">
        <v>3019</v>
      </c>
      <c r="C144" s="0" t="s">
        <v>3020</v>
      </c>
      <c r="D144" s="0" t="s">
        <v>3027</v>
      </c>
      <c r="E144" s="0" t="s">
        <v>3028</v>
      </c>
      <c r="F144" s="0" t="s">
        <v>2675</v>
      </c>
      <c r="G144" s="0" t="s">
        <v>3029</v>
      </c>
    </row>
    <row customHeight="1" ht="11.25">
      <c r="A145" s="374" t="s">
        <v>16</v>
      </c>
      <c r="B145" s="0" t="s">
        <v>3019</v>
      </c>
      <c r="C145" s="0" t="s">
        <v>3020</v>
      </c>
      <c r="D145" s="0" t="s">
        <v>3030</v>
      </c>
      <c r="E145" s="0" t="s">
        <v>3031</v>
      </c>
      <c r="F145" s="0" t="s">
        <v>2675</v>
      </c>
      <c r="G145" s="0" t="s">
        <v>3032</v>
      </c>
    </row>
    <row customHeight="1" ht="11.25">
      <c r="A146" s="374" t="s">
        <v>16</v>
      </c>
      <c r="B146" s="0" t="s">
        <v>3019</v>
      </c>
      <c r="C146" s="0" t="s">
        <v>3020</v>
      </c>
      <c r="D146" s="0" t="s">
        <v>3033</v>
      </c>
      <c r="E146" s="0" t="s">
        <v>3034</v>
      </c>
      <c r="F146" s="0" t="s">
        <v>2711</v>
      </c>
      <c r="G146" s="0" t="s">
        <v>3035</v>
      </c>
    </row>
    <row customHeight="1" ht="11.25">
      <c r="A147" s="374" t="s">
        <v>16</v>
      </c>
      <c r="B147" s="0" t="s">
        <v>3019</v>
      </c>
      <c r="C147" s="0" t="s">
        <v>3020</v>
      </c>
      <c r="D147" s="0" t="s">
        <v>3036</v>
      </c>
      <c r="E147" s="0" t="s">
        <v>3037</v>
      </c>
      <c r="F147" s="0" t="s">
        <v>2675</v>
      </c>
      <c r="G147" s="0" t="s">
        <v>3038</v>
      </c>
    </row>
    <row customHeight="1" ht="11.25">
      <c r="A148" s="374" t="s">
        <v>16</v>
      </c>
      <c r="B148" s="0" t="s">
        <v>3019</v>
      </c>
      <c r="C148" s="0" t="s">
        <v>3020</v>
      </c>
      <c r="D148" s="0" t="s">
        <v>3039</v>
      </c>
      <c r="E148" s="0" t="s">
        <v>3040</v>
      </c>
      <c r="F148" s="0" t="s">
        <v>2675</v>
      </c>
      <c r="G148" s="0" t="s">
        <v>3041</v>
      </c>
    </row>
    <row customHeight="1" ht="11.25">
      <c r="A149" s="374" t="s">
        <v>16</v>
      </c>
      <c r="B149" s="0" t="s">
        <v>3019</v>
      </c>
      <c r="C149" s="0" t="s">
        <v>3020</v>
      </c>
      <c r="D149" s="0" t="s">
        <v>3042</v>
      </c>
      <c r="E149" s="0" t="s">
        <v>3043</v>
      </c>
      <c r="F149" s="0" t="s">
        <v>2675</v>
      </c>
      <c r="G149" s="0" t="s">
        <v>3044</v>
      </c>
    </row>
    <row customHeight="1" ht="11.25">
      <c r="A150" s="374" t="s">
        <v>16</v>
      </c>
      <c r="B150" s="0" t="s">
        <v>3019</v>
      </c>
      <c r="C150" s="0" t="s">
        <v>3020</v>
      </c>
      <c r="D150" s="0" t="s">
        <v>3045</v>
      </c>
      <c r="E150" s="0" t="s">
        <v>3046</v>
      </c>
      <c r="F150" s="0" t="s">
        <v>2675</v>
      </c>
      <c r="G150" s="0" t="s">
        <v>3047</v>
      </c>
    </row>
    <row customHeight="1" ht="11.25">
      <c r="A151" s="374" t="s">
        <v>16</v>
      </c>
      <c r="B151" s="0" t="s">
        <v>3019</v>
      </c>
      <c r="C151" s="0" t="s">
        <v>3020</v>
      </c>
      <c r="D151" s="0" t="s">
        <v>3048</v>
      </c>
      <c r="E151" s="0" t="s">
        <v>3049</v>
      </c>
      <c r="F151" s="0" t="s">
        <v>2699</v>
      </c>
      <c r="G151" s="0" t="s">
        <v>3050</v>
      </c>
    </row>
    <row customHeight="1" ht="11.25">
      <c r="A152" s="374" t="s">
        <v>16</v>
      </c>
      <c r="B152" s="0" t="s">
        <v>3019</v>
      </c>
      <c r="C152" s="0" t="s">
        <v>3020</v>
      </c>
      <c r="D152" s="0" t="s">
        <v>3051</v>
      </c>
      <c r="E152" s="0" t="s">
        <v>3052</v>
      </c>
      <c r="F152" s="0" t="s">
        <v>2675</v>
      </c>
      <c r="G152" s="0" t="s">
        <v>3053</v>
      </c>
    </row>
    <row customHeight="1" ht="11.25">
      <c r="A153" s="374" t="s">
        <v>16</v>
      </c>
      <c r="B153" s="0" t="s">
        <v>3019</v>
      </c>
      <c r="C153" s="0" t="s">
        <v>3020</v>
      </c>
      <c r="D153" s="0" t="s">
        <v>3019</v>
      </c>
      <c r="E153" s="0" t="s">
        <v>3020</v>
      </c>
      <c r="F153" s="0" t="s">
        <v>2676</v>
      </c>
      <c r="G153" s="0" t="s">
        <v>3054</v>
      </c>
    </row>
    <row customHeight="1" ht="11.25">
      <c r="A154" s="374" t="s">
        <v>16</v>
      </c>
      <c r="B154" s="0" t="s">
        <v>3019</v>
      </c>
      <c r="C154" s="0" t="s">
        <v>3020</v>
      </c>
      <c r="D154" s="0" t="s">
        <v>3055</v>
      </c>
      <c r="E154" s="0" t="s">
        <v>3056</v>
      </c>
      <c r="F154" s="0" t="s">
        <v>2675</v>
      </c>
      <c r="G154" s="0" t="s">
        <v>3057</v>
      </c>
    </row>
    <row customHeight="1" ht="11.25">
      <c r="A155" s="374" t="s">
        <v>16</v>
      </c>
      <c r="B155" s="0" t="s">
        <v>3058</v>
      </c>
      <c r="C155" s="0" t="s">
        <v>3059</v>
      </c>
      <c r="D155" s="0" t="s">
        <v>3060</v>
      </c>
      <c r="E155" s="0" t="s">
        <v>3061</v>
      </c>
      <c r="F155" s="0" t="s">
        <v>2675</v>
      </c>
      <c r="G155" s="0" t="s">
        <v>3062</v>
      </c>
    </row>
    <row customHeight="1" ht="11.25">
      <c r="A156" s="374" t="s">
        <v>16</v>
      </c>
      <c r="B156" s="0" t="s">
        <v>3058</v>
      </c>
      <c r="C156" s="0" t="s">
        <v>3059</v>
      </c>
      <c r="D156" s="0" t="s">
        <v>3063</v>
      </c>
      <c r="E156" s="0" t="s">
        <v>3064</v>
      </c>
      <c r="F156" s="0" t="s">
        <v>2675</v>
      </c>
      <c r="G156" s="0" t="s">
        <v>3065</v>
      </c>
    </row>
    <row customHeight="1" ht="11.25">
      <c r="A157" s="374" t="s">
        <v>16</v>
      </c>
      <c r="B157" s="0" t="s">
        <v>3058</v>
      </c>
      <c r="C157" s="0" t="s">
        <v>3059</v>
      </c>
      <c r="D157" s="0" t="s">
        <v>3066</v>
      </c>
      <c r="E157" s="0" t="s">
        <v>3067</v>
      </c>
      <c r="F157" s="0" t="s">
        <v>2675</v>
      </c>
      <c r="G157" s="0" t="s">
        <v>3068</v>
      </c>
    </row>
    <row customHeight="1" ht="11.25">
      <c r="A158" s="374" t="s">
        <v>16</v>
      </c>
      <c r="B158" s="0" t="s">
        <v>3058</v>
      </c>
      <c r="C158" s="0" t="s">
        <v>3059</v>
      </c>
      <c r="D158" s="0" t="s">
        <v>3069</v>
      </c>
      <c r="E158" s="0" t="s">
        <v>3070</v>
      </c>
      <c r="F158" s="0" t="s">
        <v>2675</v>
      </c>
      <c r="G158" s="0" t="s">
        <v>3071</v>
      </c>
    </row>
    <row customHeight="1" ht="11.25">
      <c r="A159" s="374" t="s">
        <v>16</v>
      </c>
      <c r="B159" s="0" t="s">
        <v>3058</v>
      </c>
      <c r="C159" s="0" t="s">
        <v>3059</v>
      </c>
      <c r="D159" s="0" t="s">
        <v>3072</v>
      </c>
      <c r="E159" s="0" t="s">
        <v>3073</v>
      </c>
      <c r="F159" s="0" t="s">
        <v>2675</v>
      </c>
      <c r="G159" s="0" t="s">
        <v>3074</v>
      </c>
    </row>
    <row customHeight="1" ht="11.25">
      <c r="A160" s="374" t="s">
        <v>16</v>
      </c>
      <c r="B160" s="0" t="s">
        <v>3058</v>
      </c>
      <c r="C160" s="0" t="s">
        <v>3059</v>
      </c>
      <c r="D160" s="0" t="s">
        <v>3075</v>
      </c>
      <c r="E160" s="0" t="s">
        <v>3076</v>
      </c>
      <c r="F160" s="0" t="s">
        <v>2675</v>
      </c>
      <c r="G160" s="0" t="s">
        <v>3077</v>
      </c>
    </row>
    <row customHeight="1" ht="11.25">
      <c r="A161" s="374" t="s">
        <v>16</v>
      </c>
      <c r="B161" s="0" t="s">
        <v>3058</v>
      </c>
      <c r="C161" s="0" t="s">
        <v>3059</v>
      </c>
      <c r="D161" s="0" t="s">
        <v>3078</v>
      </c>
      <c r="E161" s="0" t="s">
        <v>3079</v>
      </c>
      <c r="F161" s="0" t="s">
        <v>2675</v>
      </c>
      <c r="G161" s="0" t="s">
        <v>3080</v>
      </c>
    </row>
    <row customHeight="1" ht="11.25">
      <c r="A162" s="374" t="s">
        <v>16</v>
      </c>
      <c r="B162" s="0" t="s">
        <v>3058</v>
      </c>
      <c r="C162" s="0" t="s">
        <v>3059</v>
      </c>
      <c r="D162" s="0" t="s">
        <v>3081</v>
      </c>
      <c r="E162" s="0" t="s">
        <v>3082</v>
      </c>
      <c r="F162" s="0" t="s">
        <v>2675</v>
      </c>
      <c r="G162" s="0" t="s">
        <v>3083</v>
      </c>
    </row>
    <row customHeight="1" ht="11.25">
      <c r="A163" s="374" t="s">
        <v>16</v>
      </c>
      <c r="B163" s="0" t="s">
        <v>3058</v>
      </c>
      <c r="C163" s="0" t="s">
        <v>3059</v>
      </c>
      <c r="D163" s="0" t="s">
        <v>3084</v>
      </c>
      <c r="E163" s="0" t="s">
        <v>3085</v>
      </c>
      <c r="F163" s="0" t="s">
        <v>2675</v>
      </c>
      <c r="G163" s="0" t="s">
        <v>3086</v>
      </c>
    </row>
    <row customHeight="1" ht="11.25">
      <c r="A164" s="374" t="s">
        <v>16</v>
      </c>
      <c r="B164" s="0" t="s">
        <v>3058</v>
      </c>
      <c r="C164" s="0" t="s">
        <v>3059</v>
      </c>
      <c r="D164" s="0" t="s">
        <v>3087</v>
      </c>
      <c r="E164" s="0" t="s">
        <v>3088</v>
      </c>
      <c r="F164" s="0" t="s">
        <v>2675</v>
      </c>
      <c r="G164" s="0" t="s">
        <v>3089</v>
      </c>
    </row>
    <row customHeight="1" ht="11.25">
      <c r="A165" s="374" t="s">
        <v>16</v>
      </c>
      <c r="B165" s="0" t="s">
        <v>3058</v>
      </c>
      <c r="C165" s="0" t="s">
        <v>3059</v>
      </c>
      <c r="D165" s="0" t="s">
        <v>3090</v>
      </c>
      <c r="E165" s="0" t="s">
        <v>3091</v>
      </c>
      <c r="F165" s="0" t="s">
        <v>2675</v>
      </c>
      <c r="G165" s="0" t="s">
        <v>3092</v>
      </c>
    </row>
    <row customHeight="1" ht="11.25">
      <c r="A166" s="374" t="s">
        <v>16</v>
      </c>
      <c r="B166" s="0" t="s">
        <v>3058</v>
      </c>
      <c r="C166" s="0" t="s">
        <v>3059</v>
      </c>
      <c r="D166" s="0" t="s">
        <v>3093</v>
      </c>
      <c r="E166" s="0" t="s">
        <v>3094</v>
      </c>
      <c r="F166" s="0" t="s">
        <v>2675</v>
      </c>
      <c r="G166" s="0" t="s">
        <v>3095</v>
      </c>
    </row>
    <row customHeight="1" ht="11.25">
      <c r="A167" s="374" t="s">
        <v>16</v>
      </c>
      <c r="B167" s="0" t="s">
        <v>3058</v>
      </c>
      <c r="C167" s="0" t="s">
        <v>3059</v>
      </c>
      <c r="D167" s="0" t="s">
        <v>3096</v>
      </c>
      <c r="E167" s="0" t="s">
        <v>3097</v>
      </c>
      <c r="F167" s="0" t="s">
        <v>2675</v>
      </c>
      <c r="G167" s="0" t="s">
        <v>3098</v>
      </c>
    </row>
    <row customHeight="1" ht="11.25">
      <c r="A168" s="374" t="s">
        <v>16</v>
      </c>
      <c r="B168" s="0" t="s">
        <v>3058</v>
      </c>
      <c r="C168" s="0" t="s">
        <v>3059</v>
      </c>
      <c r="D168" s="0" t="s">
        <v>3099</v>
      </c>
      <c r="E168" s="0" t="s">
        <v>3100</v>
      </c>
      <c r="F168" s="0" t="s">
        <v>2675</v>
      </c>
      <c r="G168" s="0" t="s">
        <v>3101</v>
      </c>
    </row>
    <row customHeight="1" ht="11.25">
      <c r="A169" s="374" t="s">
        <v>16</v>
      </c>
      <c r="B169" s="0" t="s">
        <v>3058</v>
      </c>
      <c r="C169" s="0" t="s">
        <v>3059</v>
      </c>
      <c r="D169" s="0" t="s">
        <v>3102</v>
      </c>
      <c r="E169" s="0" t="s">
        <v>3103</v>
      </c>
      <c r="F169" s="0" t="s">
        <v>2675</v>
      </c>
      <c r="G169" s="0" t="s">
        <v>3104</v>
      </c>
    </row>
    <row customHeight="1" ht="11.25">
      <c r="A170" s="374" t="s">
        <v>16</v>
      </c>
      <c r="B170" s="0" t="s">
        <v>3058</v>
      </c>
      <c r="C170" s="0" t="s">
        <v>3059</v>
      </c>
      <c r="D170" s="0" t="s">
        <v>3105</v>
      </c>
      <c r="E170" s="0" t="s">
        <v>3106</v>
      </c>
      <c r="F170" s="0" t="s">
        <v>2675</v>
      </c>
      <c r="G170" s="0" t="s">
        <v>3107</v>
      </c>
    </row>
    <row customHeight="1" ht="11.25">
      <c r="A171" s="374" t="s">
        <v>16</v>
      </c>
      <c r="B171" s="0" t="s">
        <v>3058</v>
      </c>
      <c r="C171" s="0" t="s">
        <v>3059</v>
      </c>
      <c r="D171" s="0" t="s">
        <v>3108</v>
      </c>
      <c r="E171" s="0" t="s">
        <v>3109</v>
      </c>
      <c r="F171" s="0" t="s">
        <v>2675</v>
      </c>
      <c r="G171" s="0" t="s">
        <v>3110</v>
      </c>
    </row>
    <row customHeight="1" ht="11.25">
      <c r="A172" s="374" t="s">
        <v>16</v>
      </c>
      <c r="B172" s="0" t="s">
        <v>3058</v>
      </c>
      <c r="C172" s="0" t="s">
        <v>3059</v>
      </c>
      <c r="D172" s="0" t="s">
        <v>3058</v>
      </c>
      <c r="E172" s="0" t="s">
        <v>3059</v>
      </c>
      <c r="F172" s="0" t="s">
        <v>2676</v>
      </c>
      <c r="G172" s="0" t="s">
        <v>3111</v>
      </c>
    </row>
    <row customHeight="1" ht="11.25">
      <c r="A173" s="374" t="s">
        <v>16</v>
      </c>
      <c r="B173" s="0" t="s">
        <v>3058</v>
      </c>
      <c r="C173" s="0" t="s">
        <v>3059</v>
      </c>
      <c r="D173" s="0" t="s">
        <v>3112</v>
      </c>
      <c r="E173" s="0" t="s">
        <v>3113</v>
      </c>
      <c r="F173" s="0" t="s">
        <v>2675</v>
      </c>
      <c r="G173" s="0" t="s">
        <v>3114</v>
      </c>
    </row>
    <row customHeight="1" ht="11.25">
      <c r="A174" s="374" t="s">
        <v>16</v>
      </c>
      <c r="B174" s="0" t="s">
        <v>3058</v>
      </c>
      <c r="C174" s="0" t="s">
        <v>3059</v>
      </c>
      <c r="D174" s="0" t="s">
        <v>3115</v>
      </c>
      <c r="E174" s="0" t="s">
        <v>3116</v>
      </c>
      <c r="F174" s="0" t="s">
        <v>2675</v>
      </c>
      <c r="G174" s="0" t="s">
        <v>3117</v>
      </c>
    </row>
    <row customHeight="1" ht="11.25">
      <c r="A175" s="374" t="s">
        <v>16</v>
      </c>
      <c r="B175" s="0" t="s">
        <v>3118</v>
      </c>
      <c r="C175" s="0" t="s">
        <v>3119</v>
      </c>
      <c r="D175" s="0" t="s">
        <v>3120</v>
      </c>
      <c r="E175" s="0" t="s">
        <v>3121</v>
      </c>
      <c r="F175" s="0" t="s">
        <v>2675</v>
      </c>
      <c r="G175" s="0" t="s">
        <v>3122</v>
      </c>
    </row>
    <row customHeight="1" ht="11.25">
      <c r="A176" s="374" t="s">
        <v>16</v>
      </c>
      <c r="B176" s="0" t="s">
        <v>3118</v>
      </c>
      <c r="C176" s="0" t="s">
        <v>3119</v>
      </c>
      <c r="D176" s="0" t="s">
        <v>3123</v>
      </c>
      <c r="E176" s="0" t="s">
        <v>3124</v>
      </c>
      <c r="F176" s="0" t="s">
        <v>2675</v>
      </c>
      <c r="G176" s="0" t="s">
        <v>3125</v>
      </c>
    </row>
    <row customHeight="1" ht="11.25">
      <c r="A177" s="374" t="s">
        <v>16</v>
      </c>
      <c r="B177" s="0" t="s">
        <v>3118</v>
      </c>
      <c r="C177" s="0" t="s">
        <v>3119</v>
      </c>
      <c r="D177" s="0" t="s">
        <v>3126</v>
      </c>
      <c r="E177" s="0" t="s">
        <v>3127</v>
      </c>
      <c r="F177" s="0" t="s">
        <v>2675</v>
      </c>
      <c r="G177" s="0" t="s">
        <v>3128</v>
      </c>
    </row>
    <row customHeight="1" ht="11.25">
      <c r="A178" s="374" t="s">
        <v>16</v>
      </c>
      <c r="B178" s="0" t="s">
        <v>3118</v>
      </c>
      <c r="C178" s="0" t="s">
        <v>3119</v>
      </c>
      <c r="D178" s="0" t="s">
        <v>3129</v>
      </c>
      <c r="E178" s="0" t="s">
        <v>3130</v>
      </c>
      <c r="F178" s="0" t="s">
        <v>2675</v>
      </c>
      <c r="G178" s="0" t="s">
        <v>3131</v>
      </c>
    </row>
    <row customHeight="1" ht="11.25">
      <c r="A179" s="374" t="s">
        <v>16</v>
      </c>
      <c r="B179" s="0" t="s">
        <v>3118</v>
      </c>
      <c r="C179" s="0" t="s">
        <v>3119</v>
      </c>
      <c r="D179" s="0" t="s">
        <v>3132</v>
      </c>
      <c r="E179" s="0" t="s">
        <v>3133</v>
      </c>
      <c r="F179" s="0" t="s">
        <v>2675</v>
      </c>
      <c r="G179" s="0" t="s">
        <v>3134</v>
      </c>
    </row>
    <row customHeight="1" ht="11.25">
      <c r="A180" s="374" t="s">
        <v>16</v>
      </c>
      <c r="B180" s="0" t="s">
        <v>3118</v>
      </c>
      <c r="C180" s="0" t="s">
        <v>3119</v>
      </c>
      <c r="D180" s="0" t="s">
        <v>3135</v>
      </c>
      <c r="E180" s="0" t="s">
        <v>3136</v>
      </c>
      <c r="F180" s="0" t="s">
        <v>2675</v>
      </c>
      <c r="G180" s="0" t="s">
        <v>3137</v>
      </c>
    </row>
    <row customHeight="1" ht="11.25">
      <c r="A181" s="374" t="s">
        <v>16</v>
      </c>
      <c r="B181" s="0" t="s">
        <v>3118</v>
      </c>
      <c r="C181" s="0" t="s">
        <v>3119</v>
      </c>
      <c r="D181" s="0" t="s">
        <v>3138</v>
      </c>
      <c r="E181" s="0" t="s">
        <v>3139</v>
      </c>
      <c r="F181" s="0" t="s">
        <v>2675</v>
      </c>
      <c r="G181" s="0" t="s">
        <v>3140</v>
      </c>
    </row>
    <row customHeight="1" ht="11.25">
      <c r="A182" s="374" t="s">
        <v>16</v>
      </c>
      <c r="B182" s="0" t="s">
        <v>3118</v>
      </c>
      <c r="C182" s="0" t="s">
        <v>3119</v>
      </c>
      <c r="D182" s="0" t="s">
        <v>3141</v>
      </c>
      <c r="E182" s="0" t="s">
        <v>3142</v>
      </c>
      <c r="F182" s="0" t="s">
        <v>2675</v>
      </c>
      <c r="G182" s="0" t="s">
        <v>3143</v>
      </c>
    </row>
    <row customHeight="1" ht="11.25">
      <c r="A183" s="374" t="s">
        <v>16</v>
      </c>
      <c r="B183" s="0" t="s">
        <v>3118</v>
      </c>
      <c r="C183" s="0" t="s">
        <v>3119</v>
      </c>
      <c r="D183" s="0" t="s">
        <v>3144</v>
      </c>
      <c r="E183" s="0" t="s">
        <v>3145</v>
      </c>
      <c r="F183" s="0" t="s">
        <v>2675</v>
      </c>
      <c r="G183" s="0" t="s">
        <v>3146</v>
      </c>
    </row>
    <row customHeight="1" ht="11.25">
      <c r="A184" s="374" t="s">
        <v>16</v>
      </c>
      <c r="B184" s="0" t="s">
        <v>3118</v>
      </c>
      <c r="C184" s="0" t="s">
        <v>3119</v>
      </c>
      <c r="D184" s="0" t="s">
        <v>3118</v>
      </c>
      <c r="E184" s="0" t="s">
        <v>3119</v>
      </c>
      <c r="F184" s="0" t="s">
        <v>2676</v>
      </c>
      <c r="G184" s="0" t="s">
        <v>3147</v>
      </c>
    </row>
    <row customHeight="1" ht="11.25">
      <c r="A185" s="374" t="s">
        <v>16</v>
      </c>
      <c r="B185" s="0" t="s">
        <v>3118</v>
      </c>
      <c r="C185" s="0" t="s">
        <v>3119</v>
      </c>
      <c r="D185" s="0" t="s">
        <v>3148</v>
      </c>
      <c r="E185" s="0" t="s">
        <v>3149</v>
      </c>
      <c r="F185" s="0" t="s">
        <v>2675</v>
      </c>
      <c r="G185" s="0" t="s">
        <v>3150</v>
      </c>
    </row>
    <row customHeight="1" ht="11.25">
      <c r="A186" s="374" t="s">
        <v>16</v>
      </c>
      <c r="B186" s="0" t="s">
        <v>3118</v>
      </c>
      <c r="C186" s="0" t="s">
        <v>3119</v>
      </c>
      <c r="D186" s="0" t="s">
        <v>3151</v>
      </c>
      <c r="E186" s="0" t="s">
        <v>3152</v>
      </c>
      <c r="F186" s="0" t="s">
        <v>2675</v>
      </c>
      <c r="G186" s="0" t="s">
        <v>3153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0D3A8-1A28-AB18-EEFD-48346D53B1F3}"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3154</v>
      </c>
      <c r="B1" s="836" t="s">
        <v>3155</v>
      </c>
      <c r="C1" s="1160" t="s">
        <v>3156</v>
      </c>
      <c r="D1" s="836" t="s">
        <v>3157</v>
      </c>
      <c r="E1" s="836" t="s">
        <v>3158</v>
      </c>
      <c r="F1" s="1160" t="s">
        <v>3159</v>
      </c>
      <c r="G1" s="1160" t="s">
        <v>3160</v>
      </c>
      <c r="H1" s="1160" t="s">
        <v>3161</v>
      </c>
      <c r="I1" s="1160" t="s">
        <v>3162</v>
      </c>
    </row>
    <row customHeight="1" ht="11.25">
      <c r="A2" s="1692" t="s">
        <v>110</v>
      </c>
      <c r="B2" s="1692" t="s">
        <v>3163</v>
      </c>
      <c r="C2" s="1692" t="s">
        <v>28</v>
      </c>
      <c r="D2" s="1692" t="s">
        <v>3164</v>
      </c>
      <c r="E2" s="1692" t="s">
        <v>3165</v>
      </c>
      <c r="F2" s="1692" t="s">
        <v>28</v>
      </c>
      <c r="G2" s="1692" t="s">
        <v>28</v>
      </c>
      <c r="H2" s="1692" t="s">
        <v>28</v>
      </c>
      <c r="I2" s="1692" t="s">
        <v>28</v>
      </c>
    </row>
    <row customHeight="1" ht="11.25">
      <c r="A3" s="1692" t="s">
        <v>111</v>
      </c>
      <c r="B3" s="1692" t="s">
        <v>3166</v>
      </c>
      <c r="C3" s="1692" t="s">
        <v>28</v>
      </c>
      <c r="D3" s="1692" t="s">
        <v>3164</v>
      </c>
      <c r="E3" s="1692" t="s">
        <v>3167</v>
      </c>
      <c r="F3" s="1692" t="s">
        <v>28</v>
      </c>
      <c r="G3" s="1692" t="s">
        <v>28</v>
      </c>
      <c r="H3" s="1692" t="s">
        <v>28</v>
      </c>
      <c r="I3" s="1692" t="s">
        <v>28</v>
      </c>
    </row>
    <row customHeight="1" ht="11.25">
      <c r="A4" s="1692" t="s">
        <v>90</v>
      </c>
      <c r="B4" s="1692" t="s">
        <v>3168</v>
      </c>
      <c r="C4" s="1692" t="s">
        <v>28</v>
      </c>
      <c r="D4" s="1692" t="s">
        <v>3164</v>
      </c>
      <c r="E4" s="1692" t="s">
        <v>3169</v>
      </c>
      <c r="F4" s="1692" t="s">
        <v>28</v>
      </c>
      <c r="G4" s="1692" t="s">
        <v>28</v>
      </c>
      <c r="H4" s="1692" t="s">
        <v>28</v>
      </c>
      <c r="I4" s="1692" t="s">
        <v>28</v>
      </c>
    </row>
    <row customHeight="1" ht="11.25">
      <c r="A5" s="1692" t="s">
        <v>91</v>
      </c>
      <c r="B5" s="1692" t="s">
        <v>3170</v>
      </c>
      <c r="C5" s="1692" t="s">
        <v>28</v>
      </c>
      <c r="D5" s="1692" t="s">
        <v>3164</v>
      </c>
      <c r="E5" s="1692" t="s">
        <v>3171</v>
      </c>
      <c r="F5" s="1692" t="s">
        <v>28</v>
      </c>
      <c r="G5" s="1692" t="s">
        <v>28</v>
      </c>
      <c r="H5" s="1692" t="s">
        <v>28</v>
      </c>
      <c r="I5" s="1692" t="s">
        <v>28</v>
      </c>
    </row>
    <row customHeight="1" ht="11.25">
      <c r="A6" s="1692" t="s">
        <v>112</v>
      </c>
      <c r="B6" s="1692" t="s">
        <v>3172</v>
      </c>
      <c r="C6" s="1692" t="s">
        <v>28</v>
      </c>
      <c r="D6" s="1692" t="s">
        <v>3164</v>
      </c>
      <c r="E6" s="1692" t="s">
        <v>3173</v>
      </c>
      <c r="F6" s="1692" t="s">
        <v>28</v>
      </c>
      <c r="G6" s="1692" t="s">
        <v>28</v>
      </c>
      <c r="H6" s="1692" t="s">
        <v>28</v>
      </c>
      <c r="I6" s="1692" t="s">
        <v>28</v>
      </c>
    </row>
    <row customHeight="1" ht="11.25">
      <c r="A7" s="1692" t="s">
        <v>92</v>
      </c>
      <c r="B7" s="1692" t="s">
        <v>3174</v>
      </c>
      <c r="C7" s="1692" t="s">
        <v>28</v>
      </c>
      <c r="D7" s="1692" t="s">
        <v>3164</v>
      </c>
      <c r="E7" s="1692" t="s">
        <v>3169</v>
      </c>
      <c r="F7" s="1692" t="s">
        <v>28</v>
      </c>
      <c r="G7" s="1692" t="s">
        <v>28</v>
      </c>
      <c r="H7" s="1692" t="s">
        <v>28</v>
      </c>
      <c r="I7" s="1692" t="s">
        <v>28</v>
      </c>
    </row>
    <row customHeight="1" ht="11.25">
      <c r="A8" s="1692" t="s">
        <v>93</v>
      </c>
      <c r="B8" s="1692" t="s">
        <v>3175</v>
      </c>
      <c r="C8" s="1692" t="s">
        <v>28</v>
      </c>
      <c r="D8" s="1692" t="s">
        <v>3164</v>
      </c>
      <c r="E8" s="1692" t="s">
        <v>3176</v>
      </c>
      <c r="F8" s="1692" t="s">
        <v>28</v>
      </c>
      <c r="G8" s="1692" t="s">
        <v>28</v>
      </c>
      <c r="H8" s="1692" t="s">
        <v>28</v>
      </c>
      <c r="I8" s="1692" t="s">
        <v>28</v>
      </c>
    </row>
    <row customHeight="1" ht="11.25">
      <c r="A9" s="1692" t="s">
        <v>113</v>
      </c>
      <c r="B9" s="1692" t="s">
        <v>3177</v>
      </c>
      <c r="C9" s="1692" t="s">
        <v>28</v>
      </c>
      <c r="D9" s="1692" t="s">
        <v>3164</v>
      </c>
      <c r="E9" s="1692" t="s">
        <v>3171</v>
      </c>
      <c r="F9" s="1692" t="s">
        <v>28</v>
      </c>
      <c r="G9" s="1692" t="s">
        <v>28</v>
      </c>
      <c r="H9" s="1692" t="s">
        <v>28</v>
      </c>
      <c r="I9" s="1692" t="s">
        <v>28</v>
      </c>
    </row>
    <row customHeight="1" ht="11.25">
      <c r="A10" s="1692" t="s">
        <v>149</v>
      </c>
      <c r="B10" s="1692" t="s">
        <v>3178</v>
      </c>
      <c r="C10" s="1692" t="s">
        <v>28</v>
      </c>
      <c r="D10" s="1692" t="s">
        <v>3164</v>
      </c>
      <c r="E10" s="1692" t="s">
        <v>3171</v>
      </c>
      <c r="F10" s="1692" t="s">
        <v>28</v>
      </c>
      <c r="G10" s="1692" t="s">
        <v>28</v>
      </c>
      <c r="H10" s="1692" t="s">
        <v>28</v>
      </c>
      <c r="I10" s="1692" t="s">
        <v>28</v>
      </c>
    </row>
    <row customHeight="1" ht="11.25">
      <c r="A11" s="1692" t="s">
        <v>150</v>
      </c>
      <c r="B11" s="1692" t="s">
        <v>3179</v>
      </c>
      <c r="C11" s="1692" t="s">
        <v>28</v>
      </c>
      <c r="D11" s="1692" t="s">
        <v>3164</v>
      </c>
      <c r="E11" s="1692" t="s">
        <v>3171</v>
      </c>
      <c r="F11" s="1692" t="s">
        <v>28</v>
      </c>
      <c r="G11" s="1692" t="s">
        <v>28</v>
      </c>
      <c r="H11" s="1692" t="s">
        <v>28</v>
      </c>
      <c r="I11" s="1692" t="s">
        <v>28</v>
      </c>
    </row>
    <row customHeight="1" ht="11.25">
      <c r="A12" s="1692" t="s">
        <v>151</v>
      </c>
      <c r="B12" s="1692" t="s">
        <v>3180</v>
      </c>
      <c r="C12" s="1692" t="s">
        <v>28</v>
      </c>
      <c r="D12" s="1692" t="s">
        <v>3164</v>
      </c>
      <c r="E12" s="1692" t="s">
        <v>3171</v>
      </c>
      <c r="F12" s="1692" t="s">
        <v>28</v>
      </c>
      <c r="G12" s="1692" t="s">
        <v>28</v>
      </c>
      <c r="H12" s="1692" t="s">
        <v>28</v>
      </c>
      <c r="I12" s="1692" t="s">
        <v>28</v>
      </c>
    </row>
    <row customHeight="1" ht="11.25">
      <c r="A13" s="1692" t="s">
        <v>152</v>
      </c>
      <c r="B13" s="1692" t="s">
        <v>3181</v>
      </c>
      <c r="C13" s="1692" t="s">
        <v>28</v>
      </c>
      <c r="D13" s="1692" t="s">
        <v>3164</v>
      </c>
      <c r="E13" s="1692" t="s">
        <v>3171</v>
      </c>
      <c r="F13" s="1692" t="s">
        <v>28</v>
      </c>
      <c r="G13" s="1692" t="s">
        <v>28</v>
      </c>
      <c r="H13" s="1692" t="s">
        <v>28</v>
      </c>
      <c r="I13" s="1692" t="s">
        <v>28</v>
      </c>
    </row>
    <row customHeight="1" ht="11.25">
      <c r="A14" s="1692" t="s">
        <v>153</v>
      </c>
      <c r="B14" s="1692" t="s">
        <v>3182</v>
      </c>
      <c r="C14" s="1692" t="s">
        <v>28</v>
      </c>
      <c r="D14" s="1692" t="s">
        <v>3183</v>
      </c>
      <c r="E14" s="1692" t="s">
        <v>3184</v>
      </c>
      <c r="F14" s="1692" t="s">
        <v>28</v>
      </c>
      <c r="G14" s="1692" t="s">
        <v>28</v>
      </c>
      <c r="H14" s="1692" t="s">
        <v>28</v>
      </c>
      <c r="I14" s="1692" t="s">
        <v>28</v>
      </c>
    </row>
    <row customHeight="1" ht="11.25">
      <c r="A15" s="1692" t="s">
        <v>154</v>
      </c>
      <c r="B15" s="1692" t="s">
        <v>3185</v>
      </c>
      <c r="C15" s="1692" t="s">
        <v>28</v>
      </c>
      <c r="D15" s="1692" t="s">
        <v>3183</v>
      </c>
      <c r="E15" s="1692" t="s">
        <v>3173</v>
      </c>
      <c r="F15" s="1692" t="s">
        <v>28</v>
      </c>
      <c r="G15" s="1692" t="s">
        <v>28</v>
      </c>
      <c r="H15" s="1692" t="s">
        <v>28</v>
      </c>
      <c r="I15" s="1692" t="s">
        <v>28</v>
      </c>
    </row>
    <row customHeight="1" ht="11.25">
      <c r="A16" s="1692" t="s">
        <v>1471</v>
      </c>
      <c r="B16" s="1692" t="s">
        <v>3186</v>
      </c>
      <c r="C16" s="1692" t="s">
        <v>28</v>
      </c>
      <c r="D16" s="1692" t="s">
        <v>3183</v>
      </c>
      <c r="E16" s="1692" t="s">
        <v>3169</v>
      </c>
      <c r="F16" s="1692" t="s">
        <v>28</v>
      </c>
      <c r="G16" s="1692" t="s">
        <v>28</v>
      </c>
      <c r="H16" s="1692" t="s">
        <v>28</v>
      </c>
      <c r="I16" s="1692" t="s">
        <v>28</v>
      </c>
    </row>
    <row customHeight="1" ht="11.25">
      <c r="A17" s="1692" t="s">
        <v>1477</v>
      </c>
      <c r="B17" s="1692" t="s">
        <v>3187</v>
      </c>
      <c r="C17" s="1692" t="s">
        <v>28</v>
      </c>
      <c r="D17" s="1692" t="s">
        <v>3183</v>
      </c>
      <c r="E17" s="1692" t="s">
        <v>3173</v>
      </c>
      <c r="F17" s="1692" t="s">
        <v>28</v>
      </c>
      <c r="G17" s="1692" t="s">
        <v>28</v>
      </c>
      <c r="H17" s="1692" t="s">
        <v>28</v>
      </c>
      <c r="I17" s="1692" t="s">
        <v>28</v>
      </c>
    </row>
    <row customHeight="1" ht="11.25">
      <c r="A18" s="1692" t="s">
        <v>1489</v>
      </c>
      <c r="B18" s="1692" t="s">
        <v>3188</v>
      </c>
      <c r="C18" s="1692" t="s">
        <v>28</v>
      </c>
      <c r="D18" s="1692" t="s">
        <v>3183</v>
      </c>
      <c r="E18" s="1692" t="s">
        <v>3173</v>
      </c>
      <c r="F18" s="1692" t="s">
        <v>28</v>
      </c>
      <c r="G18" s="1692" t="s">
        <v>28</v>
      </c>
      <c r="H18" s="1692" t="s">
        <v>28</v>
      </c>
      <c r="I18" s="1692" t="s">
        <v>28</v>
      </c>
    </row>
    <row customHeight="1" ht="11.25">
      <c r="A19" s="1692" t="s">
        <v>1503</v>
      </c>
      <c r="B19" s="1692" t="s">
        <v>3189</v>
      </c>
      <c r="C19" s="1692" t="s">
        <v>28</v>
      </c>
      <c r="D19" s="1692" t="s">
        <v>3183</v>
      </c>
      <c r="E19" s="1692" t="s">
        <v>3176</v>
      </c>
      <c r="F19" s="1692" t="s">
        <v>28</v>
      </c>
      <c r="G19" s="1692" t="s">
        <v>28</v>
      </c>
      <c r="H19" s="1692" t="s">
        <v>28</v>
      </c>
      <c r="I19" s="1692" t="s">
        <v>28</v>
      </c>
    </row>
    <row customHeight="1" ht="11.25">
      <c r="A20" s="1692" t="s">
        <v>1515</v>
      </c>
      <c r="B20" s="1692" t="s">
        <v>3190</v>
      </c>
      <c r="C20" s="1692" t="s">
        <v>28</v>
      </c>
      <c r="D20" s="1692" t="s">
        <v>3183</v>
      </c>
      <c r="E20" s="1692" t="s">
        <v>3173</v>
      </c>
      <c r="F20" s="1692" t="s">
        <v>28</v>
      </c>
      <c r="G20" s="1692" t="s">
        <v>28</v>
      </c>
      <c r="H20" s="1692" t="s">
        <v>28</v>
      </c>
      <c r="I20" s="1692" t="s">
        <v>28</v>
      </c>
    </row>
    <row customHeight="1" ht="11.25">
      <c r="A21" s="1692" t="s">
        <v>1524</v>
      </c>
      <c r="B21" s="1692" t="s">
        <v>3191</v>
      </c>
      <c r="C21" s="1692" t="s">
        <v>28</v>
      </c>
      <c r="D21" s="1692" t="s">
        <v>3192</v>
      </c>
      <c r="E21" s="1692" t="s">
        <v>3193</v>
      </c>
      <c r="F21" s="1692" t="s">
        <v>28</v>
      </c>
      <c r="G21" s="1692" t="s">
        <v>28</v>
      </c>
      <c r="H21" s="1692" t="s">
        <v>28</v>
      </c>
      <c r="I21" s="1692" t="s">
        <v>28</v>
      </c>
    </row>
    <row customHeight="1" ht="11.25">
      <c r="A22" s="1692" t="s">
        <v>1540</v>
      </c>
      <c r="B22" s="1692" t="s">
        <v>3194</v>
      </c>
      <c r="C22" s="1692" t="s">
        <v>28</v>
      </c>
      <c r="D22" s="1692" t="s">
        <v>3192</v>
      </c>
      <c r="E22" s="1692" t="s">
        <v>3193</v>
      </c>
      <c r="F22" s="1692" t="s">
        <v>28</v>
      </c>
      <c r="G22" s="1692" t="s">
        <v>28</v>
      </c>
      <c r="H22" s="1692" t="s">
        <v>28</v>
      </c>
      <c r="I22" s="1692" t="s">
        <v>28</v>
      </c>
    </row>
    <row customHeight="1" ht="11.25">
      <c r="A23" s="1692" t="s">
        <v>1547</v>
      </c>
      <c r="B23" s="1692" t="s">
        <v>3195</v>
      </c>
      <c r="C23" s="1692" t="s">
        <v>28</v>
      </c>
      <c r="D23" s="1692" t="s">
        <v>3196</v>
      </c>
      <c r="E23" s="1692" t="s">
        <v>3169</v>
      </c>
      <c r="F23" s="1692" t="s">
        <v>28</v>
      </c>
      <c r="G23" s="1692" t="s">
        <v>28</v>
      </c>
      <c r="H23" s="1692" t="s">
        <v>28</v>
      </c>
      <c r="I23" s="1692" t="s">
        <v>28</v>
      </c>
    </row>
    <row customHeight="1" ht="11.25">
      <c r="A24" s="1692" t="s">
        <v>1555</v>
      </c>
      <c r="B24" s="1692" t="s">
        <v>3197</v>
      </c>
      <c r="C24" s="1692" t="s">
        <v>28</v>
      </c>
      <c r="D24" s="1692" t="s">
        <v>3196</v>
      </c>
      <c r="E24" s="1692" t="s">
        <v>3176</v>
      </c>
      <c r="F24" s="1692" t="s">
        <v>28</v>
      </c>
      <c r="G24" s="1692" t="s">
        <v>28</v>
      </c>
      <c r="H24" s="1692" t="s">
        <v>28</v>
      </c>
      <c r="I24" s="1692" t="s">
        <v>28</v>
      </c>
    </row>
    <row customHeight="1" ht="11.25">
      <c r="A25" s="1692" t="s">
        <v>1562</v>
      </c>
      <c r="B25" s="1692" t="s">
        <v>3198</v>
      </c>
      <c r="C25" s="1692" t="s">
        <v>28</v>
      </c>
      <c r="D25" s="1692" t="s">
        <v>3196</v>
      </c>
      <c r="E25" s="1692" t="s">
        <v>3169</v>
      </c>
      <c r="F25" s="1692" t="s">
        <v>28</v>
      </c>
      <c r="G25" s="1692" t="s">
        <v>28</v>
      </c>
      <c r="H25" s="1692" t="s">
        <v>28</v>
      </c>
      <c r="I25" s="1692" t="s">
        <v>28</v>
      </c>
    </row>
    <row customHeight="1" ht="11.25">
      <c r="A26" s="1692" t="s">
        <v>1566</v>
      </c>
      <c r="B26" s="1692" t="s">
        <v>3199</v>
      </c>
      <c r="C26" s="1692" t="s">
        <v>28</v>
      </c>
      <c r="D26" s="1692" t="s">
        <v>3183</v>
      </c>
      <c r="E26" s="1692" t="s">
        <v>3173</v>
      </c>
      <c r="F26" s="1692" t="s">
        <v>28</v>
      </c>
      <c r="G26" s="1692" t="s">
        <v>28</v>
      </c>
      <c r="H26" s="1692" t="s">
        <v>28</v>
      </c>
      <c r="I2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6EFAD-0A58-8638-6798-7D316FB006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FFF8A-BFFA-59D2-2808-1F67660278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D4D6B-DE39-5E58-FFA4-765EE3F4EC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3200</v>
      </c>
    </row>
    <row customHeight="1" ht="11.25">
      <c r="A2" s="65" t="s">
        <v>98</v>
      </c>
      <c r="B2" s="65" t="s">
        <v>3201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488E9-60BD-E5DF-0DA8-1F0DAD5201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3202</v>
      </c>
      <c r="B1" s="836" t="s">
        <v>3203</v>
      </c>
    </row>
    <row customHeight="1" ht="11.25">
      <c r="A2" s="836">
        <v>4213775</v>
      </c>
      <c r="B2" s="836" t="s">
        <v>1230</v>
      </c>
    </row>
    <row customHeight="1" ht="11.25">
      <c r="A3" s="836">
        <v>4213784</v>
      </c>
      <c r="B3" s="836" t="s">
        <v>1263</v>
      </c>
    </row>
    <row customHeight="1" ht="11.25">
      <c r="A4" s="836">
        <v>4213781</v>
      </c>
      <c r="B4" s="836" t="s">
        <v>1256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1396</v>
      </c>
    </row>
    <row customHeight="1" ht="11.25">
      <c r="A10" s="836">
        <v>4213783</v>
      </c>
      <c r="B10" s="836" t="s">
        <v>1411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D527A-B4DF-0EA8-8D79-CD03496E998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3202</v>
      </c>
      <c r="B1" s="836" t="s">
        <v>3204</v>
      </c>
    </row>
    <row customHeight="1" ht="11.25">
      <c r="A2" s="836" t="s">
        <v>3205</v>
      </c>
      <c r="B2" s="836" t="s">
        <v>1512</v>
      </c>
    </row>
    <row customHeight="1" ht="11.25">
      <c r="A3" s="836" t="s">
        <v>3206</v>
      </c>
      <c r="B3" s="836" t="s">
        <v>1521</v>
      </c>
    </row>
    <row customHeight="1" ht="11.25">
      <c r="A4" s="836" t="s">
        <v>3207</v>
      </c>
      <c r="B4" s="836"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41FD9-A333-0EA8-0386-0F7D5F3E510D}"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2651</v>
      </c>
      <c r="B1" s="374" t="s">
        <v>2652</v>
      </c>
      <c r="C1" s="374" t="s">
        <v>2653</v>
      </c>
      <c r="D1" s="374" t="s">
        <v>2654</v>
      </c>
      <c r="E1" s="0" t="s">
        <v>2655</v>
      </c>
      <c r="F1" s="0" t="s">
        <v>2656</v>
      </c>
      <c r="G1" s="0" t="s">
        <v>2657</v>
      </c>
    </row>
    <row customHeight="1" ht="11.25">
      <c r="A2" s="0" t="s">
        <v>16</v>
      </c>
      <c r="B2" s="0" t="s">
        <v>2658</v>
      </c>
      <c r="C2" s="0" t="s">
        <v>2659</v>
      </c>
      <c r="D2" s="0" t="s">
        <v>2658</v>
      </c>
      <c r="E2" s="0" t="s">
        <v>2659</v>
      </c>
      <c r="F2" s="0" t="s">
        <v>2660</v>
      </c>
      <c r="G2" s="0" t="s">
        <v>110</v>
      </c>
    </row>
    <row customHeight="1" ht="11.25">
      <c r="A3" s="0" t="s">
        <v>16</v>
      </c>
      <c r="B3" s="0" t="s">
        <v>2661</v>
      </c>
      <c r="C3" s="0" t="s">
        <v>2662</v>
      </c>
      <c r="D3" s="0" t="s">
        <v>2661</v>
      </c>
      <c r="E3" s="0" t="s">
        <v>2662</v>
      </c>
      <c r="F3" s="0" t="s">
        <v>2660</v>
      </c>
      <c r="G3" s="0" t="s">
        <v>111</v>
      </c>
    </row>
    <row customHeight="1" ht="11.25">
      <c r="A4" s="0" t="s">
        <v>16</v>
      </c>
      <c r="B4" s="0" t="s">
        <v>2663</v>
      </c>
      <c r="C4" s="0" t="s">
        <v>2664</v>
      </c>
      <c r="D4" s="0" t="s">
        <v>2663</v>
      </c>
      <c r="E4" s="0" t="s">
        <v>2664</v>
      </c>
      <c r="F4" s="0" t="s">
        <v>2660</v>
      </c>
      <c r="G4" s="0" t="s">
        <v>90</v>
      </c>
    </row>
    <row customHeight="1" ht="11.25">
      <c r="A5" s="0" t="s">
        <v>16</v>
      </c>
      <c r="B5" s="0" t="s">
        <v>2665</v>
      </c>
      <c r="C5" s="0" t="s">
        <v>2666</v>
      </c>
      <c r="D5" s="0" t="s">
        <v>2665</v>
      </c>
      <c r="E5" s="0" t="s">
        <v>2666</v>
      </c>
      <c r="F5" s="0" t="s">
        <v>2660</v>
      </c>
      <c r="G5" s="0" t="s">
        <v>91</v>
      </c>
    </row>
    <row customHeight="1" ht="11.25">
      <c r="A6" s="0" t="s">
        <v>16</v>
      </c>
      <c r="B6" s="0" t="s">
        <v>2667</v>
      </c>
      <c r="C6" s="0" t="s">
        <v>2668</v>
      </c>
      <c r="D6" s="0" t="s">
        <v>2667</v>
      </c>
      <c r="E6" s="0" t="s">
        <v>2668</v>
      </c>
      <c r="F6" s="0" t="s">
        <v>2660</v>
      </c>
      <c r="G6" s="0" t="s">
        <v>112</v>
      </c>
    </row>
    <row customHeight="1" ht="11.25">
      <c r="A7" s="0" t="s">
        <v>16</v>
      </c>
      <c r="B7" s="0" t="s">
        <v>2669</v>
      </c>
      <c r="C7" s="0" t="s">
        <v>2670</v>
      </c>
      <c r="D7" s="0" t="s">
        <v>2669</v>
      </c>
      <c r="E7" s="0" t="s">
        <v>2670</v>
      </c>
      <c r="F7" s="0" t="s">
        <v>2660</v>
      </c>
      <c r="G7" s="0" t="s">
        <v>92</v>
      </c>
    </row>
    <row customHeight="1" ht="11.25">
      <c r="A8" s="0" t="s">
        <v>16</v>
      </c>
      <c r="B8" s="0" t="s">
        <v>2671</v>
      </c>
      <c r="C8" s="0" t="s">
        <v>2672</v>
      </c>
      <c r="D8" s="0" t="s">
        <v>2673</v>
      </c>
      <c r="E8" s="0" t="s">
        <v>2674</v>
      </c>
      <c r="F8" s="0" t="s">
        <v>2675</v>
      </c>
      <c r="G8" s="0" t="s">
        <v>93</v>
      </c>
    </row>
    <row customHeight="1" ht="11.25">
      <c r="A9" s="0" t="s">
        <v>16</v>
      </c>
      <c r="B9" s="0" t="s">
        <v>2671</v>
      </c>
      <c r="C9" s="0" t="s">
        <v>2672</v>
      </c>
      <c r="D9" s="0" t="s">
        <v>2671</v>
      </c>
      <c r="E9" s="0" t="s">
        <v>2672</v>
      </c>
      <c r="F9" s="0" t="s">
        <v>2676</v>
      </c>
      <c r="G9" s="0" t="s">
        <v>113</v>
      </c>
    </row>
    <row customHeight="1" ht="11.25">
      <c r="A10" s="0" t="s">
        <v>16</v>
      </c>
      <c r="B10" s="0" t="s">
        <v>2671</v>
      </c>
      <c r="C10" s="0" t="s">
        <v>2672</v>
      </c>
      <c r="D10" s="0" t="s">
        <v>2677</v>
      </c>
      <c r="E10" s="0" t="s">
        <v>2678</v>
      </c>
      <c r="F10" s="0" t="s">
        <v>2675</v>
      </c>
      <c r="G10" s="0" t="s">
        <v>149</v>
      </c>
    </row>
    <row customHeight="1" ht="11.25">
      <c r="A11" s="0" t="s">
        <v>16</v>
      </c>
      <c r="B11" s="0" t="s">
        <v>2671</v>
      </c>
      <c r="C11" s="0" t="s">
        <v>2672</v>
      </c>
      <c r="D11" s="0" t="s">
        <v>2679</v>
      </c>
      <c r="E11" s="0" t="s">
        <v>2680</v>
      </c>
      <c r="F11" s="0" t="s">
        <v>2675</v>
      </c>
      <c r="G11" s="0" t="s">
        <v>150</v>
      </c>
    </row>
    <row customHeight="1" ht="11.25">
      <c r="A12" s="0" t="s">
        <v>16</v>
      </c>
      <c r="B12" s="0" t="s">
        <v>2671</v>
      </c>
      <c r="C12" s="0" t="s">
        <v>2672</v>
      </c>
      <c r="D12" s="0" t="s">
        <v>2681</v>
      </c>
      <c r="E12" s="0" t="s">
        <v>2682</v>
      </c>
      <c r="F12" s="0" t="s">
        <v>2675</v>
      </c>
      <c r="G12" s="0" t="s">
        <v>151</v>
      </c>
    </row>
    <row customHeight="1" ht="11.25">
      <c r="A13" s="0" t="s">
        <v>16</v>
      </c>
      <c r="B13" s="0" t="s">
        <v>2671</v>
      </c>
      <c r="C13" s="0" t="s">
        <v>2672</v>
      </c>
      <c r="D13" s="0" t="s">
        <v>2683</v>
      </c>
      <c r="E13" s="0" t="s">
        <v>2684</v>
      </c>
      <c r="F13" s="0" t="s">
        <v>2675</v>
      </c>
      <c r="G13" s="0" t="s">
        <v>152</v>
      </c>
    </row>
    <row customHeight="1" ht="11.25">
      <c r="A14" s="0" t="s">
        <v>16</v>
      </c>
      <c r="B14" s="0" t="s">
        <v>2671</v>
      </c>
      <c r="C14" s="0" t="s">
        <v>2672</v>
      </c>
      <c r="D14" s="0" t="s">
        <v>2685</v>
      </c>
      <c r="E14" s="0" t="s">
        <v>2686</v>
      </c>
      <c r="F14" s="0" t="s">
        <v>2675</v>
      </c>
      <c r="G14" s="0" t="s">
        <v>153</v>
      </c>
    </row>
    <row customHeight="1" ht="11.25">
      <c r="A15" s="0" t="s">
        <v>16</v>
      </c>
      <c r="B15" s="0" t="s">
        <v>2671</v>
      </c>
      <c r="C15" s="0" t="s">
        <v>2672</v>
      </c>
      <c r="D15" s="0" t="s">
        <v>2687</v>
      </c>
      <c r="E15" s="0" t="s">
        <v>2688</v>
      </c>
      <c r="F15" s="0" t="s">
        <v>2675</v>
      </c>
      <c r="G15" s="0" t="s">
        <v>154</v>
      </c>
    </row>
    <row customHeight="1" ht="11.25">
      <c r="A16" s="0" t="s">
        <v>16</v>
      </c>
      <c r="B16" s="0" t="s">
        <v>2671</v>
      </c>
      <c r="C16" s="0" t="s">
        <v>2672</v>
      </c>
      <c r="D16" s="0" t="s">
        <v>2689</v>
      </c>
      <c r="E16" s="0" t="s">
        <v>2690</v>
      </c>
      <c r="F16" s="0" t="s">
        <v>2675</v>
      </c>
      <c r="G16" s="0" t="s">
        <v>1471</v>
      </c>
    </row>
    <row customHeight="1" ht="11.25">
      <c r="A17" s="0" t="s">
        <v>16</v>
      </c>
      <c r="B17" s="0" t="s">
        <v>2671</v>
      </c>
      <c r="C17" s="0" t="s">
        <v>2672</v>
      </c>
      <c r="D17" s="0" t="s">
        <v>2691</v>
      </c>
      <c r="E17" s="0" t="s">
        <v>2692</v>
      </c>
      <c r="F17" s="0" t="s">
        <v>2675</v>
      </c>
      <c r="G17" s="0" t="s">
        <v>1477</v>
      </c>
    </row>
    <row customHeight="1" ht="11.25">
      <c r="A18" s="0" t="s">
        <v>16</v>
      </c>
      <c r="B18" s="0" t="s">
        <v>2671</v>
      </c>
      <c r="C18" s="0" t="s">
        <v>2672</v>
      </c>
      <c r="D18" s="0" t="s">
        <v>2693</v>
      </c>
      <c r="E18" s="0" t="s">
        <v>2694</v>
      </c>
      <c r="F18" s="0" t="s">
        <v>2675</v>
      </c>
      <c r="G18" s="0" t="s">
        <v>1489</v>
      </c>
    </row>
    <row customHeight="1" ht="11.25">
      <c r="A19" s="0" t="s">
        <v>16</v>
      </c>
      <c r="B19" s="0" t="s">
        <v>2695</v>
      </c>
      <c r="C19" s="0" t="s">
        <v>2696</v>
      </c>
      <c r="D19" s="0" t="s">
        <v>2697</v>
      </c>
      <c r="E19" s="0" t="s">
        <v>2698</v>
      </c>
      <c r="F19" s="0" t="s">
        <v>2699</v>
      </c>
      <c r="G19" s="0" t="s">
        <v>1503</v>
      </c>
    </row>
    <row customHeight="1" ht="11.25">
      <c r="A20" s="0" t="s">
        <v>16</v>
      </c>
      <c r="B20" s="0" t="s">
        <v>2695</v>
      </c>
      <c r="C20" s="0" t="s">
        <v>2696</v>
      </c>
      <c r="D20" s="0" t="s">
        <v>2700</v>
      </c>
      <c r="E20" s="0" t="s">
        <v>2701</v>
      </c>
      <c r="F20" s="0" t="s">
        <v>2675</v>
      </c>
      <c r="G20" s="0" t="s">
        <v>1515</v>
      </c>
    </row>
    <row customHeight="1" ht="11.25">
      <c r="A21" s="0" t="s">
        <v>16</v>
      </c>
      <c r="B21" s="0" t="s">
        <v>2695</v>
      </c>
      <c r="C21" s="0" t="s">
        <v>2696</v>
      </c>
      <c r="D21" s="0" t="s">
        <v>2695</v>
      </c>
      <c r="E21" s="0" t="s">
        <v>2696</v>
      </c>
      <c r="F21" s="0" t="s">
        <v>2676</v>
      </c>
      <c r="G21" s="0" t="s">
        <v>1524</v>
      </c>
    </row>
    <row customHeight="1" ht="11.25">
      <c r="A22" s="0" t="s">
        <v>16</v>
      </c>
      <c r="B22" s="0" t="s">
        <v>2695</v>
      </c>
      <c r="C22" s="0" t="s">
        <v>2696</v>
      </c>
      <c r="D22" s="0" t="s">
        <v>2702</v>
      </c>
      <c r="E22" s="0" t="s">
        <v>2703</v>
      </c>
      <c r="F22" s="0" t="s">
        <v>2704</v>
      </c>
      <c r="G22" s="0" t="s">
        <v>1540</v>
      </c>
    </row>
    <row customHeight="1" ht="11.25">
      <c r="A23" s="0" t="s">
        <v>16</v>
      </c>
      <c r="B23" s="0" t="s">
        <v>2695</v>
      </c>
      <c r="C23" s="0" t="s">
        <v>2696</v>
      </c>
      <c r="D23" s="0" t="s">
        <v>2705</v>
      </c>
      <c r="E23" s="0" t="s">
        <v>2706</v>
      </c>
      <c r="F23" s="0" t="s">
        <v>2675</v>
      </c>
      <c r="G23" s="0" t="s">
        <v>1547</v>
      </c>
    </row>
    <row customHeight="1" ht="11.25">
      <c r="A24" s="0" t="s">
        <v>16</v>
      </c>
      <c r="B24" s="0" t="s">
        <v>2695</v>
      </c>
      <c r="C24" s="0" t="s">
        <v>2696</v>
      </c>
      <c r="D24" s="0" t="s">
        <v>2707</v>
      </c>
      <c r="E24" s="0" t="s">
        <v>2708</v>
      </c>
      <c r="F24" s="0" t="s">
        <v>2675</v>
      </c>
      <c r="G24" s="0" t="s">
        <v>1555</v>
      </c>
    </row>
    <row customHeight="1" ht="11.25">
      <c r="A25" s="0" t="s">
        <v>16</v>
      </c>
      <c r="B25" s="0" t="s">
        <v>2695</v>
      </c>
      <c r="C25" s="0" t="s">
        <v>2696</v>
      </c>
      <c r="D25" s="0" t="s">
        <v>2709</v>
      </c>
      <c r="E25" s="0" t="s">
        <v>2710</v>
      </c>
      <c r="F25" s="0" t="s">
        <v>2711</v>
      </c>
      <c r="G25" s="0" t="s">
        <v>1562</v>
      </c>
    </row>
    <row customHeight="1" ht="11.25">
      <c r="A26" s="0" t="s">
        <v>16</v>
      </c>
      <c r="B26" s="0" t="s">
        <v>2695</v>
      </c>
      <c r="C26" s="0" t="s">
        <v>2696</v>
      </c>
      <c r="D26" s="0" t="s">
        <v>2712</v>
      </c>
      <c r="E26" s="0" t="s">
        <v>2713</v>
      </c>
      <c r="F26" s="0" t="s">
        <v>2675</v>
      </c>
      <c r="G26" s="0" t="s">
        <v>1566</v>
      </c>
    </row>
    <row customHeight="1" ht="11.25">
      <c r="A27" s="0" t="s">
        <v>16</v>
      </c>
      <c r="B27" s="0" t="s">
        <v>2695</v>
      </c>
      <c r="C27" s="0" t="s">
        <v>2696</v>
      </c>
      <c r="D27" s="0" t="s">
        <v>2714</v>
      </c>
      <c r="E27" s="0" t="s">
        <v>2715</v>
      </c>
      <c r="F27" s="0" t="s">
        <v>2675</v>
      </c>
      <c r="G27" s="0" t="s">
        <v>1571</v>
      </c>
    </row>
    <row customHeight="1" ht="11.25">
      <c r="A28" s="0" t="s">
        <v>16</v>
      </c>
      <c r="B28" s="0" t="s">
        <v>2695</v>
      </c>
      <c r="C28" s="0" t="s">
        <v>2696</v>
      </c>
      <c r="D28" s="0" t="s">
        <v>2716</v>
      </c>
      <c r="E28" s="0" t="s">
        <v>2717</v>
      </c>
      <c r="F28" s="0" t="s">
        <v>2675</v>
      </c>
      <c r="G28" s="0" t="s">
        <v>1579</v>
      </c>
    </row>
    <row customHeight="1" ht="11.25">
      <c r="A29" s="0" t="s">
        <v>16</v>
      </c>
      <c r="B29" s="0" t="s">
        <v>2695</v>
      </c>
      <c r="C29" s="0" t="s">
        <v>2696</v>
      </c>
      <c r="D29" s="0" t="s">
        <v>2718</v>
      </c>
      <c r="E29" s="0" t="s">
        <v>2719</v>
      </c>
      <c r="F29" s="0" t="s">
        <v>2675</v>
      </c>
      <c r="G29" s="0" t="s">
        <v>1581</v>
      </c>
    </row>
    <row customHeight="1" ht="11.25">
      <c r="A30" s="0" t="s">
        <v>16</v>
      </c>
      <c r="B30" s="0" t="s">
        <v>2720</v>
      </c>
      <c r="C30" s="0" t="s">
        <v>2721</v>
      </c>
      <c r="D30" s="0" t="s">
        <v>2722</v>
      </c>
      <c r="E30" s="0" t="s">
        <v>2723</v>
      </c>
      <c r="F30" s="0" t="s">
        <v>2675</v>
      </c>
      <c r="G30" s="0" t="s">
        <v>1584</v>
      </c>
    </row>
    <row customHeight="1" ht="11.25">
      <c r="A31" s="0" t="s">
        <v>16</v>
      </c>
      <c r="B31" s="0" t="s">
        <v>2720</v>
      </c>
      <c r="C31" s="0" t="s">
        <v>2721</v>
      </c>
      <c r="D31" s="0" t="s">
        <v>2724</v>
      </c>
      <c r="E31" s="0" t="s">
        <v>2725</v>
      </c>
      <c r="F31" s="0" t="s">
        <v>2675</v>
      </c>
      <c r="G31" s="0" t="s">
        <v>1590</v>
      </c>
    </row>
    <row customHeight="1" ht="11.25">
      <c r="A32" s="0" t="s">
        <v>16</v>
      </c>
      <c r="B32" s="0" t="s">
        <v>2720</v>
      </c>
      <c r="C32" s="0" t="s">
        <v>2721</v>
      </c>
      <c r="D32" s="0" t="s">
        <v>2726</v>
      </c>
      <c r="E32" s="0" t="s">
        <v>2727</v>
      </c>
      <c r="F32" s="0" t="s">
        <v>2675</v>
      </c>
      <c r="G32" s="0" t="s">
        <v>1592</v>
      </c>
    </row>
    <row customHeight="1" ht="11.25">
      <c r="A33" s="0" t="s">
        <v>16</v>
      </c>
      <c r="B33" s="0" t="s">
        <v>2720</v>
      </c>
      <c r="C33" s="0" t="s">
        <v>2721</v>
      </c>
      <c r="D33" s="0" t="s">
        <v>2720</v>
      </c>
      <c r="E33" s="0" t="s">
        <v>2721</v>
      </c>
      <c r="F33" s="0" t="s">
        <v>2676</v>
      </c>
      <c r="G33" s="0" t="s">
        <v>1594</v>
      </c>
    </row>
    <row customHeight="1" ht="11.25">
      <c r="A34" s="0" t="s">
        <v>16</v>
      </c>
      <c r="B34" s="0" t="s">
        <v>2720</v>
      </c>
      <c r="C34" s="0" t="s">
        <v>2721</v>
      </c>
      <c r="D34" s="0" t="s">
        <v>2728</v>
      </c>
      <c r="E34" s="0" t="s">
        <v>2729</v>
      </c>
      <c r="F34" s="0" t="s">
        <v>2675</v>
      </c>
      <c r="G34" s="0" t="s">
        <v>1596</v>
      </c>
    </row>
    <row customHeight="1" ht="11.25">
      <c r="A35" s="0" t="s">
        <v>16</v>
      </c>
      <c r="B35" s="0" t="s">
        <v>2720</v>
      </c>
      <c r="C35" s="0" t="s">
        <v>2721</v>
      </c>
      <c r="D35" s="0" t="s">
        <v>2730</v>
      </c>
      <c r="E35" s="0" t="s">
        <v>2731</v>
      </c>
      <c r="F35" s="0" t="s">
        <v>2675</v>
      </c>
      <c r="G35" s="0" t="s">
        <v>1601</v>
      </c>
    </row>
    <row customHeight="1" ht="11.25">
      <c r="A36" s="0" t="s">
        <v>16</v>
      </c>
      <c r="B36" s="0" t="s">
        <v>2720</v>
      </c>
      <c r="C36" s="0" t="s">
        <v>2721</v>
      </c>
      <c r="D36" s="0" t="s">
        <v>2732</v>
      </c>
      <c r="E36" s="0" t="s">
        <v>2733</v>
      </c>
      <c r="F36" s="0" t="s">
        <v>2675</v>
      </c>
      <c r="G36" s="0" t="s">
        <v>1606</v>
      </c>
    </row>
    <row customHeight="1" ht="11.25">
      <c r="A37" s="0" t="s">
        <v>16</v>
      </c>
      <c r="B37" s="0" t="s">
        <v>2720</v>
      </c>
      <c r="C37" s="0" t="s">
        <v>2721</v>
      </c>
      <c r="D37" s="0" t="s">
        <v>2734</v>
      </c>
      <c r="E37" s="0" t="s">
        <v>2735</v>
      </c>
      <c r="F37" s="0" t="s">
        <v>2675</v>
      </c>
      <c r="G37" s="0" t="s">
        <v>1610</v>
      </c>
    </row>
    <row customHeight="1" ht="11.25">
      <c r="A38" s="0" t="s">
        <v>16</v>
      </c>
      <c r="B38" s="0" t="s">
        <v>2736</v>
      </c>
      <c r="C38" s="0" t="s">
        <v>2737</v>
      </c>
      <c r="D38" s="0" t="s">
        <v>2738</v>
      </c>
      <c r="E38" s="0" t="s">
        <v>2739</v>
      </c>
      <c r="F38" s="0" t="s">
        <v>2675</v>
      </c>
      <c r="G38" s="0" t="s">
        <v>1618</v>
      </c>
    </row>
    <row customHeight="1" ht="11.25">
      <c r="A39" s="0" t="s">
        <v>16</v>
      </c>
      <c r="B39" s="0" t="s">
        <v>2736</v>
      </c>
      <c r="C39" s="0" t="s">
        <v>2737</v>
      </c>
      <c r="D39" s="0" t="s">
        <v>2740</v>
      </c>
      <c r="E39" s="0" t="s">
        <v>2741</v>
      </c>
      <c r="F39" s="0" t="s">
        <v>2675</v>
      </c>
      <c r="G39" s="0" t="s">
        <v>1624</v>
      </c>
    </row>
    <row customHeight="1" ht="11.25">
      <c r="A40" s="0" t="s">
        <v>16</v>
      </c>
      <c r="B40" s="0" t="s">
        <v>2736</v>
      </c>
      <c r="C40" s="0" t="s">
        <v>2737</v>
      </c>
      <c r="D40" s="0" t="s">
        <v>2742</v>
      </c>
      <c r="E40" s="0" t="s">
        <v>2743</v>
      </c>
      <c r="F40" s="0" t="s">
        <v>2675</v>
      </c>
      <c r="G40" s="0" t="s">
        <v>1629</v>
      </c>
    </row>
    <row customHeight="1" ht="11.25">
      <c r="A41" s="0" t="s">
        <v>16</v>
      </c>
      <c r="B41" s="0" t="s">
        <v>2736</v>
      </c>
      <c r="C41" s="0" t="s">
        <v>2737</v>
      </c>
      <c r="D41" s="0" t="s">
        <v>2744</v>
      </c>
      <c r="E41" s="0" t="s">
        <v>2745</v>
      </c>
      <c r="F41" s="0" t="s">
        <v>2675</v>
      </c>
      <c r="G41" s="0" t="s">
        <v>1633</v>
      </c>
    </row>
    <row customHeight="1" ht="11.25">
      <c r="A42" s="0" t="s">
        <v>16</v>
      </c>
      <c r="B42" s="0" t="s">
        <v>2736</v>
      </c>
      <c r="C42" s="0" t="s">
        <v>2737</v>
      </c>
      <c r="D42" s="0" t="s">
        <v>2746</v>
      </c>
      <c r="E42" s="0" t="s">
        <v>2747</v>
      </c>
      <c r="F42" s="0" t="s">
        <v>2675</v>
      </c>
      <c r="G42" s="0" t="s">
        <v>1636</v>
      </c>
    </row>
    <row customHeight="1" ht="11.25">
      <c r="A43" s="0" t="s">
        <v>16</v>
      </c>
      <c r="B43" s="0" t="s">
        <v>2736</v>
      </c>
      <c r="C43" s="0" t="s">
        <v>2737</v>
      </c>
      <c r="D43" s="0" t="s">
        <v>2748</v>
      </c>
      <c r="E43" s="0" t="s">
        <v>2749</v>
      </c>
      <c r="F43" s="0" t="s">
        <v>2675</v>
      </c>
      <c r="G43" s="0" t="s">
        <v>1643</v>
      </c>
    </row>
    <row customHeight="1" ht="11.25">
      <c r="A44" s="0" t="s">
        <v>16</v>
      </c>
      <c r="B44" s="0" t="s">
        <v>2736</v>
      </c>
      <c r="C44" s="0" t="s">
        <v>2737</v>
      </c>
      <c r="D44" s="0" t="s">
        <v>2736</v>
      </c>
      <c r="E44" s="0" t="s">
        <v>2737</v>
      </c>
      <c r="F44" s="0" t="s">
        <v>2676</v>
      </c>
      <c r="G44" s="0" t="s">
        <v>1652</v>
      </c>
    </row>
    <row customHeight="1" ht="11.25">
      <c r="A45" s="0" t="s">
        <v>16</v>
      </c>
      <c r="B45" s="0" t="s">
        <v>2736</v>
      </c>
      <c r="C45" s="0" t="s">
        <v>2737</v>
      </c>
      <c r="D45" s="0" t="s">
        <v>2750</v>
      </c>
      <c r="E45" s="0" t="s">
        <v>2751</v>
      </c>
      <c r="F45" s="0" t="s">
        <v>2675</v>
      </c>
      <c r="G45" s="0" t="s">
        <v>1657</v>
      </c>
    </row>
    <row customHeight="1" ht="11.25">
      <c r="A46" s="0" t="s">
        <v>16</v>
      </c>
      <c r="B46" s="0" t="s">
        <v>2736</v>
      </c>
      <c r="C46" s="0" t="s">
        <v>2737</v>
      </c>
      <c r="D46" s="0" t="s">
        <v>2752</v>
      </c>
      <c r="E46" s="0" t="s">
        <v>2753</v>
      </c>
      <c r="F46" s="0" t="s">
        <v>2675</v>
      </c>
      <c r="G46" s="0" t="s">
        <v>1661</v>
      </c>
    </row>
    <row customHeight="1" ht="11.25">
      <c r="A47" s="0" t="s">
        <v>16</v>
      </c>
      <c r="B47" s="0" t="s">
        <v>2736</v>
      </c>
      <c r="C47" s="0" t="s">
        <v>2737</v>
      </c>
      <c r="D47" s="0" t="s">
        <v>2754</v>
      </c>
      <c r="E47" s="0" t="s">
        <v>2755</v>
      </c>
      <c r="F47" s="0" t="s">
        <v>2675</v>
      </c>
      <c r="G47" s="0" t="s">
        <v>1667</v>
      </c>
    </row>
    <row customHeight="1" ht="11.25">
      <c r="A48" s="0" t="s">
        <v>16</v>
      </c>
      <c r="B48" s="0" t="s">
        <v>2736</v>
      </c>
      <c r="C48" s="0" t="s">
        <v>2737</v>
      </c>
      <c r="D48" s="0" t="s">
        <v>2756</v>
      </c>
      <c r="E48" s="0" t="s">
        <v>2757</v>
      </c>
      <c r="F48" s="0" t="s">
        <v>2675</v>
      </c>
      <c r="G48" s="0" t="s">
        <v>1672</v>
      </c>
    </row>
    <row customHeight="1" ht="11.25">
      <c r="A49" s="0" t="s">
        <v>16</v>
      </c>
      <c r="B49" s="0" t="s">
        <v>2736</v>
      </c>
      <c r="C49" s="0" t="s">
        <v>2737</v>
      </c>
      <c r="D49" s="0" t="s">
        <v>2758</v>
      </c>
      <c r="E49" s="0" t="s">
        <v>2759</v>
      </c>
      <c r="F49" s="0" t="s">
        <v>2675</v>
      </c>
      <c r="G49" s="0" t="s">
        <v>1675</v>
      </c>
    </row>
    <row customHeight="1" ht="11.25">
      <c r="A50" s="0" t="s">
        <v>16</v>
      </c>
      <c r="B50" s="0" t="s">
        <v>2736</v>
      </c>
      <c r="C50" s="0" t="s">
        <v>2737</v>
      </c>
      <c r="D50" s="0" t="s">
        <v>2760</v>
      </c>
      <c r="E50" s="0" t="s">
        <v>2761</v>
      </c>
      <c r="F50" s="0" t="s">
        <v>2675</v>
      </c>
      <c r="G50" s="0" t="s">
        <v>1678</v>
      </c>
    </row>
    <row customHeight="1" ht="11.25">
      <c r="A51" s="0" t="s">
        <v>16</v>
      </c>
      <c r="B51" s="0" t="s">
        <v>2736</v>
      </c>
      <c r="C51" s="0" t="s">
        <v>2737</v>
      </c>
      <c r="D51" s="0" t="s">
        <v>2762</v>
      </c>
      <c r="E51" s="0" t="s">
        <v>2763</v>
      </c>
      <c r="F51" s="0" t="s">
        <v>2675</v>
      </c>
      <c r="G51" s="0" t="s">
        <v>1683</v>
      </c>
    </row>
    <row customHeight="1" ht="11.25">
      <c r="A52" s="0" t="s">
        <v>16</v>
      </c>
      <c r="B52" s="0" t="s">
        <v>2736</v>
      </c>
      <c r="C52" s="0" t="s">
        <v>2737</v>
      </c>
      <c r="D52" s="0" t="s">
        <v>2764</v>
      </c>
      <c r="E52" s="0" t="s">
        <v>2765</v>
      </c>
      <c r="F52" s="0" t="s">
        <v>2675</v>
      </c>
      <c r="G52" s="0" t="s">
        <v>1687</v>
      </c>
    </row>
    <row customHeight="1" ht="11.25">
      <c r="A53" s="0" t="s">
        <v>16</v>
      </c>
      <c r="B53" s="0" t="s">
        <v>2736</v>
      </c>
      <c r="C53" s="0" t="s">
        <v>2737</v>
      </c>
      <c r="D53" s="0" t="s">
        <v>2766</v>
      </c>
      <c r="E53" s="0" t="s">
        <v>2767</v>
      </c>
      <c r="F53" s="0" t="s">
        <v>2675</v>
      </c>
      <c r="G53" s="0" t="s">
        <v>1689</v>
      </c>
    </row>
    <row customHeight="1" ht="11.25">
      <c r="A54" s="0" t="s">
        <v>16</v>
      </c>
      <c r="B54" s="0" t="s">
        <v>2736</v>
      </c>
      <c r="C54" s="0" t="s">
        <v>2737</v>
      </c>
      <c r="D54" s="0" t="s">
        <v>2768</v>
      </c>
      <c r="E54" s="0" t="s">
        <v>2769</v>
      </c>
      <c r="F54" s="0" t="s">
        <v>2675</v>
      </c>
      <c r="G54" s="0" t="s">
        <v>1692</v>
      </c>
    </row>
    <row customHeight="1" ht="11.25">
      <c r="A55" s="0" t="s">
        <v>16</v>
      </c>
      <c r="B55" s="0" t="s">
        <v>2736</v>
      </c>
      <c r="C55" s="0" t="s">
        <v>2737</v>
      </c>
      <c r="D55" s="0" t="s">
        <v>2770</v>
      </c>
      <c r="E55" s="0" t="s">
        <v>2771</v>
      </c>
      <c r="F55" s="0" t="s">
        <v>2675</v>
      </c>
      <c r="G55" s="0" t="s">
        <v>1696</v>
      </c>
    </row>
    <row customHeight="1" ht="11.25">
      <c r="A56" s="0" t="s">
        <v>16</v>
      </c>
      <c r="B56" s="0" t="s">
        <v>2736</v>
      </c>
      <c r="C56" s="0" t="s">
        <v>2737</v>
      </c>
      <c r="D56" s="0" t="s">
        <v>2772</v>
      </c>
      <c r="E56" s="0" t="s">
        <v>2773</v>
      </c>
      <c r="F56" s="0" t="s">
        <v>2675</v>
      </c>
      <c r="G56" s="0" t="s">
        <v>1699</v>
      </c>
    </row>
    <row customHeight="1" ht="11.25">
      <c r="A57" s="0" t="s">
        <v>16</v>
      </c>
      <c r="B57" s="0" t="s">
        <v>2774</v>
      </c>
      <c r="C57" s="0" t="s">
        <v>2775</v>
      </c>
      <c r="D57" s="0" t="s">
        <v>2774</v>
      </c>
      <c r="E57" s="0" t="s">
        <v>2775</v>
      </c>
      <c r="F57" s="0" t="s">
        <v>2776</v>
      </c>
      <c r="G57" s="0" t="s">
        <v>1702</v>
      </c>
    </row>
    <row customHeight="1" ht="11.25">
      <c r="A58" s="0" t="s">
        <v>16</v>
      </c>
      <c r="B58" s="0" t="s">
        <v>2777</v>
      </c>
      <c r="C58" s="0" t="s">
        <v>2778</v>
      </c>
      <c r="D58" s="0" t="s">
        <v>2777</v>
      </c>
      <c r="E58" s="0" t="s">
        <v>2778</v>
      </c>
      <c r="F58" s="0" t="s">
        <v>2776</v>
      </c>
      <c r="G58" s="0" t="s">
        <v>1704</v>
      </c>
    </row>
    <row customHeight="1" ht="11.25">
      <c r="A59" s="0" t="s">
        <v>16</v>
      </c>
      <c r="B59" s="0" t="s">
        <v>2779</v>
      </c>
      <c r="C59" s="0" t="s">
        <v>2780</v>
      </c>
      <c r="D59" s="0" t="s">
        <v>2779</v>
      </c>
      <c r="E59" s="0" t="s">
        <v>2780</v>
      </c>
      <c r="F59" s="0" t="s">
        <v>2776</v>
      </c>
      <c r="G59" s="0" t="s">
        <v>1708</v>
      </c>
    </row>
    <row customHeight="1" ht="11.25">
      <c r="A60" s="0" t="s">
        <v>16</v>
      </c>
      <c r="B60" s="0" t="s">
        <v>2781</v>
      </c>
      <c r="C60" s="0" t="s">
        <v>2782</v>
      </c>
      <c r="D60" s="0" t="s">
        <v>2781</v>
      </c>
      <c r="E60" s="0" t="s">
        <v>2782</v>
      </c>
      <c r="F60" s="0" t="s">
        <v>2776</v>
      </c>
      <c r="G60" s="0" t="s">
        <v>1711</v>
      </c>
    </row>
    <row customHeight="1" ht="11.25">
      <c r="A61" s="0" t="s">
        <v>16</v>
      </c>
      <c r="B61" s="0" t="s">
        <v>2783</v>
      </c>
      <c r="C61" s="0" t="s">
        <v>2784</v>
      </c>
      <c r="D61" s="0" t="s">
        <v>2783</v>
      </c>
      <c r="E61" s="0" t="s">
        <v>2784</v>
      </c>
      <c r="F61" s="0" t="s">
        <v>2776</v>
      </c>
      <c r="G61" s="0" t="s">
        <v>2785</v>
      </c>
    </row>
    <row customHeight="1" ht="11.25">
      <c r="A62" s="0" t="s">
        <v>16</v>
      </c>
      <c r="B62" s="0" t="s">
        <v>2786</v>
      </c>
      <c r="C62" s="0" t="s">
        <v>2787</v>
      </c>
      <c r="D62" s="0" t="s">
        <v>2786</v>
      </c>
      <c r="E62" s="0" t="s">
        <v>2787</v>
      </c>
      <c r="F62" s="0" t="s">
        <v>2776</v>
      </c>
      <c r="G62" s="0" t="s">
        <v>2788</v>
      </c>
    </row>
    <row customHeight="1" ht="11.25">
      <c r="A63" s="0" t="s">
        <v>16</v>
      </c>
      <c r="B63" s="0" t="s">
        <v>100</v>
      </c>
      <c r="C63" s="0" t="s">
        <v>2789</v>
      </c>
      <c r="D63" s="0" t="s">
        <v>2790</v>
      </c>
      <c r="E63" s="0" t="s">
        <v>2791</v>
      </c>
      <c r="F63" s="0" t="s">
        <v>2675</v>
      </c>
      <c r="G63" s="0" t="s">
        <v>2792</v>
      </c>
    </row>
    <row customHeight="1" ht="11.25">
      <c r="A64" s="0" t="s">
        <v>16</v>
      </c>
      <c r="B64" s="0" t="s">
        <v>100</v>
      </c>
      <c r="C64" s="0" t="s">
        <v>2789</v>
      </c>
      <c r="D64" s="0" t="s">
        <v>2793</v>
      </c>
      <c r="E64" s="0" t="s">
        <v>2794</v>
      </c>
      <c r="F64" s="0" t="s">
        <v>2699</v>
      </c>
      <c r="G64" s="0" t="s">
        <v>2795</v>
      </c>
    </row>
    <row customHeight="1" ht="11.25">
      <c r="A65" s="0" t="s">
        <v>16</v>
      </c>
      <c r="B65" s="0" t="s">
        <v>100</v>
      </c>
      <c r="C65" s="0" t="s">
        <v>2789</v>
      </c>
      <c r="D65" s="0" t="s">
        <v>100</v>
      </c>
      <c r="E65" s="0" t="s">
        <v>2789</v>
      </c>
      <c r="F65" s="0" t="s">
        <v>2676</v>
      </c>
      <c r="G65" s="0" t="s">
        <v>2796</v>
      </c>
    </row>
    <row customHeight="1" ht="11.25">
      <c r="A66" s="0" t="s">
        <v>16</v>
      </c>
      <c r="B66" s="0" t="s">
        <v>100</v>
      </c>
      <c r="C66" s="0" t="s">
        <v>2789</v>
      </c>
      <c r="D66" s="0" t="s">
        <v>2797</v>
      </c>
      <c r="E66" s="0" t="s">
        <v>2798</v>
      </c>
      <c r="F66" s="0" t="s">
        <v>2675</v>
      </c>
      <c r="G66" s="0" t="s">
        <v>2799</v>
      </c>
    </row>
    <row customHeight="1" ht="11.25">
      <c r="A67" s="0" t="s">
        <v>16</v>
      </c>
      <c r="B67" s="0" t="s">
        <v>100</v>
      </c>
      <c r="C67" s="0" t="s">
        <v>2789</v>
      </c>
      <c r="D67" s="0" t="s">
        <v>101</v>
      </c>
      <c r="E67" s="0" t="s">
        <v>102</v>
      </c>
      <c r="F67" s="0" t="s">
        <v>2699</v>
      </c>
      <c r="G67" s="0" t="s">
        <v>99</v>
      </c>
    </row>
    <row customHeight="1" ht="11.25">
      <c r="A68" s="0" t="s">
        <v>16</v>
      </c>
      <c r="B68" s="0" t="s">
        <v>100</v>
      </c>
      <c r="C68" s="0" t="s">
        <v>2789</v>
      </c>
      <c r="D68" s="0" t="s">
        <v>2800</v>
      </c>
      <c r="E68" s="0" t="s">
        <v>2801</v>
      </c>
      <c r="F68" s="0" t="s">
        <v>2675</v>
      </c>
      <c r="G68" s="0" t="s">
        <v>2802</v>
      </c>
    </row>
    <row customHeight="1" ht="11.25">
      <c r="A69" s="0" t="s">
        <v>16</v>
      </c>
      <c r="B69" s="0" t="s">
        <v>100</v>
      </c>
      <c r="C69" s="0" t="s">
        <v>2789</v>
      </c>
      <c r="D69" s="0" t="s">
        <v>2803</v>
      </c>
      <c r="E69" s="0" t="s">
        <v>2804</v>
      </c>
      <c r="F69" s="0" t="s">
        <v>2699</v>
      </c>
      <c r="G69" s="0" t="s">
        <v>2232</v>
      </c>
    </row>
    <row customHeight="1" ht="11.25">
      <c r="A70" s="0" t="s">
        <v>16</v>
      </c>
      <c r="B70" s="0" t="s">
        <v>100</v>
      </c>
      <c r="C70" s="0" t="s">
        <v>2789</v>
      </c>
      <c r="D70" s="0" t="s">
        <v>2805</v>
      </c>
      <c r="E70" s="0" t="s">
        <v>2806</v>
      </c>
      <c r="F70" s="0" t="s">
        <v>2675</v>
      </c>
      <c r="G70" s="0" t="s">
        <v>2807</v>
      </c>
    </row>
    <row customHeight="1" ht="11.25">
      <c r="A71" s="0" t="s">
        <v>16</v>
      </c>
      <c r="B71" s="0" t="s">
        <v>2808</v>
      </c>
      <c r="C71" s="0" t="s">
        <v>2809</v>
      </c>
      <c r="D71" s="0" t="s">
        <v>2810</v>
      </c>
      <c r="E71" s="0" t="s">
        <v>2811</v>
      </c>
      <c r="F71" s="0" t="s">
        <v>2711</v>
      </c>
      <c r="G71" s="0" t="s">
        <v>2812</v>
      </c>
    </row>
    <row customHeight="1" ht="11.25">
      <c r="A72" s="0" t="s">
        <v>16</v>
      </c>
      <c r="B72" s="0" t="s">
        <v>2808</v>
      </c>
      <c r="C72" s="0" t="s">
        <v>2809</v>
      </c>
      <c r="D72" s="0" t="s">
        <v>2808</v>
      </c>
      <c r="E72" s="0" t="s">
        <v>2809</v>
      </c>
      <c r="F72" s="0" t="s">
        <v>2676</v>
      </c>
      <c r="G72" s="0" t="s">
        <v>2813</v>
      </c>
    </row>
    <row customHeight="1" ht="11.25">
      <c r="A73" s="0" t="s">
        <v>16</v>
      </c>
      <c r="B73" s="0" t="s">
        <v>2808</v>
      </c>
      <c r="C73" s="0" t="s">
        <v>2809</v>
      </c>
      <c r="D73" s="0" t="s">
        <v>2814</v>
      </c>
      <c r="E73" s="0" t="s">
        <v>2815</v>
      </c>
      <c r="F73" s="0" t="s">
        <v>2711</v>
      </c>
      <c r="G73" s="0" t="s">
        <v>2816</v>
      </c>
    </row>
    <row customHeight="1" ht="11.25">
      <c r="A74" s="0" t="s">
        <v>16</v>
      </c>
      <c r="B74" s="0" t="s">
        <v>2808</v>
      </c>
      <c r="C74" s="0" t="s">
        <v>2809</v>
      </c>
      <c r="D74" s="0" t="s">
        <v>2817</v>
      </c>
      <c r="E74" s="0" t="s">
        <v>2818</v>
      </c>
      <c r="F74" s="0" t="s">
        <v>2699</v>
      </c>
      <c r="G74" s="0" t="s">
        <v>2819</v>
      </c>
    </row>
    <row customHeight="1" ht="11.25">
      <c r="A75" s="0" t="s">
        <v>16</v>
      </c>
      <c r="B75" s="0" t="s">
        <v>2820</v>
      </c>
      <c r="C75" s="0" t="s">
        <v>2821</v>
      </c>
      <c r="D75" s="0" t="s">
        <v>2822</v>
      </c>
      <c r="E75" s="0" t="s">
        <v>2823</v>
      </c>
      <c r="F75" s="0" t="s">
        <v>2675</v>
      </c>
      <c r="G75" s="0" t="s">
        <v>2824</v>
      </c>
    </row>
    <row customHeight="1" ht="11.25">
      <c r="A76" s="0" t="s">
        <v>16</v>
      </c>
      <c r="B76" s="0" t="s">
        <v>2820</v>
      </c>
      <c r="C76" s="0" t="s">
        <v>2821</v>
      </c>
      <c r="D76" s="0" t="s">
        <v>2825</v>
      </c>
      <c r="E76" s="0" t="s">
        <v>2826</v>
      </c>
      <c r="F76" s="0" t="s">
        <v>2675</v>
      </c>
      <c r="G76" s="0" t="s">
        <v>2827</v>
      </c>
    </row>
    <row customHeight="1" ht="11.25">
      <c r="A77" s="0" t="s">
        <v>16</v>
      </c>
      <c r="B77" s="0" t="s">
        <v>2820</v>
      </c>
      <c r="C77" s="0" t="s">
        <v>2821</v>
      </c>
      <c r="D77" s="0" t="s">
        <v>2828</v>
      </c>
      <c r="E77" s="0" t="s">
        <v>2829</v>
      </c>
      <c r="F77" s="0" t="s">
        <v>2675</v>
      </c>
      <c r="G77" s="0" t="s">
        <v>2830</v>
      </c>
    </row>
    <row customHeight="1" ht="11.25">
      <c r="A78" s="0" t="s">
        <v>16</v>
      </c>
      <c r="B78" s="0" t="s">
        <v>2820</v>
      </c>
      <c r="C78" s="0" t="s">
        <v>2821</v>
      </c>
      <c r="D78" s="0" t="s">
        <v>2831</v>
      </c>
      <c r="E78" s="0" t="s">
        <v>2832</v>
      </c>
      <c r="F78" s="0" t="s">
        <v>2675</v>
      </c>
      <c r="G78" s="0" t="s">
        <v>2833</v>
      </c>
    </row>
    <row customHeight="1" ht="11.25">
      <c r="A79" s="0" t="s">
        <v>16</v>
      </c>
      <c r="B79" s="0" t="s">
        <v>2820</v>
      </c>
      <c r="C79" s="0" t="s">
        <v>2821</v>
      </c>
      <c r="D79" s="0" t="s">
        <v>2834</v>
      </c>
      <c r="E79" s="0" t="s">
        <v>2835</v>
      </c>
      <c r="F79" s="0" t="s">
        <v>2675</v>
      </c>
      <c r="G79" s="0" t="s">
        <v>2836</v>
      </c>
    </row>
    <row customHeight="1" ht="11.25">
      <c r="A80" s="0" t="s">
        <v>16</v>
      </c>
      <c r="B80" s="0" t="s">
        <v>2820</v>
      </c>
      <c r="C80" s="0" t="s">
        <v>2821</v>
      </c>
      <c r="D80" s="0" t="s">
        <v>2837</v>
      </c>
      <c r="E80" s="0" t="s">
        <v>2838</v>
      </c>
      <c r="F80" s="0" t="s">
        <v>2675</v>
      </c>
      <c r="G80" s="0" t="s">
        <v>2839</v>
      </c>
    </row>
    <row customHeight="1" ht="11.25">
      <c r="A81" s="0" t="s">
        <v>16</v>
      </c>
      <c r="B81" s="0" t="s">
        <v>2820</v>
      </c>
      <c r="C81" s="0" t="s">
        <v>2821</v>
      </c>
      <c r="D81" s="0" t="s">
        <v>2840</v>
      </c>
      <c r="E81" s="0" t="s">
        <v>2841</v>
      </c>
      <c r="F81" s="0" t="s">
        <v>2675</v>
      </c>
      <c r="G81" s="0" t="s">
        <v>2842</v>
      </c>
    </row>
    <row customHeight="1" ht="11.25">
      <c r="A82" s="0" t="s">
        <v>16</v>
      </c>
      <c r="B82" s="0" t="s">
        <v>2820</v>
      </c>
      <c r="C82" s="0" t="s">
        <v>2821</v>
      </c>
      <c r="D82" s="0" t="s">
        <v>2843</v>
      </c>
      <c r="E82" s="0" t="s">
        <v>2844</v>
      </c>
      <c r="F82" s="0" t="s">
        <v>2675</v>
      </c>
      <c r="G82" s="0" t="s">
        <v>2845</v>
      </c>
    </row>
    <row customHeight="1" ht="11.25">
      <c r="A83" s="0" t="s">
        <v>16</v>
      </c>
      <c r="B83" s="0" t="s">
        <v>2820</v>
      </c>
      <c r="C83" s="0" t="s">
        <v>2821</v>
      </c>
      <c r="D83" s="0" t="s">
        <v>2820</v>
      </c>
      <c r="E83" s="0" t="s">
        <v>2821</v>
      </c>
      <c r="F83" s="0" t="s">
        <v>2676</v>
      </c>
      <c r="G83" s="0" t="s">
        <v>2846</v>
      </c>
    </row>
    <row customHeight="1" ht="11.25">
      <c r="A84" s="0" t="s">
        <v>16</v>
      </c>
      <c r="B84" s="0" t="s">
        <v>2820</v>
      </c>
      <c r="C84" s="0" t="s">
        <v>2821</v>
      </c>
      <c r="D84" s="0" t="s">
        <v>2847</v>
      </c>
      <c r="E84" s="0" t="s">
        <v>2848</v>
      </c>
      <c r="F84" s="0" t="s">
        <v>2675</v>
      </c>
      <c r="G84" s="0" t="s">
        <v>2849</v>
      </c>
    </row>
    <row customHeight="1" ht="11.25">
      <c r="A85" s="0" t="s">
        <v>16</v>
      </c>
      <c r="B85" s="0" t="s">
        <v>2820</v>
      </c>
      <c r="C85" s="0" t="s">
        <v>2821</v>
      </c>
      <c r="D85" s="0" t="s">
        <v>2850</v>
      </c>
      <c r="E85" s="0" t="s">
        <v>2851</v>
      </c>
      <c r="F85" s="0" t="s">
        <v>2675</v>
      </c>
      <c r="G85" s="0" t="s">
        <v>2852</v>
      </c>
    </row>
    <row customHeight="1" ht="11.25">
      <c r="A86" s="0" t="s">
        <v>16</v>
      </c>
      <c r="B86" s="0" t="s">
        <v>2820</v>
      </c>
      <c r="C86" s="0" t="s">
        <v>2821</v>
      </c>
      <c r="D86" s="0" t="s">
        <v>2853</v>
      </c>
      <c r="E86" s="0" t="s">
        <v>2854</v>
      </c>
      <c r="F86" s="0" t="s">
        <v>2675</v>
      </c>
      <c r="G86" s="0" t="s">
        <v>2855</v>
      </c>
    </row>
    <row customHeight="1" ht="11.25">
      <c r="A87" s="0" t="s">
        <v>16</v>
      </c>
      <c r="B87" s="0" t="s">
        <v>2820</v>
      </c>
      <c r="C87" s="0" t="s">
        <v>2821</v>
      </c>
      <c r="D87" s="0" t="s">
        <v>2856</v>
      </c>
      <c r="E87" s="0" t="s">
        <v>2857</v>
      </c>
      <c r="F87" s="0" t="s">
        <v>2675</v>
      </c>
      <c r="G87" s="0" t="s">
        <v>2858</v>
      </c>
    </row>
    <row customHeight="1" ht="11.25">
      <c r="A88" s="0" t="s">
        <v>16</v>
      </c>
      <c r="B88" s="0" t="s">
        <v>2859</v>
      </c>
      <c r="C88" s="0" t="s">
        <v>2860</v>
      </c>
      <c r="D88" s="0" t="s">
        <v>2861</v>
      </c>
      <c r="E88" s="0" t="s">
        <v>2862</v>
      </c>
      <c r="F88" s="0" t="s">
        <v>2675</v>
      </c>
      <c r="G88" s="0" t="s">
        <v>2863</v>
      </c>
    </row>
    <row customHeight="1" ht="11.25">
      <c r="A89" s="0" t="s">
        <v>16</v>
      </c>
      <c r="B89" s="0" t="s">
        <v>2859</v>
      </c>
      <c r="C89" s="0" t="s">
        <v>2860</v>
      </c>
      <c r="D89" s="0" t="s">
        <v>2864</v>
      </c>
      <c r="E89" s="0" t="s">
        <v>2865</v>
      </c>
      <c r="F89" s="0" t="s">
        <v>2675</v>
      </c>
      <c r="G89" s="0" t="s">
        <v>2866</v>
      </c>
    </row>
    <row customHeight="1" ht="11.25">
      <c r="A90" s="0" t="s">
        <v>16</v>
      </c>
      <c r="B90" s="0" t="s">
        <v>2859</v>
      </c>
      <c r="C90" s="0" t="s">
        <v>2860</v>
      </c>
      <c r="D90" s="0" t="s">
        <v>2867</v>
      </c>
      <c r="E90" s="0" t="s">
        <v>2868</v>
      </c>
      <c r="F90" s="0" t="s">
        <v>2675</v>
      </c>
      <c r="G90" s="0" t="s">
        <v>2869</v>
      </c>
    </row>
    <row customHeight="1" ht="11.25">
      <c r="A91" s="0" t="s">
        <v>16</v>
      </c>
      <c r="B91" s="0" t="s">
        <v>2859</v>
      </c>
      <c r="C91" s="0" t="s">
        <v>2860</v>
      </c>
      <c r="D91" s="0" t="s">
        <v>2870</v>
      </c>
      <c r="E91" s="0" t="s">
        <v>2871</v>
      </c>
      <c r="F91" s="0" t="s">
        <v>2675</v>
      </c>
      <c r="G91" s="0" t="s">
        <v>2872</v>
      </c>
    </row>
    <row customHeight="1" ht="11.25">
      <c r="A92" s="0" t="s">
        <v>16</v>
      </c>
      <c r="B92" s="0" t="s">
        <v>2859</v>
      </c>
      <c r="C92" s="0" t="s">
        <v>2860</v>
      </c>
      <c r="D92" s="0" t="s">
        <v>2873</v>
      </c>
      <c r="E92" s="0" t="s">
        <v>2874</v>
      </c>
      <c r="F92" s="0" t="s">
        <v>2675</v>
      </c>
      <c r="G92" s="0" t="s">
        <v>2875</v>
      </c>
    </row>
    <row customHeight="1" ht="11.25">
      <c r="A93" s="0" t="s">
        <v>16</v>
      </c>
      <c r="B93" s="0" t="s">
        <v>2859</v>
      </c>
      <c r="C93" s="0" t="s">
        <v>2860</v>
      </c>
      <c r="D93" s="0" t="s">
        <v>2876</v>
      </c>
      <c r="E93" s="0" t="s">
        <v>2877</v>
      </c>
      <c r="F93" s="0" t="s">
        <v>2675</v>
      </c>
      <c r="G93" s="0" t="s">
        <v>2878</v>
      </c>
    </row>
    <row customHeight="1" ht="11.25">
      <c r="A94" s="0" t="s">
        <v>16</v>
      </c>
      <c r="B94" s="0" t="s">
        <v>2859</v>
      </c>
      <c r="C94" s="0" t="s">
        <v>2860</v>
      </c>
      <c r="D94" s="0" t="s">
        <v>2879</v>
      </c>
      <c r="E94" s="0" t="s">
        <v>2880</v>
      </c>
      <c r="F94" s="0" t="s">
        <v>2675</v>
      </c>
      <c r="G94" s="0" t="s">
        <v>2881</v>
      </c>
    </row>
    <row customHeight="1" ht="11.25">
      <c r="A95" s="0" t="s">
        <v>16</v>
      </c>
      <c r="B95" s="0" t="s">
        <v>2859</v>
      </c>
      <c r="C95" s="0" t="s">
        <v>2860</v>
      </c>
      <c r="D95" s="0" t="s">
        <v>2882</v>
      </c>
      <c r="E95" s="0" t="s">
        <v>2883</v>
      </c>
      <c r="F95" s="0" t="s">
        <v>2675</v>
      </c>
      <c r="G95" s="0" t="s">
        <v>2884</v>
      </c>
    </row>
    <row customHeight="1" ht="11.25">
      <c r="A96" s="0" t="s">
        <v>16</v>
      </c>
      <c r="B96" s="0" t="s">
        <v>2859</v>
      </c>
      <c r="C96" s="0" t="s">
        <v>2860</v>
      </c>
      <c r="D96" s="0" t="s">
        <v>2850</v>
      </c>
      <c r="E96" s="0" t="s">
        <v>2885</v>
      </c>
      <c r="F96" s="0" t="s">
        <v>2675</v>
      </c>
      <c r="G96" s="0" t="s">
        <v>2886</v>
      </c>
    </row>
    <row customHeight="1" ht="11.25">
      <c r="A97" s="0" t="s">
        <v>16</v>
      </c>
      <c r="B97" s="0" t="s">
        <v>2859</v>
      </c>
      <c r="C97" s="0" t="s">
        <v>2860</v>
      </c>
      <c r="D97" s="0" t="s">
        <v>2859</v>
      </c>
      <c r="E97" s="0" t="s">
        <v>2860</v>
      </c>
      <c r="F97" s="0" t="s">
        <v>2676</v>
      </c>
      <c r="G97" s="0" t="s">
        <v>2887</v>
      </c>
    </row>
    <row customHeight="1" ht="11.25">
      <c r="A98" s="0" t="s">
        <v>16</v>
      </c>
      <c r="B98" s="0" t="s">
        <v>2859</v>
      </c>
      <c r="C98" s="0" t="s">
        <v>2860</v>
      </c>
      <c r="D98" s="0" t="s">
        <v>2888</v>
      </c>
      <c r="E98" s="0" t="s">
        <v>2889</v>
      </c>
      <c r="F98" s="0" t="s">
        <v>2675</v>
      </c>
      <c r="G98" s="0" t="s">
        <v>2890</v>
      </c>
    </row>
    <row customHeight="1" ht="11.25">
      <c r="A99" s="0" t="s">
        <v>16</v>
      </c>
      <c r="B99" s="0" t="s">
        <v>2859</v>
      </c>
      <c r="C99" s="0" t="s">
        <v>2860</v>
      </c>
      <c r="D99" s="0" t="s">
        <v>2718</v>
      </c>
      <c r="E99" s="0" t="s">
        <v>2891</v>
      </c>
      <c r="F99" s="0" t="s">
        <v>2675</v>
      </c>
      <c r="G99" s="0" t="s">
        <v>2892</v>
      </c>
    </row>
    <row customHeight="1" ht="11.25">
      <c r="A100" s="0" t="s">
        <v>16</v>
      </c>
      <c r="B100" s="0" t="s">
        <v>2859</v>
      </c>
      <c r="C100" s="0" t="s">
        <v>2860</v>
      </c>
      <c r="D100" s="0" t="s">
        <v>2893</v>
      </c>
      <c r="E100" s="0" t="s">
        <v>2894</v>
      </c>
      <c r="F100" s="0" t="s">
        <v>2675</v>
      </c>
      <c r="G100" s="0" t="s">
        <v>2895</v>
      </c>
    </row>
    <row customHeight="1" ht="11.25">
      <c r="A101" s="0" t="s">
        <v>16</v>
      </c>
      <c r="B101" s="0" t="s">
        <v>2859</v>
      </c>
      <c r="C101" s="0" t="s">
        <v>2860</v>
      </c>
      <c r="D101" s="0" t="s">
        <v>2896</v>
      </c>
      <c r="E101" s="0" t="s">
        <v>2897</v>
      </c>
      <c r="F101" s="0" t="s">
        <v>2675</v>
      </c>
      <c r="G101" s="0" t="s">
        <v>2898</v>
      </c>
    </row>
    <row customHeight="1" ht="11.25">
      <c r="A102" s="0" t="s">
        <v>16</v>
      </c>
      <c r="B102" s="0" t="s">
        <v>2899</v>
      </c>
      <c r="C102" s="0" t="s">
        <v>2900</v>
      </c>
      <c r="D102" s="0" t="s">
        <v>2901</v>
      </c>
      <c r="E102" s="0" t="s">
        <v>2902</v>
      </c>
      <c r="F102" s="0" t="s">
        <v>2675</v>
      </c>
      <c r="G102" s="0" t="s">
        <v>2903</v>
      </c>
    </row>
    <row customHeight="1" ht="11.25">
      <c r="A103" s="0" t="s">
        <v>16</v>
      </c>
      <c r="B103" s="0" t="s">
        <v>2899</v>
      </c>
      <c r="C103" s="0" t="s">
        <v>2900</v>
      </c>
      <c r="D103" s="0" t="s">
        <v>2904</v>
      </c>
      <c r="E103" s="0" t="s">
        <v>2905</v>
      </c>
      <c r="F103" s="0" t="s">
        <v>2675</v>
      </c>
      <c r="G103" s="0" t="s">
        <v>2906</v>
      </c>
    </row>
    <row customHeight="1" ht="11.25">
      <c r="A104" s="0" t="s">
        <v>16</v>
      </c>
      <c r="B104" s="0" t="s">
        <v>2899</v>
      </c>
      <c r="C104" s="0" t="s">
        <v>2900</v>
      </c>
      <c r="D104" s="0" t="s">
        <v>2907</v>
      </c>
      <c r="E104" s="0" t="s">
        <v>2908</v>
      </c>
      <c r="F104" s="0" t="s">
        <v>2675</v>
      </c>
      <c r="G104" s="0" t="s">
        <v>2909</v>
      </c>
    </row>
    <row customHeight="1" ht="11.25">
      <c r="A105" s="0" t="s">
        <v>16</v>
      </c>
      <c r="B105" s="0" t="s">
        <v>2899</v>
      </c>
      <c r="C105" s="0" t="s">
        <v>2900</v>
      </c>
      <c r="D105" s="0" t="s">
        <v>2910</v>
      </c>
      <c r="E105" s="0" t="s">
        <v>2911</v>
      </c>
      <c r="F105" s="0" t="s">
        <v>2675</v>
      </c>
      <c r="G105" s="0" t="s">
        <v>2912</v>
      </c>
    </row>
    <row customHeight="1" ht="11.25">
      <c r="A106" s="0" t="s">
        <v>16</v>
      </c>
      <c r="B106" s="0" t="s">
        <v>2899</v>
      </c>
      <c r="C106" s="0" t="s">
        <v>2900</v>
      </c>
      <c r="D106" s="0" t="s">
        <v>2913</v>
      </c>
      <c r="E106" s="0" t="s">
        <v>2914</v>
      </c>
      <c r="F106" s="0" t="s">
        <v>2675</v>
      </c>
      <c r="G106" s="0" t="s">
        <v>2915</v>
      </c>
    </row>
    <row customHeight="1" ht="11.25">
      <c r="A107" s="0" t="s">
        <v>16</v>
      </c>
      <c r="B107" s="0" t="s">
        <v>2899</v>
      </c>
      <c r="C107" s="0" t="s">
        <v>2900</v>
      </c>
      <c r="D107" s="0" t="s">
        <v>2916</v>
      </c>
      <c r="E107" s="0" t="s">
        <v>2917</v>
      </c>
      <c r="F107" s="0" t="s">
        <v>2675</v>
      </c>
      <c r="G107" s="0" t="s">
        <v>2918</v>
      </c>
    </row>
    <row customHeight="1" ht="11.25">
      <c r="A108" s="0" t="s">
        <v>16</v>
      </c>
      <c r="B108" s="0" t="s">
        <v>2899</v>
      </c>
      <c r="C108" s="0" t="s">
        <v>2900</v>
      </c>
      <c r="D108" s="0" t="s">
        <v>2919</v>
      </c>
      <c r="E108" s="0" t="s">
        <v>2920</v>
      </c>
      <c r="F108" s="0" t="s">
        <v>2675</v>
      </c>
      <c r="G108" s="0" t="s">
        <v>2921</v>
      </c>
    </row>
    <row customHeight="1" ht="11.25">
      <c r="A109" s="0" t="s">
        <v>16</v>
      </c>
      <c r="B109" s="0" t="s">
        <v>2899</v>
      </c>
      <c r="C109" s="0" t="s">
        <v>2900</v>
      </c>
      <c r="D109" s="0" t="s">
        <v>2922</v>
      </c>
      <c r="E109" s="0" t="s">
        <v>2923</v>
      </c>
      <c r="F109" s="0" t="s">
        <v>2675</v>
      </c>
      <c r="G109" s="0" t="s">
        <v>2924</v>
      </c>
    </row>
    <row customHeight="1" ht="11.25">
      <c r="A110" s="0" t="s">
        <v>16</v>
      </c>
      <c r="B110" s="0" t="s">
        <v>2899</v>
      </c>
      <c r="C110" s="0" t="s">
        <v>2900</v>
      </c>
      <c r="D110" s="0" t="s">
        <v>2925</v>
      </c>
      <c r="E110" s="0" t="s">
        <v>2926</v>
      </c>
      <c r="F110" s="0" t="s">
        <v>2675</v>
      </c>
      <c r="G110" s="0" t="s">
        <v>2927</v>
      </c>
    </row>
    <row customHeight="1" ht="11.25">
      <c r="A111" s="0" t="s">
        <v>16</v>
      </c>
      <c r="B111" s="0" t="s">
        <v>2899</v>
      </c>
      <c r="C111" s="0" t="s">
        <v>2900</v>
      </c>
      <c r="D111" s="0" t="s">
        <v>2928</v>
      </c>
      <c r="E111" s="0" t="s">
        <v>2929</v>
      </c>
      <c r="F111" s="0" t="s">
        <v>2675</v>
      </c>
      <c r="G111" s="0" t="s">
        <v>2930</v>
      </c>
    </row>
    <row customHeight="1" ht="11.25">
      <c r="A112" s="0" t="s">
        <v>16</v>
      </c>
      <c r="B112" s="0" t="s">
        <v>2899</v>
      </c>
      <c r="C112" s="0" t="s">
        <v>2900</v>
      </c>
      <c r="D112" s="0" t="s">
        <v>2899</v>
      </c>
      <c r="E112" s="0" t="s">
        <v>2900</v>
      </c>
      <c r="F112" s="0" t="s">
        <v>2676</v>
      </c>
      <c r="G112" s="0" t="s">
        <v>2931</v>
      </c>
    </row>
    <row customHeight="1" ht="11.25">
      <c r="A113" s="0" t="s">
        <v>16</v>
      </c>
      <c r="B113" s="0" t="s">
        <v>2899</v>
      </c>
      <c r="C113" s="0" t="s">
        <v>2900</v>
      </c>
      <c r="D113" s="0" t="s">
        <v>2932</v>
      </c>
      <c r="E113" s="0" t="s">
        <v>2933</v>
      </c>
      <c r="F113" s="0" t="s">
        <v>2675</v>
      </c>
      <c r="G113" s="0" t="s">
        <v>2934</v>
      </c>
    </row>
    <row customHeight="1" ht="11.25">
      <c r="A114" s="0" t="s">
        <v>16</v>
      </c>
      <c r="B114" s="0" t="s">
        <v>2935</v>
      </c>
      <c r="C114" s="0" t="s">
        <v>2936</v>
      </c>
      <c r="D114" s="0" t="s">
        <v>2937</v>
      </c>
      <c r="E114" s="0" t="s">
        <v>2938</v>
      </c>
      <c r="F114" s="0" t="s">
        <v>2675</v>
      </c>
      <c r="G114" s="0" t="s">
        <v>2939</v>
      </c>
    </row>
    <row customHeight="1" ht="11.25">
      <c r="A115" s="0" t="s">
        <v>16</v>
      </c>
      <c r="B115" s="0" t="s">
        <v>2935</v>
      </c>
      <c r="C115" s="0" t="s">
        <v>2936</v>
      </c>
      <c r="D115" s="0" t="s">
        <v>2940</v>
      </c>
      <c r="E115" s="0" t="s">
        <v>2941</v>
      </c>
      <c r="F115" s="0" t="s">
        <v>2675</v>
      </c>
      <c r="G115" s="0" t="s">
        <v>2942</v>
      </c>
    </row>
    <row customHeight="1" ht="11.25">
      <c r="A116" s="0" t="s">
        <v>16</v>
      </c>
      <c r="B116" s="0" t="s">
        <v>2935</v>
      </c>
      <c r="C116" s="0" t="s">
        <v>2936</v>
      </c>
      <c r="D116" s="0" t="s">
        <v>2943</v>
      </c>
      <c r="E116" s="0" t="s">
        <v>2944</v>
      </c>
      <c r="F116" s="0" t="s">
        <v>2675</v>
      </c>
      <c r="G116" s="0" t="s">
        <v>2945</v>
      </c>
    </row>
    <row customHeight="1" ht="11.25">
      <c r="A117" s="0" t="s">
        <v>16</v>
      </c>
      <c r="B117" s="0" t="s">
        <v>2935</v>
      </c>
      <c r="C117" s="0" t="s">
        <v>2936</v>
      </c>
      <c r="D117" s="0" t="s">
        <v>2946</v>
      </c>
      <c r="E117" s="0" t="s">
        <v>2947</v>
      </c>
      <c r="F117" s="0" t="s">
        <v>2704</v>
      </c>
      <c r="G117" s="0" t="s">
        <v>2948</v>
      </c>
    </row>
    <row customHeight="1" ht="11.25">
      <c r="A118" s="0" t="s">
        <v>16</v>
      </c>
      <c r="B118" s="0" t="s">
        <v>2935</v>
      </c>
      <c r="C118" s="0" t="s">
        <v>2936</v>
      </c>
      <c r="D118" s="0" t="s">
        <v>2949</v>
      </c>
      <c r="E118" s="0" t="s">
        <v>2950</v>
      </c>
      <c r="F118" s="0" t="s">
        <v>2675</v>
      </c>
      <c r="G118" s="0" t="s">
        <v>2951</v>
      </c>
    </row>
    <row customHeight="1" ht="11.25">
      <c r="A119" s="0" t="s">
        <v>16</v>
      </c>
      <c r="B119" s="0" t="s">
        <v>2935</v>
      </c>
      <c r="C119" s="0" t="s">
        <v>2936</v>
      </c>
      <c r="D119" s="0" t="s">
        <v>2952</v>
      </c>
      <c r="E119" s="0" t="s">
        <v>2953</v>
      </c>
      <c r="F119" s="0" t="s">
        <v>2675</v>
      </c>
      <c r="G119" s="0" t="s">
        <v>2954</v>
      </c>
    </row>
    <row customHeight="1" ht="11.25">
      <c r="A120" s="0" t="s">
        <v>16</v>
      </c>
      <c r="B120" s="0" t="s">
        <v>2935</v>
      </c>
      <c r="C120" s="0" t="s">
        <v>2936</v>
      </c>
      <c r="D120" s="0" t="s">
        <v>2955</v>
      </c>
      <c r="E120" s="0" t="s">
        <v>2956</v>
      </c>
      <c r="F120" s="0" t="s">
        <v>2675</v>
      </c>
      <c r="G120" s="0" t="s">
        <v>2957</v>
      </c>
    </row>
    <row customHeight="1" ht="11.25">
      <c r="A121" s="0" t="s">
        <v>16</v>
      </c>
      <c r="B121" s="0" t="s">
        <v>2935</v>
      </c>
      <c r="C121" s="0" t="s">
        <v>2936</v>
      </c>
      <c r="D121" s="0" t="s">
        <v>2958</v>
      </c>
      <c r="E121" s="0" t="s">
        <v>2959</v>
      </c>
      <c r="F121" s="0" t="s">
        <v>2675</v>
      </c>
      <c r="G121" s="0" t="s">
        <v>2960</v>
      </c>
    </row>
    <row customHeight="1" ht="11.25">
      <c r="A122" s="0" t="s">
        <v>16</v>
      </c>
      <c r="B122" s="0" t="s">
        <v>2935</v>
      </c>
      <c r="C122" s="0" t="s">
        <v>2936</v>
      </c>
      <c r="D122" s="0" t="s">
        <v>2961</v>
      </c>
      <c r="E122" s="0" t="s">
        <v>2962</v>
      </c>
      <c r="F122" s="0" t="s">
        <v>2675</v>
      </c>
      <c r="G122" s="0" t="s">
        <v>2963</v>
      </c>
    </row>
    <row customHeight="1" ht="11.25">
      <c r="A123" s="0" t="s">
        <v>16</v>
      </c>
      <c r="B123" s="0" t="s">
        <v>2935</v>
      </c>
      <c r="C123" s="0" t="s">
        <v>2936</v>
      </c>
      <c r="D123" s="0" t="s">
        <v>2964</v>
      </c>
      <c r="E123" s="0" t="s">
        <v>2965</v>
      </c>
      <c r="F123" s="0" t="s">
        <v>2711</v>
      </c>
      <c r="G123" s="0" t="s">
        <v>2966</v>
      </c>
    </row>
    <row customHeight="1" ht="11.25">
      <c r="A124" s="0" t="s">
        <v>16</v>
      </c>
      <c r="B124" s="0" t="s">
        <v>2935</v>
      </c>
      <c r="C124" s="0" t="s">
        <v>2936</v>
      </c>
      <c r="D124" s="0" t="s">
        <v>2935</v>
      </c>
      <c r="E124" s="0" t="s">
        <v>2936</v>
      </c>
      <c r="F124" s="0" t="s">
        <v>2676</v>
      </c>
      <c r="G124" s="0" t="s">
        <v>2967</v>
      </c>
    </row>
    <row customHeight="1" ht="11.25">
      <c r="A125" s="0" t="s">
        <v>16</v>
      </c>
      <c r="B125" s="0" t="s">
        <v>2935</v>
      </c>
      <c r="C125" s="0" t="s">
        <v>2936</v>
      </c>
      <c r="D125" s="0" t="s">
        <v>2968</v>
      </c>
      <c r="E125" s="0" t="s">
        <v>2969</v>
      </c>
      <c r="F125" s="0" t="s">
        <v>2675</v>
      </c>
      <c r="G125" s="0" t="s">
        <v>2970</v>
      </c>
    </row>
    <row customHeight="1" ht="11.25">
      <c r="A126" s="0" t="s">
        <v>16</v>
      </c>
      <c r="B126" s="0" t="s">
        <v>2935</v>
      </c>
      <c r="C126" s="0" t="s">
        <v>2936</v>
      </c>
      <c r="D126" s="0" t="s">
        <v>2971</v>
      </c>
      <c r="E126" s="0" t="s">
        <v>2972</v>
      </c>
      <c r="F126" s="0" t="s">
        <v>2675</v>
      </c>
      <c r="G126" s="0" t="s">
        <v>2973</v>
      </c>
    </row>
    <row customHeight="1" ht="11.25">
      <c r="A127" s="0" t="s">
        <v>16</v>
      </c>
      <c r="B127" s="0" t="s">
        <v>2974</v>
      </c>
      <c r="C127" s="0" t="s">
        <v>2975</v>
      </c>
      <c r="D127" s="0" t="s">
        <v>2976</v>
      </c>
      <c r="E127" s="0" t="s">
        <v>2977</v>
      </c>
      <c r="F127" s="0" t="s">
        <v>2675</v>
      </c>
      <c r="G127" s="0" t="s">
        <v>2978</v>
      </c>
    </row>
    <row customHeight="1" ht="11.25">
      <c r="A128" s="0" t="s">
        <v>16</v>
      </c>
      <c r="B128" s="0" t="s">
        <v>2974</v>
      </c>
      <c r="C128" s="0" t="s">
        <v>2975</v>
      </c>
      <c r="D128" s="0" t="s">
        <v>2979</v>
      </c>
      <c r="E128" s="0" t="s">
        <v>2980</v>
      </c>
      <c r="F128" s="0" t="s">
        <v>2711</v>
      </c>
      <c r="G128" s="0" t="s">
        <v>2981</v>
      </c>
    </row>
    <row customHeight="1" ht="11.25">
      <c r="A129" s="0" t="s">
        <v>16</v>
      </c>
      <c r="B129" s="0" t="s">
        <v>2974</v>
      </c>
      <c r="C129" s="0" t="s">
        <v>2975</v>
      </c>
      <c r="D129" s="0" t="s">
        <v>2982</v>
      </c>
      <c r="E129" s="0" t="s">
        <v>2983</v>
      </c>
      <c r="F129" s="0" t="s">
        <v>2675</v>
      </c>
      <c r="G129" s="0" t="s">
        <v>2984</v>
      </c>
    </row>
    <row customHeight="1" ht="11.25">
      <c r="A130" s="0" t="s">
        <v>16</v>
      </c>
      <c r="B130" s="0" t="s">
        <v>2974</v>
      </c>
      <c r="C130" s="0" t="s">
        <v>2975</v>
      </c>
      <c r="D130" s="0" t="s">
        <v>2985</v>
      </c>
      <c r="E130" s="0" t="s">
        <v>2986</v>
      </c>
      <c r="F130" s="0" t="s">
        <v>2675</v>
      </c>
      <c r="G130" s="0" t="s">
        <v>2987</v>
      </c>
    </row>
    <row customHeight="1" ht="11.25">
      <c r="A131" s="0" t="s">
        <v>16</v>
      </c>
      <c r="B131" s="0" t="s">
        <v>2974</v>
      </c>
      <c r="C131" s="0" t="s">
        <v>2975</v>
      </c>
      <c r="D131" s="0" t="s">
        <v>2988</v>
      </c>
      <c r="E131" s="0" t="s">
        <v>2989</v>
      </c>
      <c r="F131" s="0" t="s">
        <v>2675</v>
      </c>
      <c r="G131" s="0" t="s">
        <v>2990</v>
      </c>
    </row>
    <row customHeight="1" ht="11.25">
      <c r="A132" s="0" t="s">
        <v>16</v>
      </c>
      <c r="B132" s="0" t="s">
        <v>2974</v>
      </c>
      <c r="C132" s="0" t="s">
        <v>2975</v>
      </c>
      <c r="D132" s="0" t="s">
        <v>2991</v>
      </c>
      <c r="E132" s="0" t="s">
        <v>2992</v>
      </c>
      <c r="F132" s="0" t="s">
        <v>2675</v>
      </c>
      <c r="G132" s="0" t="s">
        <v>2993</v>
      </c>
    </row>
    <row customHeight="1" ht="11.25">
      <c r="A133" s="0" t="s">
        <v>16</v>
      </c>
      <c r="B133" s="0" t="s">
        <v>2974</v>
      </c>
      <c r="C133" s="0" t="s">
        <v>2975</v>
      </c>
      <c r="D133" s="0" t="s">
        <v>2994</v>
      </c>
      <c r="E133" s="0" t="s">
        <v>2995</v>
      </c>
      <c r="F133" s="0" t="s">
        <v>2675</v>
      </c>
      <c r="G133" s="0" t="s">
        <v>2996</v>
      </c>
    </row>
    <row customHeight="1" ht="11.25">
      <c r="A134" s="0" t="s">
        <v>16</v>
      </c>
      <c r="B134" s="0" t="s">
        <v>2974</v>
      </c>
      <c r="C134" s="0" t="s">
        <v>2975</v>
      </c>
      <c r="D134" s="0" t="s">
        <v>2997</v>
      </c>
      <c r="E134" s="0" t="s">
        <v>2998</v>
      </c>
      <c r="F134" s="0" t="s">
        <v>2675</v>
      </c>
      <c r="G134" s="0" t="s">
        <v>2999</v>
      </c>
    </row>
    <row customHeight="1" ht="11.25">
      <c r="A135" s="0" t="s">
        <v>16</v>
      </c>
      <c r="B135" s="0" t="s">
        <v>2974</v>
      </c>
      <c r="C135" s="0" t="s">
        <v>2975</v>
      </c>
      <c r="D135" s="0" t="s">
        <v>3000</v>
      </c>
      <c r="E135" s="0" t="s">
        <v>3001</v>
      </c>
      <c r="F135" s="0" t="s">
        <v>2675</v>
      </c>
      <c r="G135" s="0" t="s">
        <v>3002</v>
      </c>
    </row>
    <row customHeight="1" ht="11.25">
      <c r="A136" s="0" t="s">
        <v>16</v>
      </c>
      <c r="B136" s="0" t="s">
        <v>2974</v>
      </c>
      <c r="C136" s="0" t="s">
        <v>2975</v>
      </c>
      <c r="D136" s="0" t="s">
        <v>3003</v>
      </c>
      <c r="E136" s="0" t="s">
        <v>3004</v>
      </c>
      <c r="F136" s="0" t="s">
        <v>2711</v>
      </c>
      <c r="G136" s="0" t="s">
        <v>3005</v>
      </c>
    </row>
    <row customHeight="1" ht="11.25">
      <c r="A137" s="0" t="s">
        <v>16</v>
      </c>
      <c r="B137" s="0" t="s">
        <v>2974</v>
      </c>
      <c r="C137" s="0" t="s">
        <v>2975</v>
      </c>
      <c r="D137" s="0" t="s">
        <v>2974</v>
      </c>
      <c r="E137" s="0" t="s">
        <v>2975</v>
      </c>
      <c r="F137" s="0" t="s">
        <v>2676</v>
      </c>
      <c r="G137" s="0" t="s">
        <v>3006</v>
      </c>
    </row>
    <row customHeight="1" ht="11.25">
      <c r="A138" s="0" t="s">
        <v>16</v>
      </c>
      <c r="B138" s="0" t="s">
        <v>2974</v>
      </c>
      <c r="C138" s="0" t="s">
        <v>2975</v>
      </c>
      <c r="D138" s="0" t="s">
        <v>3007</v>
      </c>
      <c r="E138" s="0" t="s">
        <v>3008</v>
      </c>
      <c r="F138" s="0" t="s">
        <v>2711</v>
      </c>
      <c r="G138" s="0" t="s">
        <v>3009</v>
      </c>
    </row>
    <row customHeight="1" ht="11.25">
      <c r="A139" s="0" t="s">
        <v>16</v>
      </c>
      <c r="B139" s="0" t="s">
        <v>2974</v>
      </c>
      <c r="C139" s="0" t="s">
        <v>2975</v>
      </c>
      <c r="D139" s="0" t="s">
        <v>3010</v>
      </c>
      <c r="E139" s="0" t="s">
        <v>3011</v>
      </c>
      <c r="F139" s="0" t="s">
        <v>2675</v>
      </c>
      <c r="G139" s="0" t="s">
        <v>3012</v>
      </c>
    </row>
    <row customHeight="1" ht="11.25">
      <c r="A140" s="0" t="s">
        <v>16</v>
      </c>
      <c r="B140" s="0" t="s">
        <v>2974</v>
      </c>
      <c r="C140" s="0" t="s">
        <v>2975</v>
      </c>
      <c r="D140" s="0" t="s">
        <v>3013</v>
      </c>
      <c r="E140" s="0" t="s">
        <v>3014</v>
      </c>
      <c r="F140" s="0" t="s">
        <v>2675</v>
      </c>
      <c r="G140" s="0" t="s">
        <v>3015</v>
      </c>
    </row>
    <row customHeight="1" ht="11.25">
      <c r="A141" s="0" t="s">
        <v>16</v>
      </c>
      <c r="B141" s="0" t="s">
        <v>2974</v>
      </c>
      <c r="C141" s="0" t="s">
        <v>2975</v>
      </c>
      <c r="D141" s="0" t="s">
        <v>3016</v>
      </c>
      <c r="E141" s="0" t="s">
        <v>3017</v>
      </c>
      <c r="F141" s="0" t="s">
        <v>2675</v>
      </c>
      <c r="G141" s="0" t="s">
        <v>3018</v>
      </c>
    </row>
    <row customHeight="1" ht="11.25">
      <c r="A142" s="0" t="s">
        <v>16</v>
      </c>
      <c r="B142" s="0" t="s">
        <v>3019</v>
      </c>
      <c r="C142" s="0" t="s">
        <v>3020</v>
      </c>
      <c r="D142" s="0" t="s">
        <v>3021</v>
      </c>
      <c r="E142" s="0" t="s">
        <v>3022</v>
      </c>
      <c r="F142" s="0" t="s">
        <v>2675</v>
      </c>
      <c r="G142" s="0" t="s">
        <v>3023</v>
      </c>
    </row>
    <row customHeight="1" ht="11.25">
      <c r="A143" s="0" t="s">
        <v>16</v>
      </c>
      <c r="B143" s="0" t="s">
        <v>3019</v>
      </c>
      <c r="C143" s="0" t="s">
        <v>3020</v>
      </c>
      <c r="D143" s="0" t="s">
        <v>3024</v>
      </c>
      <c r="E143" s="0" t="s">
        <v>3025</v>
      </c>
      <c r="F143" s="0" t="s">
        <v>2675</v>
      </c>
      <c r="G143" s="0" t="s">
        <v>3026</v>
      </c>
    </row>
    <row customHeight="1" ht="11.25">
      <c r="A144" s="0" t="s">
        <v>16</v>
      </c>
      <c r="B144" s="0" t="s">
        <v>3019</v>
      </c>
      <c r="C144" s="0" t="s">
        <v>3020</v>
      </c>
      <c r="D144" s="0" t="s">
        <v>3027</v>
      </c>
      <c r="E144" s="0" t="s">
        <v>3028</v>
      </c>
      <c r="F144" s="0" t="s">
        <v>2675</v>
      </c>
      <c r="G144" s="0" t="s">
        <v>3029</v>
      </c>
    </row>
    <row customHeight="1" ht="11.25">
      <c r="A145" s="0" t="s">
        <v>16</v>
      </c>
      <c r="B145" s="0" t="s">
        <v>3019</v>
      </c>
      <c r="C145" s="0" t="s">
        <v>3020</v>
      </c>
      <c r="D145" s="0" t="s">
        <v>3030</v>
      </c>
      <c r="E145" s="0" t="s">
        <v>3031</v>
      </c>
      <c r="F145" s="0" t="s">
        <v>2675</v>
      </c>
      <c r="G145" s="0" t="s">
        <v>3032</v>
      </c>
    </row>
    <row customHeight="1" ht="11.25">
      <c r="A146" s="0" t="s">
        <v>16</v>
      </c>
      <c r="B146" s="0" t="s">
        <v>3019</v>
      </c>
      <c r="C146" s="0" t="s">
        <v>3020</v>
      </c>
      <c r="D146" s="0" t="s">
        <v>3033</v>
      </c>
      <c r="E146" s="0" t="s">
        <v>3034</v>
      </c>
      <c r="F146" s="0" t="s">
        <v>2711</v>
      </c>
      <c r="G146" s="0" t="s">
        <v>3035</v>
      </c>
    </row>
    <row customHeight="1" ht="11.25">
      <c r="A147" s="0" t="s">
        <v>16</v>
      </c>
      <c r="B147" s="0" t="s">
        <v>3019</v>
      </c>
      <c r="C147" s="0" t="s">
        <v>3020</v>
      </c>
      <c r="D147" s="0" t="s">
        <v>3036</v>
      </c>
      <c r="E147" s="0" t="s">
        <v>3037</v>
      </c>
      <c r="F147" s="0" t="s">
        <v>2675</v>
      </c>
      <c r="G147" s="0" t="s">
        <v>3038</v>
      </c>
    </row>
    <row customHeight="1" ht="11.25">
      <c r="A148" s="0" t="s">
        <v>16</v>
      </c>
      <c r="B148" s="0" t="s">
        <v>3019</v>
      </c>
      <c r="C148" s="0" t="s">
        <v>3020</v>
      </c>
      <c r="D148" s="0" t="s">
        <v>3039</v>
      </c>
      <c r="E148" s="0" t="s">
        <v>3040</v>
      </c>
      <c r="F148" s="0" t="s">
        <v>2675</v>
      </c>
      <c r="G148" s="0" t="s">
        <v>3041</v>
      </c>
    </row>
    <row customHeight="1" ht="11.25">
      <c r="A149" s="0" t="s">
        <v>16</v>
      </c>
      <c r="B149" s="0" t="s">
        <v>3019</v>
      </c>
      <c r="C149" s="0" t="s">
        <v>3020</v>
      </c>
      <c r="D149" s="0" t="s">
        <v>3042</v>
      </c>
      <c r="E149" s="0" t="s">
        <v>3043</v>
      </c>
      <c r="F149" s="0" t="s">
        <v>2675</v>
      </c>
      <c r="G149" s="0" t="s">
        <v>3044</v>
      </c>
    </row>
    <row customHeight="1" ht="11.25">
      <c r="A150" s="0" t="s">
        <v>16</v>
      </c>
      <c r="B150" s="0" t="s">
        <v>3019</v>
      </c>
      <c r="C150" s="0" t="s">
        <v>3020</v>
      </c>
      <c r="D150" s="0" t="s">
        <v>3045</v>
      </c>
      <c r="E150" s="0" t="s">
        <v>3046</v>
      </c>
      <c r="F150" s="0" t="s">
        <v>2675</v>
      </c>
      <c r="G150" s="0" t="s">
        <v>3047</v>
      </c>
    </row>
    <row customHeight="1" ht="11.25">
      <c r="A151" s="0" t="s">
        <v>16</v>
      </c>
      <c r="B151" s="0" t="s">
        <v>3019</v>
      </c>
      <c r="C151" s="0" t="s">
        <v>3020</v>
      </c>
      <c r="D151" s="0" t="s">
        <v>3048</v>
      </c>
      <c r="E151" s="0" t="s">
        <v>3049</v>
      </c>
      <c r="F151" s="0" t="s">
        <v>2699</v>
      </c>
      <c r="G151" s="0" t="s">
        <v>3050</v>
      </c>
    </row>
    <row customHeight="1" ht="11.25">
      <c r="A152" s="0" t="s">
        <v>16</v>
      </c>
      <c r="B152" s="0" t="s">
        <v>3019</v>
      </c>
      <c r="C152" s="0" t="s">
        <v>3020</v>
      </c>
      <c r="D152" s="0" t="s">
        <v>3051</v>
      </c>
      <c r="E152" s="0" t="s">
        <v>3052</v>
      </c>
      <c r="F152" s="0" t="s">
        <v>2675</v>
      </c>
      <c r="G152" s="0" t="s">
        <v>3053</v>
      </c>
    </row>
    <row customHeight="1" ht="11.25">
      <c r="A153" s="0" t="s">
        <v>16</v>
      </c>
      <c r="B153" s="0" t="s">
        <v>3019</v>
      </c>
      <c r="C153" s="0" t="s">
        <v>3020</v>
      </c>
      <c r="D153" s="0" t="s">
        <v>3019</v>
      </c>
      <c r="E153" s="0" t="s">
        <v>3020</v>
      </c>
      <c r="F153" s="0" t="s">
        <v>2676</v>
      </c>
      <c r="G153" s="0" t="s">
        <v>3054</v>
      </c>
    </row>
    <row customHeight="1" ht="11.25">
      <c r="A154" s="0" t="s">
        <v>16</v>
      </c>
      <c r="B154" s="0" t="s">
        <v>3019</v>
      </c>
      <c r="C154" s="0" t="s">
        <v>3020</v>
      </c>
      <c r="D154" s="0" t="s">
        <v>3055</v>
      </c>
      <c r="E154" s="0" t="s">
        <v>3056</v>
      </c>
      <c r="F154" s="0" t="s">
        <v>2675</v>
      </c>
      <c r="G154" s="0" t="s">
        <v>3057</v>
      </c>
    </row>
    <row customHeight="1" ht="11.25">
      <c r="A155" s="0" t="s">
        <v>16</v>
      </c>
      <c r="B155" s="0" t="s">
        <v>3058</v>
      </c>
      <c r="C155" s="0" t="s">
        <v>3059</v>
      </c>
      <c r="D155" s="0" t="s">
        <v>3060</v>
      </c>
      <c r="E155" s="0" t="s">
        <v>3061</v>
      </c>
      <c r="F155" s="0" t="s">
        <v>2675</v>
      </c>
      <c r="G155" s="0" t="s">
        <v>3062</v>
      </c>
    </row>
    <row customHeight="1" ht="11.25">
      <c r="A156" s="0" t="s">
        <v>16</v>
      </c>
      <c r="B156" s="0" t="s">
        <v>3058</v>
      </c>
      <c r="C156" s="0" t="s">
        <v>3059</v>
      </c>
      <c r="D156" s="0" t="s">
        <v>3063</v>
      </c>
      <c r="E156" s="0" t="s">
        <v>3064</v>
      </c>
      <c r="F156" s="0" t="s">
        <v>2675</v>
      </c>
      <c r="G156" s="0" t="s">
        <v>3065</v>
      </c>
    </row>
    <row customHeight="1" ht="11.25">
      <c r="A157" s="0" t="s">
        <v>16</v>
      </c>
      <c r="B157" s="0" t="s">
        <v>3058</v>
      </c>
      <c r="C157" s="0" t="s">
        <v>3059</v>
      </c>
      <c r="D157" s="0" t="s">
        <v>3066</v>
      </c>
      <c r="E157" s="0" t="s">
        <v>3067</v>
      </c>
      <c r="F157" s="0" t="s">
        <v>2675</v>
      </c>
      <c r="G157" s="0" t="s">
        <v>3068</v>
      </c>
    </row>
    <row customHeight="1" ht="11.25">
      <c r="A158" s="0" t="s">
        <v>16</v>
      </c>
      <c r="B158" s="0" t="s">
        <v>3058</v>
      </c>
      <c r="C158" s="0" t="s">
        <v>3059</v>
      </c>
      <c r="D158" s="0" t="s">
        <v>3069</v>
      </c>
      <c r="E158" s="0" t="s">
        <v>3070</v>
      </c>
      <c r="F158" s="0" t="s">
        <v>2675</v>
      </c>
      <c r="G158" s="0" t="s">
        <v>3071</v>
      </c>
    </row>
    <row customHeight="1" ht="11.25">
      <c r="A159" s="0" t="s">
        <v>16</v>
      </c>
      <c r="B159" s="0" t="s">
        <v>3058</v>
      </c>
      <c r="C159" s="0" t="s">
        <v>3059</v>
      </c>
      <c r="D159" s="0" t="s">
        <v>3072</v>
      </c>
      <c r="E159" s="0" t="s">
        <v>3073</v>
      </c>
      <c r="F159" s="0" t="s">
        <v>2675</v>
      </c>
      <c r="G159" s="0" t="s">
        <v>3074</v>
      </c>
    </row>
    <row customHeight="1" ht="11.25">
      <c r="A160" s="0" t="s">
        <v>16</v>
      </c>
      <c r="B160" s="0" t="s">
        <v>3058</v>
      </c>
      <c r="C160" s="0" t="s">
        <v>3059</v>
      </c>
      <c r="D160" s="0" t="s">
        <v>3075</v>
      </c>
      <c r="E160" s="0" t="s">
        <v>3076</v>
      </c>
      <c r="F160" s="0" t="s">
        <v>2675</v>
      </c>
      <c r="G160" s="0" t="s">
        <v>3077</v>
      </c>
    </row>
    <row customHeight="1" ht="11.25">
      <c r="A161" s="0" t="s">
        <v>16</v>
      </c>
      <c r="B161" s="0" t="s">
        <v>3058</v>
      </c>
      <c r="C161" s="0" t="s">
        <v>3059</v>
      </c>
      <c r="D161" s="0" t="s">
        <v>3078</v>
      </c>
      <c r="E161" s="0" t="s">
        <v>3079</v>
      </c>
      <c r="F161" s="0" t="s">
        <v>2675</v>
      </c>
      <c r="G161" s="0" t="s">
        <v>3080</v>
      </c>
    </row>
    <row customHeight="1" ht="11.25">
      <c r="A162" s="0" t="s">
        <v>16</v>
      </c>
      <c r="B162" s="0" t="s">
        <v>3058</v>
      </c>
      <c r="C162" s="0" t="s">
        <v>3059</v>
      </c>
      <c r="D162" s="0" t="s">
        <v>3081</v>
      </c>
      <c r="E162" s="0" t="s">
        <v>3082</v>
      </c>
      <c r="F162" s="0" t="s">
        <v>2675</v>
      </c>
      <c r="G162" s="0" t="s">
        <v>3083</v>
      </c>
    </row>
    <row customHeight="1" ht="11.25">
      <c r="A163" s="0" t="s">
        <v>16</v>
      </c>
      <c r="B163" s="0" t="s">
        <v>3058</v>
      </c>
      <c r="C163" s="0" t="s">
        <v>3059</v>
      </c>
      <c r="D163" s="0" t="s">
        <v>3084</v>
      </c>
      <c r="E163" s="0" t="s">
        <v>3085</v>
      </c>
      <c r="F163" s="0" t="s">
        <v>2675</v>
      </c>
      <c r="G163" s="0" t="s">
        <v>3086</v>
      </c>
    </row>
    <row customHeight="1" ht="11.25">
      <c r="A164" s="0" t="s">
        <v>16</v>
      </c>
      <c r="B164" s="0" t="s">
        <v>3058</v>
      </c>
      <c r="C164" s="0" t="s">
        <v>3059</v>
      </c>
      <c r="D164" s="0" t="s">
        <v>3087</v>
      </c>
      <c r="E164" s="0" t="s">
        <v>3088</v>
      </c>
      <c r="F164" s="0" t="s">
        <v>2675</v>
      </c>
      <c r="G164" s="0" t="s">
        <v>3089</v>
      </c>
    </row>
    <row customHeight="1" ht="11.25">
      <c r="A165" s="0" t="s">
        <v>16</v>
      </c>
      <c r="B165" s="0" t="s">
        <v>3058</v>
      </c>
      <c r="C165" s="0" t="s">
        <v>3059</v>
      </c>
      <c r="D165" s="0" t="s">
        <v>3090</v>
      </c>
      <c r="E165" s="0" t="s">
        <v>3091</v>
      </c>
      <c r="F165" s="0" t="s">
        <v>2675</v>
      </c>
      <c r="G165" s="0" t="s">
        <v>3092</v>
      </c>
    </row>
    <row customHeight="1" ht="11.25">
      <c r="A166" s="0" t="s">
        <v>16</v>
      </c>
      <c r="B166" s="0" t="s">
        <v>3058</v>
      </c>
      <c r="C166" s="0" t="s">
        <v>3059</v>
      </c>
      <c r="D166" s="0" t="s">
        <v>3093</v>
      </c>
      <c r="E166" s="0" t="s">
        <v>3094</v>
      </c>
      <c r="F166" s="0" t="s">
        <v>2675</v>
      </c>
      <c r="G166" s="0" t="s">
        <v>3095</v>
      </c>
    </row>
    <row customHeight="1" ht="11.25">
      <c r="A167" s="0" t="s">
        <v>16</v>
      </c>
      <c r="B167" s="0" t="s">
        <v>3058</v>
      </c>
      <c r="C167" s="0" t="s">
        <v>3059</v>
      </c>
      <c r="D167" s="0" t="s">
        <v>3096</v>
      </c>
      <c r="E167" s="0" t="s">
        <v>3097</v>
      </c>
      <c r="F167" s="0" t="s">
        <v>2675</v>
      </c>
      <c r="G167" s="0" t="s">
        <v>3098</v>
      </c>
    </row>
    <row customHeight="1" ht="11.25">
      <c r="A168" s="0" t="s">
        <v>16</v>
      </c>
      <c r="B168" s="0" t="s">
        <v>3058</v>
      </c>
      <c r="C168" s="0" t="s">
        <v>3059</v>
      </c>
      <c r="D168" s="0" t="s">
        <v>3099</v>
      </c>
      <c r="E168" s="0" t="s">
        <v>3100</v>
      </c>
      <c r="F168" s="0" t="s">
        <v>2675</v>
      </c>
      <c r="G168" s="0" t="s">
        <v>3101</v>
      </c>
    </row>
    <row customHeight="1" ht="11.25">
      <c r="A169" s="0" t="s">
        <v>16</v>
      </c>
      <c r="B169" s="0" t="s">
        <v>3058</v>
      </c>
      <c r="C169" s="0" t="s">
        <v>3059</v>
      </c>
      <c r="D169" s="0" t="s">
        <v>3102</v>
      </c>
      <c r="E169" s="0" t="s">
        <v>3103</v>
      </c>
      <c r="F169" s="0" t="s">
        <v>2675</v>
      </c>
      <c r="G169" s="0" t="s">
        <v>3104</v>
      </c>
    </row>
    <row customHeight="1" ht="11.25">
      <c r="A170" s="0" t="s">
        <v>16</v>
      </c>
      <c r="B170" s="0" t="s">
        <v>3058</v>
      </c>
      <c r="C170" s="0" t="s">
        <v>3059</v>
      </c>
      <c r="D170" s="0" t="s">
        <v>3105</v>
      </c>
      <c r="E170" s="0" t="s">
        <v>3106</v>
      </c>
      <c r="F170" s="0" t="s">
        <v>2675</v>
      </c>
      <c r="G170" s="0" t="s">
        <v>3107</v>
      </c>
    </row>
    <row customHeight="1" ht="11.25">
      <c r="A171" s="0" t="s">
        <v>16</v>
      </c>
      <c r="B171" s="0" t="s">
        <v>3058</v>
      </c>
      <c r="C171" s="0" t="s">
        <v>3059</v>
      </c>
      <c r="D171" s="0" t="s">
        <v>3108</v>
      </c>
      <c r="E171" s="0" t="s">
        <v>3109</v>
      </c>
      <c r="F171" s="0" t="s">
        <v>2675</v>
      </c>
      <c r="G171" s="0" t="s">
        <v>3110</v>
      </c>
    </row>
    <row customHeight="1" ht="11.25">
      <c r="A172" s="0" t="s">
        <v>16</v>
      </c>
      <c r="B172" s="0" t="s">
        <v>3058</v>
      </c>
      <c r="C172" s="0" t="s">
        <v>3059</v>
      </c>
      <c r="D172" s="0" t="s">
        <v>3058</v>
      </c>
      <c r="E172" s="0" t="s">
        <v>3059</v>
      </c>
      <c r="F172" s="0" t="s">
        <v>2676</v>
      </c>
      <c r="G172" s="0" t="s">
        <v>3111</v>
      </c>
    </row>
    <row customHeight="1" ht="11.25">
      <c r="A173" s="0" t="s">
        <v>16</v>
      </c>
      <c r="B173" s="0" t="s">
        <v>3058</v>
      </c>
      <c r="C173" s="0" t="s">
        <v>3059</v>
      </c>
      <c r="D173" s="0" t="s">
        <v>3112</v>
      </c>
      <c r="E173" s="0" t="s">
        <v>3113</v>
      </c>
      <c r="F173" s="0" t="s">
        <v>2675</v>
      </c>
      <c r="G173" s="0" t="s">
        <v>3114</v>
      </c>
    </row>
    <row customHeight="1" ht="11.25">
      <c r="A174" s="0" t="s">
        <v>16</v>
      </c>
      <c r="B174" s="0" t="s">
        <v>3058</v>
      </c>
      <c r="C174" s="0" t="s">
        <v>3059</v>
      </c>
      <c r="D174" s="0" t="s">
        <v>3115</v>
      </c>
      <c r="E174" s="0" t="s">
        <v>3116</v>
      </c>
      <c r="F174" s="0" t="s">
        <v>2675</v>
      </c>
      <c r="G174" s="0" t="s">
        <v>3117</v>
      </c>
    </row>
    <row customHeight="1" ht="11.25">
      <c r="A175" s="0" t="s">
        <v>16</v>
      </c>
      <c r="B175" s="0" t="s">
        <v>3118</v>
      </c>
      <c r="C175" s="0" t="s">
        <v>3119</v>
      </c>
      <c r="D175" s="0" t="s">
        <v>3120</v>
      </c>
      <c r="E175" s="0" t="s">
        <v>3121</v>
      </c>
      <c r="F175" s="0" t="s">
        <v>2675</v>
      </c>
      <c r="G175" s="0" t="s">
        <v>3122</v>
      </c>
    </row>
    <row customHeight="1" ht="11.25">
      <c r="A176" s="0" t="s">
        <v>16</v>
      </c>
      <c r="B176" s="0" t="s">
        <v>3118</v>
      </c>
      <c r="C176" s="0" t="s">
        <v>3119</v>
      </c>
      <c r="D176" s="0" t="s">
        <v>3123</v>
      </c>
      <c r="E176" s="0" t="s">
        <v>3124</v>
      </c>
      <c r="F176" s="0" t="s">
        <v>2675</v>
      </c>
      <c r="G176" s="0" t="s">
        <v>3125</v>
      </c>
    </row>
    <row customHeight="1" ht="11.25">
      <c r="A177" s="0" t="s">
        <v>16</v>
      </c>
      <c r="B177" s="0" t="s">
        <v>3118</v>
      </c>
      <c r="C177" s="0" t="s">
        <v>3119</v>
      </c>
      <c r="D177" s="0" t="s">
        <v>3126</v>
      </c>
      <c r="E177" s="0" t="s">
        <v>3127</v>
      </c>
      <c r="F177" s="0" t="s">
        <v>2675</v>
      </c>
      <c r="G177" s="0" t="s">
        <v>3128</v>
      </c>
    </row>
    <row customHeight="1" ht="11.25">
      <c r="A178" s="0" t="s">
        <v>16</v>
      </c>
      <c r="B178" s="0" t="s">
        <v>3118</v>
      </c>
      <c r="C178" s="0" t="s">
        <v>3119</v>
      </c>
      <c r="D178" s="0" t="s">
        <v>3129</v>
      </c>
      <c r="E178" s="0" t="s">
        <v>3130</v>
      </c>
      <c r="F178" s="0" t="s">
        <v>2675</v>
      </c>
      <c r="G178" s="0" t="s">
        <v>3131</v>
      </c>
    </row>
    <row customHeight="1" ht="11.25">
      <c r="A179" s="0" t="s">
        <v>16</v>
      </c>
      <c r="B179" s="0" t="s">
        <v>3118</v>
      </c>
      <c r="C179" s="0" t="s">
        <v>3119</v>
      </c>
      <c r="D179" s="0" t="s">
        <v>3132</v>
      </c>
      <c r="E179" s="0" t="s">
        <v>3133</v>
      </c>
      <c r="F179" s="0" t="s">
        <v>2675</v>
      </c>
      <c r="G179" s="0" t="s">
        <v>3134</v>
      </c>
    </row>
    <row customHeight="1" ht="11.25">
      <c r="A180" s="0" t="s">
        <v>16</v>
      </c>
      <c r="B180" s="0" t="s">
        <v>3118</v>
      </c>
      <c r="C180" s="0" t="s">
        <v>3119</v>
      </c>
      <c r="D180" s="0" t="s">
        <v>3135</v>
      </c>
      <c r="E180" s="0" t="s">
        <v>3136</v>
      </c>
      <c r="F180" s="0" t="s">
        <v>2675</v>
      </c>
      <c r="G180" s="0" t="s">
        <v>3137</v>
      </c>
    </row>
    <row customHeight="1" ht="11.25">
      <c r="A181" s="0" t="s">
        <v>16</v>
      </c>
      <c r="B181" s="0" t="s">
        <v>3118</v>
      </c>
      <c r="C181" s="0" t="s">
        <v>3119</v>
      </c>
      <c r="D181" s="0" t="s">
        <v>3138</v>
      </c>
      <c r="E181" s="0" t="s">
        <v>3139</v>
      </c>
      <c r="F181" s="0" t="s">
        <v>2675</v>
      </c>
      <c r="G181" s="0" t="s">
        <v>3140</v>
      </c>
    </row>
    <row customHeight="1" ht="11.25">
      <c r="A182" s="0" t="s">
        <v>16</v>
      </c>
      <c r="B182" s="0" t="s">
        <v>3118</v>
      </c>
      <c r="C182" s="0" t="s">
        <v>3119</v>
      </c>
      <c r="D182" s="0" t="s">
        <v>3141</v>
      </c>
      <c r="E182" s="0" t="s">
        <v>3142</v>
      </c>
      <c r="F182" s="0" t="s">
        <v>2675</v>
      </c>
      <c r="G182" s="0" t="s">
        <v>3143</v>
      </c>
    </row>
    <row customHeight="1" ht="11.25">
      <c r="A183" s="0" t="s">
        <v>16</v>
      </c>
      <c r="B183" s="0" t="s">
        <v>3118</v>
      </c>
      <c r="C183" s="0" t="s">
        <v>3119</v>
      </c>
      <c r="D183" s="0" t="s">
        <v>3144</v>
      </c>
      <c r="E183" s="0" t="s">
        <v>3145</v>
      </c>
      <c r="F183" s="0" t="s">
        <v>2675</v>
      </c>
      <c r="G183" s="0" t="s">
        <v>3146</v>
      </c>
    </row>
    <row customHeight="1" ht="11.25">
      <c r="A184" s="0" t="s">
        <v>16</v>
      </c>
      <c r="B184" s="0" t="s">
        <v>3118</v>
      </c>
      <c r="C184" s="0" t="s">
        <v>3119</v>
      </c>
      <c r="D184" s="0" t="s">
        <v>3118</v>
      </c>
      <c r="E184" s="0" t="s">
        <v>3119</v>
      </c>
      <c r="F184" s="0" t="s">
        <v>2676</v>
      </c>
      <c r="G184" s="0" t="s">
        <v>3147</v>
      </c>
    </row>
    <row customHeight="1" ht="11.25">
      <c r="A185" s="0" t="s">
        <v>16</v>
      </c>
      <c r="B185" s="0" t="s">
        <v>3118</v>
      </c>
      <c r="C185" s="0" t="s">
        <v>3119</v>
      </c>
      <c r="D185" s="0" t="s">
        <v>3148</v>
      </c>
      <c r="E185" s="0" t="s">
        <v>3149</v>
      </c>
      <c r="F185" s="0" t="s">
        <v>2675</v>
      </c>
      <c r="G185" s="0" t="s">
        <v>3150</v>
      </c>
    </row>
    <row customHeight="1" ht="11.25">
      <c r="A186" s="0" t="s">
        <v>16</v>
      </c>
      <c r="B186" s="0" t="s">
        <v>3118</v>
      </c>
      <c r="C186" s="0" t="s">
        <v>3119</v>
      </c>
      <c r="D186" s="0" t="s">
        <v>3151</v>
      </c>
      <c r="E186" s="0" t="s">
        <v>3152</v>
      </c>
      <c r="F186" s="0" t="s">
        <v>2675</v>
      </c>
      <c r="G186" s="0" t="s">
        <v>3153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0347E-56D8-1F28-3058-DB0017A25D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3208</v>
      </c>
      <c r="B1" s="836" t="s">
        <v>3209</v>
      </c>
      <c r="C1" s="836" t="s">
        <v>1174</v>
      </c>
    </row>
    <row customHeight="1" ht="11.25">
      <c r="A2" s="836">
        <v>4189678</v>
      </c>
      <c r="B2" s="836" t="s">
        <v>3210</v>
      </c>
      <c r="C2" s="836" t="s">
        <v>3211</v>
      </c>
    </row>
    <row customHeight="1" ht="11.25">
      <c r="A3" s="836">
        <v>4190415</v>
      </c>
      <c r="B3" s="836" t="s">
        <v>3212</v>
      </c>
      <c r="C3" s="836" t="s">
        <v>3211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EDD08-5808-C88B-C88B-9A9C3C177C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3213</v>
      </c>
      <c r="B1" s="164" t="s">
        <v>3214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F1F1A-C9D8-981E-FCB3-089611CB30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3215</v>
      </c>
      <c r="B1" s="0" t="b">
        <v>1</v>
      </c>
    </row>
    <row customHeight="1" ht="11.25">
      <c r="A2" s="0" t="s">
        <v>3216</v>
      </c>
      <c r="B2" s="0" t="b">
        <v>0</v>
      </c>
    </row>
    <row customHeight="1" ht="11.25">
      <c r="A3" s="0" t="s">
        <v>3217</v>
      </c>
      <c r="B3" s="0" t="b">
        <v>0</v>
      </c>
    </row>
    <row customHeight="1" ht="11.25">
      <c r="A4" s="0" t="s">
        <v>3218</v>
      </c>
      <c r="B4" s="0" t="b">
        <v>0</v>
      </c>
    </row>
    <row customHeight="1" ht="11.25">
      <c r="A5" s="0" t="s">
        <v>3219</v>
      </c>
      <c r="B5" s="0" t="b">
        <v>1</v>
      </c>
    </row>
    <row customHeight="1" ht="11.25">
      <c r="A6" s="0" t="s">
        <v>3220</v>
      </c>
      <c r="B6" s="0" t="b">
        <v>0</v>
      </c>
    </row>
    <row customHeight="1" ht="11.25">
      <c r="A7" s="0" t="s">
        <v>3221</v>
      </c>
      <c r="B7" s="0" t="b">
        <v>0</v>
      </c>
    </row>
    <row customHeight="1" ht="11.25">
      <c r="A8" s="0" t="s">
        <v>3222</v>
      </c>
      <c r="B8" s="0" t="b">
        <v>0</v>
      </c>
    </row>
    <row customHeight="1" ht="11.25">
      <c r="A9" s="0" t="s">
        <v>3223</v>
      </c>
      <c r="B9" s="0" t="b">
        <v>0</v>
      </c>
    </row>
    <row customHeight="1" ht="11.25">
      <c r="A10" s="0" t="s">
        <v>3224</v>
      </c>
      <c r="B10" s="0" t="b">
        <v>0</v>
      </c>
    </row>
    <row customHeight="1" ht="11.25">
      <c r="A11" s="0" t="s">
        <v>3225</v>
      </c>
      <c r="B11" s="0" t="b">
        <v>0</v>
      </c>
    </row>
    <row customHeight="1" ht="11.25">
      <c r="A12" s="0" t="s">
        <v>3226</v>
      </c>
      <c r="B12" s="0" t="b">
        <v>0</v>
      </c>
    </row>
    <row customHeight="1" ht="11.25">
      <c r="A13" s="0" t="s">
        <v>3227</v>
      </c>
      <c r="B13" s="0" t="b">
        <v>0</v>
      </c>
    </row>
    <row customHeight="1" ht="11.25">
      <c r="A14" s="0" t="s">
        <v>3228</v>
      </c>
      <c r="B14" s="0" t="b">
        <v>1</v>
      </c>
    </row>
    <row customHeight="1" ht="11.25">
      <c r="A15" s="0" t="s">
        <v>3229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A35B8-142C-61C8-AE78-C97A7D3CCA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A2018-A5F8-9F1D-85C8-8D0283C874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3230</v>
      </c>
      <c r="B1" s="68" t="s">
        <v>3231</v>
      </c>
    </row>
    <row customHeight="1" ht="11.25">
      <c r="A2" s="65" t="s">
        <v>3232</v>
      </c>
      <c r="B2" s="65" t="s">
        <v>3233</v>
      </c>
    </row>
    <row customHeight="1" ht="11.25">
      <c r="A3" s="65" t="s">
        <v>3234</v>
      </c>
      <c r="B3" s="65" t="s">
        <v>3235</v>
      </c>
    </row>
    <row customHeight="1" ht="11.25">
      <c r="A4" s="65" t="s">
        <v>3236</v>
      </c>
      <c r="B4" s="65" t="s">
        <v>3237</v>
      </c>
    </row>
    <row customHeight="1" ht="11.25">
      <c r="A5" s="65" t="s">
        <v>3238</v>
      </c>
      <c r="B5" s="65" t="s">
        <v>3239</v>
      </c>
    </row>
    <row customHeight="1" ht="11.25">
      <c r="A6" s="65" t="s">
        <v>3240</v>
      </c>
      <c r="B6" s="65" t="s">
        <v>3241</v>
      </c>
    </row>
    <row customHeight="1" ht="11.25">
      <c r="A7" s="65" t="s">
        <v>3242</v>
      </c>
      <c r="B7" s="65" t="s">
        <v>3243</v>
      </c>
    </row>
    <row customHeight="1" ht="11.25">
      <c r="A8" s="65" t="s">
        <v>3244</v>
      </c>
      <c r="B8" s="65" t="s">
        <v>3245</v>
      </c>
    </row>
    <row customHeight="1" ht="11.25">
      <c r="A9" s="65" t="s">
        <v>3246</v>
      </c>
      <c r="B9" s="65" t="s">
        <v>3247</v>
      </c>
    </row>
    <row customHeight="1" ht="11.25">
      <c r="A10" s="65" t="s">
        <v>3248</v>
      </c>
      <c r="B10" s="65" t="s">
        <v>3249</v>
      </c>
    </row>
    <row customHeight="1" ht="11.25">
      <c r="A11" s="65" t="s">
        <v>3250</v>
      </c>
      <c r="B11" s="65" t="s">
        <v>3251</v>
      </c>
    </row>
    <row customHeight="1" ht="11.25">
      <c r="A12" s="65" t="s">
        <v>3252</v>
      </c>
      <c r="B12" s="65" t="s">
        <v>3253</v>
      </c>
    </row>
    <row customHeight="1" ht="11.25">
      <c r="A13" s="65" t="s">
        <v>3254</v>
      </c>
      <c r="B13" s="65" t="s">
        <v>3255</v>
      </c>
    </row>
    <row customHeight="1" ht="11.25">
      <c r="A14" s="65" t="s">
        <v>3256</v>
      </c>
      <c r="B14" s="65" t="s">
        <v>3257</v>
      </c>
    </row>
    <row customHeight="1" ht="11.25">
      <c r="A15" s="65" t="s">
        <v>3258</v>
      </c>
      <c r="B15" s="65" t="s">
        <v>3259</v>
      </c>
    </row>
    <row customHeight="1" ht="11.25">
      <c r="A16" s="65" t="s">
        <v>3260</v>
      </c>
      <c r="B16" s="65" t="s">
        <v>3261</v>
      </c>
    </row>
    <row customHeight="1" ht="11.25">
      <c r="A17" s="65" t="s">
        <v>3262</v>
      </c>
      <c r="B17" s="65" t="s">
        <v>3263</v>
      </c>
    </row>
    <row customHeight="1" ht="11.25">
      <c r="A18" s="65" t="s">
        <v>3264</v>
      </c>
      <c r="B18" s="65" t="s">
        <v>3265</v>
      </c>
    </row>
    <row customHeight="1" ht="11.25">
      <c r="A19" s="65" t="s">
        <v>3266</v>
      </c>
      <c r="B19" s="65" t="s">
        <v>3267</v>
      </c>
    </row>
    <row customHeight="1" ht="11.25">
      <c r="A20" s="65" t="s">
        <v>3268</v>
      </c>
      <c r="B20" s="65" t="s">
        <v>3269</v>
      </c>
    </row>
    <row customHeight="1" ht="11.25">
      <c r="A21" s="65" t="s">
        <v>3270</v>
      </c>
      <c r="B21" s="65" t="s">
        <v>3271</v>
      </c>
    </row>
    <row customHeight="1" ht="11.25">
      <c r="A22" s="65" t="s">
        <v>3272</v>
      </c>
      <c r="B22" s="65" t="s">
        <v>3273</v>
      </c>
    </row>
    <row customHeight="1" ht="11.25">
      <c r="A23" s="65" t="s">
        <v>3274</v>
      </c>
      <c r="B23" s="65" t="s">
        <v>3275</v>
      </c>
    </row>
    <row customHeight="1" ht="11.25">
      <c r="A24" s="65" t="s">
        <v>3276</v>
      </c>
      <c r="B24" s="65" t="s">
        <v>3277</v>
      </c>
    </row>
    <row customHeight="1" ht="11.25">
      <c r="A25" s="65" t="s">
        <v>3278</v>
      </c>
      <c r="B25" s="65" t="s">
        <v>3279</v>
      </c>
    </row>
    <row customHeight="1" ht="11.25">
      <c r="A26" s="65" t="s">
        <v>3280</v>
      </c>
      <c r="B26" s="65" t="s">
        <v>3281</v>
      </c>
    </row>
    <row customHeight="1" ht="11.25">
      <c r="A27" s="65" t="s">
        <v>3282</v>
      </c>
      <c r="B27" s="65" t="s">
        <v>3283</v>
      </c>
    </row>
    <row customHeight="1" ht="11.25">
      <c r="A28" s="65" t="s">
        <v>3284</v>
      </c>
      <c r="B28" s="65" t="s">
        <v>3285</v>
      </c>
    </row>
    <row customHeight="1" ht="11.25">
      <c r="A29" s="65" t="s">
        <v>3286</v>
      </c>
      <c r="B29" s="65" t="s">
        <v>3287</v>
      </c>
    </row>
    <row customHeight="1" ht="11.25">
      <c r="A30" s="65" t="s">
        <v>3288</v>
      </c>
      <c r="B30" s="65" t="s">
        <v>3289</v>
      </c>
    </row>
    <row customHeight="1" ht="11.25">
      <c r="A31" s="65" t="s">
        <v>3290</v>
      </c>
      <c r="B31" s="65" t="s">
        <v>3291</v>
      </c>
    </row>
    <row customHeight="1" ht="11.25">
      <c r="A32" s="65" t="s">
        <v>3292</v>
      </c>
      <c r="B32" s="65" t="s">
        <v>3293</v>
      </c>
    </row>
    <row customHeight="1" ht="11.25">
      <c r="A33" s="65" t="s">
        <v>3294</v>
      </c>
      <c r="B33" s="65" t="s">
        <v>3295</v>
      </c>
    </row>
    <row customHeight="1" ht="11.25">
      <c r="A34" s="65" t="s">
        <v>3296</v>
      </c>
      <c r="B34" s="65" t="s">
        <v>3297</v>
      </c>
    </row>
    <row customHeight="1" ht="11.25">
      <c r="A35" s="65" t="s">
        <v>3298</v>
      </c>
      <c r="B35" s="65" t="s">
        <v>3299</v>
      </c>
    </row>
    <row customHeight="1" ht="11.25">
      <c r="A36" s="65" t="s">
        <v>3300</v>
      </c>
      <c r="B36" s="65" t="s">
        <v>3301</v>
      </c>
    </row>
    <row customHeight="1" ht="11.25">
      <c r="A37" s="65" t="s">
        <v>3302</v>
      </c>
      <c r="B37" s="65" t="s">
        <v>3303</v>
      </c>
    </row>
    <row customHeight="1" ht="11.25">
      <c r="A38" s="65" t="s">
        <v>3304</v>
      </c>
      <c r="B38" s="65" t="s">
        <v>3305</v>
      </c>
    </row>
    <row customHeight="1" ht="11.25">
      <c r="A39" s="65" t="s">
        <v>3306</v>
      </c>
      <c r="B39" s="65" t="s">
        <v>3307</v>
      </c>
    </row>
    <row customHeight="1" ht="11.25">
      <c r="A40" s="65" t="s">
        <v>3308</v>
      </c>
      <c r="B40" s="65" t="s">
        <v>3309</v>
      </c>
    </row>
    <row customHeight="1" ht="11.25">
      <c r="A41" s="65" t="s">
        <v>3310</v>
      </c>
      <c r="B41" s="65" t="s">
        <v>3311</v>
      </c>
    </row>
    <row customHeight="1" ht="11.25">
      <c r="A42" s="65" t="s">
        <v>3312</v>
      </c>
      <c r="B42" s="65" t="s">
        <v>3313</v>
      </c>
    </row>
    <row customHeight="1" ht="11.25">
      <c r="A43" s="65" t="s">
        <v>3314</v>
      </c>
      <c r="B43" s="65" t="s">
        <v>3315</v>
      </c>
    </row>
    <row customHeight="1" ht="11.25">
      <c r="A44" s="65" t="s">
        <v>3316</v>
      </c>
      <c r="B44" s="65" t="s">
        <v>3317</v>
      </c>
    </row>
    <row customHeight="1" ht="11.25">
      <c r="A45" s="65" t="s">
        <v>3318</v>
      </c>
      <c r="B45" s="65" t="s">
        <v>3319</v>
      </c>
    </row>
    <row customHeight="1" ht="11.25">
      <c r="A46" s="65" t="s">
        <v>3320</v>
      </c>
      <c r="B46" s="65" t="s">
        <v>3321</v>
      </c>
    </row>
    <row customHeight="1" ht="11.25">
      <c r="A47" s="65" t="s">
        <v>3322</v>
      </c>
      <c r="B47" s="65" t="s">
        <v>3323</v>
      </c>
    </row>
    <row customHeight="1" ht="11.25">
      <c r="A48" s="65" t="s">
        <v>3324</v>
      </c>
      <c r="B48" s="65" t="s">
        <v>3325</v>
      </c>
    </row>
    <row customHeight="1" ht="11.25">
      <c r="A49" s="65" t="s">
        <v>3326</v>
      </c>
      <c r="B49" s="65" t="s">
        <v>3327</v>
      </c>
    </row>
    <row customHeight="1" ht="11.25">
      <c r="A50" s="65" t="s">
        <v>3328</v>
      </c>
      <c r="B50" s="65" t="s">
        <v>3329</v>
      </c>
    </row>
    <row customHeight="1" ht="11.25">
      <c r="A51" s="65" t="s">
        <v>3330</v>
      </c>
      <c r="B51" s="65" t="s">
        <v>3331</v>
      </c>
    </row>
    <row customHeight="1" ht="11.25">
      <c r="A52" s="65" t="s">
        <v>3332</v>
      </c>
      <c r="B52" s="65" t="s">
        <v>3333</v>
      </c>
    </row>
    <row customHeight="1" ht="11.25">
      <c r="A53" s="65" t="s">
        <v>3334</v>
      </c>
      <c r="B53" s="65" t="s">
        <v>3335</v>
      </c>
    </row>
    <row customHeight="1" ht="11.25">
      <c r="A54" s="65" t="s">
        <v>3336</v>
      </c>
      <c r="B54" s="65" t="s">
        <v>3337</v>
      </c>
    </row>
    <row customHeight="1" ht="11.25">
      <c r="A55" s="65" t="s">
        <v>3338</v>
      </c>
      <c r="B55" s="65" t="s">
        <v>3339</v>
      </c>
    </row>
    <row customHeight="1" ht="11.25">
      <c r="A56" s="65" t="s">
        <v>3340</v>
      </c>
      <c r="B56" s="65" t="s">
        <v>3341</v>
      </c>
    </row>
    <row customHeight="1" ht="11.25">
      <c r="A57" s="65" t="s">
        <v>3342</v>
      </c>
      <c r="B57" s="65" t="s">
        <v>3343</v>
      </c>
    </row>
    <row customHeight="1" ht="11.25">
      <c r="A58" s="65" t="s">
        <v>3344</v>
      </c>
      <c r="B58" s="65" t="s">
        <v>3345</v>
      </c>
    </row>
    <row customHeight="1" ht="11.25">
      <c r="A59" s="65" t="s">
        <v>3346</v>
      </c>
      <c r="B59" s="65" t="s">
        <v>3347</v>
      </c>
    </row>
    <row customHeight="1" ht="11.25">
      <c r="A60" s="65" t="s">
        <v>3348</v>
      </c>
      <c r="B60" s="65" t="s">
        <v>3349</v>
      </c>
    </row>
    <row customHeight="1" ht="11.25">
      <c r="A61" s="65"/>
      <c r="B61" s="65" t="s">
        <v>3350</v>
      </c>
    </row>
    <row customHeight="1" ht="11.25">
      <c r="A62" s="65"/>
      <c r="B62" s="65" t="s">
        <v>3351</v>
      </c>
    </row>
    <row customHeight="1" ht="11.25">
      <c r="A63" s="65"/>
      <c r="B63" s="65" t="s">
        <v>3352</v>
      </c>
    </row>
    <row customHeight="1" ht="11.25">
      <c r="A64" s="65"/>
      <c r="B64" s="65" t="s">
        <v>3353</v>
      </c>
    </row>
    <row customHeight="1" ht="11.25">
      <c r="A65" s="65"/>
      <c r="B65" s="65" t="s">
        <v>3354</v>
      </c>
    </row>
    <row customHeight="1" ht="11.25">
      <c r="A66" s="65"/>
      <c r="B66" s="65" t="s">
        <v>3355</v>
      </c>
    </row>
    <row customHeight="1" ht="11.25">
      <c r="A67" s="65"/>
      <c r="B67" s="65" t="s">
        <v>3356</v>
      </c>
    </row>
    <row customHeight="1" ht="11.25">
      <c r="A68" s="65"/>
      <c r="B68" s="65" t="s">
        <v>3357</v>
      </c>
    </row>
    <row customHeight="1" ht="11.25">
      <c r="A69" s="65"/>
      <c r="B69" s="65" t="s">
        <v>3358</v>
      </c>
    </row>
    <row customHeight="1" ht="11.25">
      <c r="A70" s="65"/>
      <c r="B70" s="65" t="s">
        <v>3359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D9E7E-9EC8-8271-8EF9-D9C045C9A2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3360</v>
      </c>
    </row>
    <row customHeight="1" ht="90">
      <c r="B2" s="95" t="s">
        <v>3361</v>
      </c>
    </row>
    <row customHeight="1" ht="67.5">
      <c r="B3" s="95" t="s">
        <v>3362</v>
      </c>
    </row>
    <row customHeight="1" ht="33.75">
      <c r="B4" s="95" t="s">
        <v>3363</v>
      </c>
    </row>
    <row customHeight="1" ht="11.25">
      <c r="B5" s="95" t="s">
        <v>3364</v>
      </c>
    </row>
    <row customHeight="1" ht="22.5">
      <c r="B6" s="95" t="s">
        <v>3365</v>
      </c>
    </row>
    <row customHeight="1" ht="22.5">
      <c r="B7" s="95" t="s">
        <v>3366</v>
      </c>
    </row>
    <row customHeight="1" ht="22.5">
      <c r="B8" s="95" t="s">
        <v>3367</v>
      </c>
    </row>
    <row customHeight="1" ht="22.5">
      <c r="B9" s="95" t="s">
        <v>3368</v>
      </c>
    </row>
    <row customHeight="1" ht="56.25">
      <c r="B10" s="95" t="s">
        <v>3369</v>
      </c>
    </row>
    <row customHeight="1" ht="12.75">
      <c r="B11" s="160" t="s">
        <v>3370</v>
      </c>
    </row>
    <row customHeight="1" ht="11.25">
      <c r="B12" s="94" t="s">
        <v>3371</v>
      </c>
    </row>
    <row customHeight="1" ht="22.5">
      <c r="B13" s="95" t="s">
        <v>3372</v>
      </c>
    </row>
    <row customHeight="1" ht="67.5">
      <c r="B14" s="95" t="s">
        <v>3373</v>
      </c>
    </row>
    <row customHeight="1" ht="22.5">
      <c r="B15" s="95" t="s">
        <v>3374</v>
      </c>
    </row>
    <row customHeight="1" ht="11.25">
      <c r="B16" s="94" t="s">
        <v>3375</v>
      </c>
      <c r="D16" s="101"/>
    </row>
    <row customHeight="1" ht="33.75">
      <c r="B17" s="95" t="s">
        <v>3376</v>
      </c>
    </row>
    <row customHeight="1" ht="33.75">
      <c r="B18" s="95" t="s">
        <v>3377</v>
      </c>
    </row>
    <row customHeight="1" ht="11.25">
      <c r="B19" s="95" t="s">
        <v>3378</v>
      </c>
    </row>
    <row customHeight="1" ht="33.75">
      <c r="B20" s="95" t="s">
        <v>3379</v>
      </c>
    </row>
    <row customHeight="1" ht="11.25">
      <c r="B21" s="94" t="s">
        <v>3380</v>
      </c>
    </row>
    <row customHeight="1" ht="11.25">
      <c r="B22" s="95" t="s">
        <v>3381</v>
      </c>
    </row>
    <row r="24" customHeight="1" ht="22.5">
      <c r="B24" s="162" t="s">
        <v>3382</v>
      </c>
    </row>
    <row r="26" customHeight="1" ht="11.25">
      <c r="B26" s="94" t="s">
        <v>3383</v>
      </c>
    </row>
    <row customHeight="1" ht="22.5">
      <c r="B27" s="161" t="s">
        <v>400</v>
      </c>
    </row>
    <row customHeight="1" ht="56.25">
      <c r="B28" s="161" t="s">
        <v>3384</v>
      </c>
    </row>
    <row customHeight="1" ht="11.25">
      <c r="B29" s="211" t="s">
        <v>3385</v>
      </c>
    </row>
    <row customHeight="1" ht="22.5">
      <c r="B30" s="161" t="s">
        <v>3386</v>
      </c>
    </row>
    <row r="32" customHeight="1" ht="11.25">
      <c r="A32" s="189"/>
      <c r="B32" s="190" t="s">
        <v>3387</v>
      </c>
    </row>
    <row customHeight="1" ht="14.25">
      <c r="A33" s="191">
        <v>1</v>
      </c>
      <c r="B33" s="192" t="s">
        <v>3388</v>
      </c>
    </row>
    <row customHeight="1" ht="14.25">
      <c r="A34" s="191">
        <v>2</v>
      </c>
      <c r="B34" s="192" t="s">
        <v>3389</v>
      </c>
    </row>
    <row customHeight="1" ht="11.25">
      <c r="B35" s="190" t="s">
        <v>3390</v>
      </c>
    </row>
    <row customHeight="1" ht="11.25">
      <c r="B36" s="192" t="s">
        <v>3391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84C1C-1158-CAE5-E92A-2B0024A2BA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110</v>
      </c>
      <c r="E2" s="2236"/>
      <c r="F2" s="1626"/>
      <c r="G2" s="1621" t="s">
        <v>110</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106</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