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535"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Инструкция" sheetId="6" r:id="rId6"/>
    <sheet name="Титульный" sheetId="7" r:id="rId7"/>
    <sheet name="Ф-2" sheetId="8" r:id="rId8"/>
    <sheet name="Ссылки" sheetId="9" state="veryHidden" r:id="rId9"/>
    <sheet name="Ф-3" sheetId="10" r:id="rId10"/>
    <sheet name="Ф-4" sheetId="11" r:id="rId11"/>
    <sheet name="Ф-5" sheetId="12" r:id="rId12"/>
    <sheet name="Ф-6" sheetId="13" r:id="rId13"/>
    <sheet name="Ф-7" sheetId="14" r:id="rId14"/>
    <sheet name="Ф-12" sheetId="15" r:id="rId15"/>
    <sheet name="Ф-13" sheetId="16" r:id="rId16"/>
    <sheet name="Форма заявки" sheetId="17" state="hidden" r:id="rId17"/>
    <sheet name="ФЛ" sheetId="18" state="hidden" r:id="rId18"/>
    <sheet name="Комментарии" sheetId="19" r:id="rId19"/>
    <sheet name="Проверка" sheetId="20" r:id="rId20"/>
  </sheets>
  <externalReferences>
    <externalReference r:id="rId23"/>
  </externalReferences>
  <definedNames>
    <definedName name="_xlfn.IFERROR" hidden="1">#NAME?</definedName>
    <definedName name="anscount" hidden="1">1</definedName>
    <definedName name="B_FIO">'Титульный'!$F$44</definedName>
    <definedName name="B_POST">'Титульный'!$F$45</definedName>
    <definedName name="CHECK_RNG">'Проверка'!$E$12:$G$13</definedName>
    <definedName name="CHSTATUS">'TSheet'!$B$9</definedName>
    <definedName name="COMPANY" localSheetId="16">'[1]Титульный'!$F$14</definedName>
    <definedName name="COMPANY">'Титульный'!$F$14</definedName>
    <definedName name="EXE_EMAIL">'Титульный'!$F$51</definedName>
    <definedName name="EXE_FIO">'Титульный'!$F$48</definedName>
    <definedName name="EXE_PHONE">'Титульный'!$F$50</definedName>
    <definedName name="EXE_POST">'Титульный'!$F$49</definedName>
    <definedName name="FORMCODE" localSheetId="16">'[1]TSheet'!$C$2</definedName>
    <definedName name="FORMCODE">'TSheet'!$B$2</definedName>
    <definedName name="FORMID" localSheetId="16">'[1]TSheet'!$C$1</definedName>
    <definedName name="FORMID">'TSheet'!$B$1</definedName>
    <definedName name="FORMNAME" localSheetId="16">'[1]TSheet'!$C$3</definedName>
    <definedName name="FORMNAME">'TSheet'!$B$3</definedName>
    <definedName name="ID" localSheetId="16">'[1]Титульный'!$A$1</definedName>
    <definedName name="ID">'Титульный'!$A$1</definedName>
    <definedName name="INN">'Титульный'!$F$15</definedName>
    <definedName name="INS_RANGE">'RSheet'!$A$10:$M$14</definedName>
    <definedName name="KIND_ACTIVITY">'Титульный'!$F$20</definedName>
    <definedName name="KPP">'Титульный'!$F$16</definedName>
    <definedName name="LIST_ORG_REESTR">'SheetOrgReestr'!$A$2:$E$201</definedName>
    <definedName name="Mth_Count_0">'TSheet'!$J$3</definedName>
    <definedName name="Mth_Count_1">'TSheet'!$J$4</definedName>
    <definedName name="Mth_Count_2">'TSheet'!$J$5</definedName>
    <definedName name="Mth_Count_3">'TSheet'!$J$6</definedName>
    <definedName name="Mth_Count_4">'TSheet'!$J$7</definedName>
    <definedName name="NAME_ORG_REESTR">'SheetOrgReestr'!$A$2:$A$282</definedName>
    <definedName name="OR_REFRESH_DATE" localSheetId="6">'Титульный'!$F$12</definedName>
    <definedName name="P19_T1_Protect" localSheetId="8" hidden="1">P5_T1_Protect,P6_T1_Protect,P7_T1_Protect,P8_T1_Protect,P9_T1_Protect,P10_T1_Protect,P11_T1_Protect,P12_T1_Protect,P13_T1_Protect,P14_T1_Protect</definedName>
    <definedName name="P19_T1_Protect" localSheetId="14" hidden="1">P5_T1_Protect,P6_T1_Protect,P7_T1_Protect,P8_T1_Protect,P9_T1_Protect,P10_T1_Protect,P11_T1_Protect,P12_T1_Protect,P13_T1_Protect,P14_T1_Protect</definedName>
    <definedName name="P19_T1_Protect" localSheetId="15" hidden="1">P5_T1_Protect,P6_T1_Protect,P7_T1_Protect,P8_T1_Protect,P9_T1_Protect,P10_T1_Protect,P11_T1_Protect,P12_T1_Protect,P13_T1_Protect,P14_T1_Protect</definedName>
    <definedName name="P19_T1_Protect" localSheetId="9" hidden="1">P5_T1_Protect,P6_T1_Protect,P7_T1_Protect,P8_T1_Protect,P9_T1_Protect,P10_T1_Protect,P11_T1_Protect,P12_T1_Protect,P13_T1_Protect,P14_T1_Protect</definedName>
    <definedName name="P19_T1_Protect" localSheetId="10" hidden="1">P5_T1_Protect,P6_T1_Protect,P7_T1_Protect,P8_T1_Protect,P9_T1_Protect,P10_T1_Protect,P11_T1_Protect,P12_T1_Protect,P13_T1_Protect,P14_T1_Protect</definedName>
    <definedName name="P19_T1_Protect" localSheetId="11" hidden="1">P5_T1_Protect,P6_T1_Protect,P7_T1_Protect,P8_T1_Protect,P9_T1_Protect,P10_T1_Protect,P11_T1_Protect,P12_T1_Protect,P13_T1_Protect,P14_T1_Protect</definedName>
    <definedName name="P19_T1_Protect" localSheetId="12" hidden="1">P5_T1_Protect,P6_T1_Protect,P7_T1_Protect,P8_T1_Protect,P9_T1_Protect,P10_T1_Protect,P11_T1_Protect,P12_T1_Protect,P13_T1_Protect,P14_T1_Protect</definedName>
    <definedName name="P19_T1_Protect" localSheetId="13" hidden="1">P5_T1_Protect,P6_T1_Protect,P7_T1_Protect,P8_T1_Protect,P9_T1_Protect,P10_T1_Protect,P11_T1_Protect,P12_T1_Protect,P13_T1_Protect,P14_T1_Protect</definedName>
    <definedName name="P19_T1_Protect" localSheetId="17"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Address">'Титульный'!$F$41</definedName>
    <definedName name="PCOMPANY" localSheetId="0">'TSheet'!$B$6</definedName>
    <definedName name="Period_name_0" localSheetId="16">'[1]TSheet'!$N$3</definedName>
    <definedName name="Period_name_0">'TSheet'!$G$3</definedName>
    <definedName name="Period_name_1">'TSheet'!$G$4</definedName>
    <definedName name="PF" localSheetId="16">'[1]Титульный'!$F$18</definedName>
    <definedName name="PF">'Титульный'!$F$18</definedName>
    <definedName name="PID">'TSheet'!$B$11</definedName>
    <definedName name="PLANFACT" localSheetId="16">'[1]TSheet'!$G$2:$G$3</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LOAD_1">'Ф-2'!$G$18:$G$24</definedName>
    <definedName name="SCOPE_LOAD_10">'ФЛ'!$G$13:$G$19</definedName>
    <definedName name="SCOPE_LOAD_2">'Ф-3'!$G$18:$G$24</definedName>
    <definedName name="SCOPE_LOAD_3">'Ф-4'!$G$18:$G$24</definedName>
    <definedName name="SCOPE_LOAD_4">'Ф-5'!$G$18:$G$24</definedName>
    <definedName name="SCOPE_LOAD_5">'Ф-6'!$G$18:$G$22</definedName>
    <definedName name="SCOPE_LOAD_6">'Ф-7'!$G$18:$G$24</definedName>
    <definedName name="SCOPE_LOAD_7">'Ф-12'!$G$16</definedName>
    <definedName name="SCOPE_LOAD_8">'Ф-13'!$G$16:$G$19</definedName>
    <definedName name="SCOPE_LOAD_9">'Форма заявки'!$E$12:$I$106</definedName>
    <definedName name="Sheets_rng">'TSheet'!$A$18:$A$27</definedName>
    <definedName name="t_log">'TranferLog'!$A$1:$A$6</definedName>
    <definedName name="T_RNG_1">'Титульный'!$F$25</definedName>
    <definedName name="T_RNG_2">'Титульный'!$F$26</definedName>
    <definedName name="T_RNG_3">'Титульный'!$F$27</definedName>
    <definedName name="T_RNG_4">'Титульный'!$F$28</definedName>
    <definedName name="T_RNG_5">'Титульный'!$F$29</definedName>
    <definedName name="T_RNG_6">'Титульный'!$F$30</definedName>
    <definedName name="T_RNG_7">'Титульный'!$F$31</definedName>
    <definedName name="T_RNG_8">'Титульный'!$F$32</definedName>
    <definedName name="TARIFF_CNG_DATE_1" localSheetId="16">'[1]Титульный'!$F$37</definedName>
    <definedName name="TARIFF_CNG_DATE_1">'Титульный'!$F$35</definedName>
    <definedName name="TARIFF_CNG_DATE_2" localSheetId="16">'[1]Титульный'!$F$38</definedName>
    <definedName name="TARIFF_CNG_DATE_2">'Титульный'!$F$36</definedName>
    <definedName name="TARIFF_CNG_DATE_3" localSheetId="16">'[1]Титульный'!$F$39</definedName>
    <definedName name="TARIFF_CNG_DATE_3">'Титульный'!$F$37</definedName>
    <definedName name="UAdrress">'Титульный'!$F$40</definedName>
    <definedName name="VERSION" localSheetId="16">'[1]TSheet'!$C$4</definedName>
    <definedName name="VERSION">'TSheet'!$B$4</definedName>
    <definedName name="VK_GROUP">'TSheet'!$Q$2:$Q$6</definedName>
    <definedName name="YEAR_PERIOD" localSheetId="16">'[1]Титульный'!$F$23</definedName>
    <definedName name="YEAR_PERIOD">'Титульный'!$F$23</definedName>
    <definedName name="Год" localSheetId="6">'TSheet'!$C$2:$C$10</definedName>
    <definedName name="Год">'TSheet'!$C$2:$C$10</definedName>
    <definedName name="Квартал" localSheetId="6">'TSheet'!$D$2:$D$5</definedName>
    <definedName name="Квартал" localSheetId="16">'[1]TSheet'!$O$2:$O$5</definedName>
    <definedName name="Квартал">'TSheet'!$D$2:$D$5</definedName>
    <definedName name="_xlnm.Print_Area" localSheetId="5">'Инструкция'!$D$4:$H$37</definedName>
    <definedName name="_xlnm.Print_Area" localSheetId="18">'Комментарии'!$D$4:$H$22</definedName>
    <definedName name="_xlnm.Print_Area" localSheetId="19">'Проверка'!$D$4:$H$14</definedName>
    <definedName name="_xlnm.Print_Area" localSheetId="6">'Титульный'!$D$4:$H$52</definedName>
    <definedName name="_xlnm.Print_Area" localSheetId="14">'Ф-12'!$E$5:$H$19</definedName>
    <definedName name="_xlnm.Print_Area" localSheetId="15">'Ф-13'!$E$5:$H$22</definedName>
    <definedName name="_xlnm.Print_Area" localSheetId="7">'Ф-2'!$E$5:$H$27</definedName>
    <definedName name="_xlnm.Print_Area" localSheetId="9">'Ф-3'!$E$5:$H$27</definedName>
    <definedName name="_xlnm.Print_Area" localSheetId="10">'Ф-4'!$E$5:$H$27</definedName>
    <definedName name="_xlnm.Print_Area" localSheetId="11">'Ф-5'!$E$5:$H$27</definedName>
    <definedName name="_xlnm.Print_Area" localSheetId="12">'Ф-6'!$E$5:$H$25</definedName>
    <definedName name="_xlnm.Print_Area" localSheetId="13">'Ф-7'!$E$5:$H$27</definedName>
    <definedName name="_xlnm.Print_Area" localSheetId="17">'ФЛ'!$E$5:$H$20</definedName>
    <definedName name="_xlnm.Print_Area" localSheetId="16">'Форма заявки'!$D$5:$J$108</definedName>
    <definedName name="ПФ" localSheetId="6">'TSheet'!$E$2:$E$4</definedName>
    <definedName name="Реализация">'TSheet'!$F$1:$F$6</definedName>
  </definedNames>
  <calcPr fullCalcOnLoad="1"/>
</workbook>
</file>

<file path=xl/sharedStrings.xml><?xml version="1.0" encoding="utf-8"?>
<sst xmlns="http://schemas.openxmlformats.org/spreadsheetml/2006/main" count="1020" uniqueCount="783">
  <si>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</si>
  <si>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</si>
  <si>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</si>
  <si>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</si>
  <si>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</si>
  <si>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</si>
  <si>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</si>
  <si>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</si>
  <si>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</si>
  <si>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</si>
  <si>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</si>
  <si>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</si>
  <si>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</si>
  <si>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</si>
  <si>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</si>
  <si>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</si>
  <si>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</si>
  <si>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</si>
  <si>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</si>
  <si>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</si>
  <si>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Руководитель организации</t>
  </si>
  <si>
    <t>SPHERE</t>
  </si>
  <si>
    <t>Результаты проверки</t>
  </si>
  <si>
    <t>Адрес</t>
  </si>
  <si>
    <t>Описание ошибки</t>
  </si>
  <si>
    <t>Статус</t>
  </si>
  <si>
    <t>I квартал</t>
  </si>
  <si>
    <t>План</t>
  </si>
  <si>
    <t>Тип отчетности</t>
  </si>
  <si>
    <t>FORMNAME</t>
  </si>
  <si>
    <t>COMPANY</t>
  </si>
  <si>
    <t>PERIOD</t>
  </si>
  <si>
    <t>PF</t>
  </si>
  <si>
    <t>780101001</t>
  </si>
  <si>
    <t>784101001</t>
  </si>
  <si>
    <t>ИНСТРУКЦИЯ ПО ЗАПОЛНЕНИЮ ШАБЛОНА</t>
  </si>
  <si>
    <t>Комментарии</t>
  </si>
  <si>
    <t>FORMID</t>
  </si>
  <si>
    <t>Комитет по тарифам Санкт-Петербурга</t>
  </si>
  <si>
    <t>PLANFACT</t>
  </si>
  <si>
    <t>1 год</t>
  </si>
  <si>
    <t>2 года</t>
  </si>
  <si>
    <t>4 года</t>
  </si>
  <si>
    <t>5 лет</t>
  </si>
  <si>
    <t>6 лет</t>
  </si>
  <si>
    <t>Факт</t>
  </si>
  <si>
    <t>ЗАО "Завод комплексной переработки отходов"</t>
  </si>
  <si>
    <t>ООО "Квантум"</t>
  </si>
  <si>
    <t>ООО "Новый Свет-ЭКО"</t>
  </si>
  <si>
    <t>P1</t>
  </si>
  <si>
    <t>VerValid</t>
  </si>
  <si>
    <t>false</t>
  </si>
  <si>
    <t>CHKSTATUS</t>
  </si>
  <si>
    <t xml:space="preserve">ID </t>
  </si>
  <si>
    <t>Лист: П5 , Столбец: $I:$I</t>
  </si>
  <si>
    <t>Лист: П4 , Строка: $37:$37</t>
  </si>
  <si>
    <t>Лист: П4 , Строка: $38:$38</t>
  </si>
  <si>
    <t>Лист: П4 , Строка: $39:$39</t>
  </si>
  <si>
    <t>Лист: П4 , Строка: $40:$40</t>
  </si>
  <si>
    <t>Версия актуальна</t>
  </si>
  <si>
    <t>Период в заголовке</t>
  </si>
  <si>
    <t>М</t>
  </si>
  <si>
    <t>Д</t>
  </si>
  <si>
    <t>Удалить поставщика</t>
  </si>
  <si>
    <t>тыс. руб.</t>
  </si>
  <si>
    <t xml:space="preserve">цена </t>
  </si>
  <si>
    <t>руб./Гкал</t>
  </si>
  <si>
    <t>объем энергии</t>
  </si>
  <si>
    <t>тыс. Гкал</t>
  </si>
  <si>
    <t>Добавить вид носителя</t>
  </si>
  <si>
    <t>Удалить</t>
  </si>
  <si>
    <t>Реестр к системе отчетности организаций, осуществляющих услуги по утилизации (захоронению) твердых бытовых отходов, в отношении которых осуществляется государственное регулирование тарифов на территории Санкт-Петербурга</t>
  </si>
  <si>
    <t>№ п.п.</t>
  </si>
  <si>
    <t>Наименование документов согласно системе отчетности</t>
  </si>
  <si>
    <t>Ссылка на загруженные документы</t>
  </si>
  <si>
    <t>1.</t>
  </si>
  <si>
    <t>Бухгалтерская отчетность:</t>
  </si>
  <si>
    <t>Х</t>
  </si>
  <si>
    <t>1.1.</t>
  </si>
  <si>
    <t>Бухгалтерский баланс</t>
  </si>
  <si>
    <t>1.2.</t>
  </si>
  <si>
    <t>Отчет о финансовых результатах (с пояснениями к бухгалтерскому балансу)</t>
  </si>
  <si>
    <t>1.3.</t>
  </si>
  <si>
    <t>Отчет об изменениях капитала</t>
  </si>
  <si>
    <t>1.4.</t>
  </si>
  <si>
    <t>Отчет о движении денежных средств</t>
  </si>
  <si>
    <t>2.</t>
  </si>
  <si>
    <t>Статистическая отчетность, формы:</t>
  </si>
  <si>
    <t>2.1.</t>
  </si>
  <si>
    <t>5-З «Сведения о затратах на производство и продажу продукции (товаров, работ, услуг)»</t>
  </si>
  <si>
    <t>2.2.</t>
  </si>
  <si>
    <t>П-1 «Сведения о производстве и отгрузке товаров и услуг»</t>
  </si>
  <si>
    <t>2.3.</t>
  </si>
  <si>
    <t>П-2 «Сведения об инвестициях в нефинансовые активы»</t>
  </si>
  <si>
    <t>2.4.</t>
  </si>
  <si>
    <t>П-3 «Сведения о финансовом состоянии организации»</t>
  </si>
  <si>
    <t>2.5.</t>
  </si>
  <si>
    <t>П-4 «Сведения о численности, заработной плате и движении работников»</t>
  </si>
  <si>
    <t>2.6.</t>
  </si>
  <si>
    <t>1-предприятие «Основные сведения о деятельности организации»</t>
  </si>
  <si>
    <t>3.</t>
  </si>
  <si>
    <t>Дополнительные расчетные и обосновывающие материалы, которые,по мнению организации, осуществляющей регулируемые виды деятельности, необходимы для подтверждения расходов за отчетный период.</t>
  </si>
  <si>
    <t>Добавить</t>
  </si>
  <si>
    <t>470501001</t>
  </si>
  <si>
    <t>СПб ГУП "Завод МПБО-2"</t>
  </si>
  <si>
    <t>P2C1</t>
  </si>
  <si>
    <t>P2C2</t>
  </si>
  <si>
    <t>P2R1</t>
  </si>
  <si>
    <t>P2R2</t>
  </si>
  <si>
    <t>P2R3</t>
  </si>
  <si>
    <t>P2R4</t>
  </si>
  <si>
    <t>P2R5</t>
  </si>
  <si>
    <t>P2R6</t>
  </si>
  <si>
    <t>P2R7</t>
  </si>
  <si>
    <t>P2R8</t>
  </si>
  <si>
    <t>P2R9</t>
  </si>
  <si>
    <t>P2R10</t>
  </si>
  <si>
    <t>P2R11</t>
  </si>
  <si>
    <t>P2R12</t>
  </si>
  <si>
    <t>P2R13</t>
  </si>
  <si>
    <t>P1C1</t>
  </si>
  <si>
    <t>P1C2</t>
  </si>
  <si>
    <t>P1R1</t>
  </si>
  <si>
    <t>P1R2</t>
  </si>
  <si>
    <t>P1R3</t>
  </si>
  <si>
    <t>P1R4</t>
  </si>
  <si>
    <t>P1R5</t>
  </si>
  <si>
    <t>SCOPE_LOAD_1</t>
  </si>
  <si>
    <t>Период регулирования</t>
  </si>
  <si>
    <t>Вид регулируемой деятельности</t>
  </si>
  <si>
    <t/>
  </si>
  <si>
    <t>WARM.OPENINFO.TARIF.4.178</t>
  </si>
  <si>
    <t>WARM</t>
  </si>
  <si>
    <t>SCOPE_LOAD_2</t>
  </si>
  <si>
    <t>SCOPE_LOAD_3</t>
  </si>
  <si>
    <t>SCOPE_LOAD_4</t>
  </si>
  <si>
    <t>SCOPE_LOAD_5</t>
  </si>
  <si>
    <t>SCOPE_LOAD_6</t>
  </si>
  <si>
    <t>SCOPE_LOAD_7</t>
  </si>
  <si>
    <t>SCOPE_LOAD_8</t>
  </si>
  <si>
    <t>SCOPE_LOAD_9</t>
  </si>
  <si>
    <t>P2</t>
  </si>
  <si>
    <t>P3</t>
  </si>
  <si>
    <t>P4</t>
  </si>
  <si>
    <t>P5</t>
  </si>
  <si>
    <t>P6</t>
  </si>
  <si>
    <t>P7</t>
  </si>
  <si>
    <t>P8</t>
  </si>
  <si>
    <t>P9</t>
  </si>
  <si>
    <t>Тариф на тепловую энергию (мощность)</t>
  </si>
  <si>
    <t>Тариф на теплоноситель</t>
  </si>
  <si>
    <t>Тарифы на услуги по передаче тепловой энергии, теплоносителя</t>
  </si>
  <si>
    <t>Плата за услуги по поддержанию резервной тепловой мощности</t>
  </si>
  <si>
    <t>Плата за подключение (технологическое присоединение) к системе теплоснабжения</t>
  </si>
  <si>
    <t>Типовая форма заявки на подключение</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</si>
  <si>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</si>
  <si>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</si>
  <si>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</si>
  <si>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</si>
  <si>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Примечание: форма заполняется на основании решения органа регулирования об установлении тарифов по регулируемому виду деятельности.</t>
  </si>
  <si>
    <t>Тарифы на тепловую энергию (мощность) не установлены</t>
  </si>
  <si>
    <t>Наименование органа исполнительной власти субъекта Российской Федерации в области государственного регулирования цен (тарифов) (далее - орган регулирования), принявшего решение об утверждении тарифа на тепловую энергию (мощность)</t>
  </si>
  <si>
    <t>Реквизиты (дата, номер) решения об утверждении тарифа на тепловую энергию (мощность)</t>
  </si>
  <si>
    <t>Величина установленного тарифа на тепловую энергию (мощность)</t>
  </si>
  <si>
    <t>Срок действия установленного тарифа на тепловую энергию (мощность)</t>
  </si>
  <si>
    <t>Источник официального опубликования решения об установлении тарифа на тепловую энергию (мощность)</t>
  </si>
  <si>
    <t>Информация о тарифах на тепловую энергию (мощность)</t>
  </si>
  <si>
    <t>ЕДИНЫЕ ФОРМЫ РАСКРЫТИЯ ИНФОРМАЦИИ 
ТЕПЛОСНАБЖАЮЩИМИ И ТЕПЛОСЕТЕВЫМИ ОРГАНИЗАЦИЯМИ</t>
  </si>
  <si>
    <t>Утверждены приказом ФАС России от 14.07.2017 № 930/17</t>
  </si>
  <si>
    <t>Форма 2</t>
  </si>
  <si>
    <t>Информация о тарифах на теплоноситель, поставляемый теплоснабжающими организациями потребителям, другим теплоснабжающим организациям</t>
  </si>
  <si>
    <t>Форма 3</t>
  </si>
  <si>
    <t>Тарифы на теплоноситель, поставляемый теплоснабжающими организациями потребителям, другим теплоснабжающим организациям не установлены</t>
  </si>
  <si>
    <t>Наименование органа регулирования, принявшего решение об утверждении тарифа на теплоноситель, поставляемый теплоснабжающими организациями потребителям, другим теплоснабжающим организациям</t>
  </si>
  <si>
    <t>Реквизиты (дата, номер) решения об утверждении тарифа на теплоноситель, поставляемый теплоснабжающими организациями потребителям, другим теплоснабжающим организациям</t>
  </si>
  <si>
    <t>Величина установленного тарифа на теплоноситель, поставляемый теплоснабжающими организациями потребителям, другим теплоснабжающим организациям</t>
  </si>
  <si>
    <t>Срок действия установленного тарифа на теплоноситель, поставляемый теплоснабжающими организациями потребителям, другим теплоснабжающим организациям</t>
  </si>
  <si>
    <t>Источник официального опубликования решения об установлении тарифа на теплоноситель, поставляемый теплоснабжающими организациями потребителям, другим теплоснабжающим организациям</t>
  </si>
  <si>
    <t>Форма 4</t>
  </si>
  <si>
    <t>Информация о тарифах на услуги по передаче тепловой энергии, теплоносителя</t>
  </si>
  <si>
    <t>Тарифы на услуги по передаче тепловой энергии, теплоносителя не установлены</t>
  </si>
  <si>
    <t>Наименование органа регулирования, принявшего решение об утверждении тарифа на услуги по передаче тепловой энергии, теплоносителя</t>
  </si>
  <si>
    <t>Реквизиты (дата, номер) решения об утверждении тарифа на услуги по передаче тепловой энергии, теплоносителя</t>
  </si>
  <si>
    <t>Величина установленного тарифа на услуги по передаче тепловой энергии, теплоносителя</t>
  </si>
  <si>
    <t>Срок действия установленного тарифа на услуги по передаче тепловой энергии, теплоносителя</t>
  </si>
  <si>
    <t>Источник официального опубликования решения об установлении тарифа на услуги по передаче тепловой энергии, теплоносителя</t>
  </si>
  <si>
    <t>Форма 5</t>
  </si>
  <si>
    <t xml:space="preserve">Информация об утвержденной плате за услуги по поддержанию резервной тепловой мощности при отсутствии потребления тепловой энергии
</t>
  </si>
  <si>
    <t>Плата за услуги по поддержанию резервной тепловой мощности при отсутствии потребления тепловой энергии не утверждена</t>
  </si>
  <si>
    <t>Наименование органа регулирования, принявшего решение об утверждении платы за услуги по поддержанию резервной тепловой мощности при отсутствии потребления тепловой энергии</t>
  </si>
  <si>
    <t>Реквизиты (дата, номер) решения об утверждении платы за услуги по поддержанию резервной тепловой мощности при отсутствии потребления тепловой энергии</t>
  </si>
  <si>
    <t>Величина утвержденной платы за услуги по поддержанию резервной тепловой мощности при отсутствии потребления тепловой энергии</t>
  </si>
  <si>
    <t>Срок действия утвержденной платы за услуги по поддержанию резервной тепловой мощности при отсутствии потребления тепловой энергии</t>
  </si>
  <si>
    <t>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t>
  </si>
  <si>
    <t>Форма 6</t>
  </si>
  <si>
    <t>Информация о тарифах на подключение (технологическое присоединение) к системе теплоснабжения</t>
  </si>
  <si>
    <t>Тарифы на подключение (технологическое присоединение) к системе теплоснабжения не установлены</t>
  </si>
  <si>
    <t>Реквизиты (дата, номер) решения об утверждении тарифа на подключение (технологическое присоединение) к системе теплоснабжения</t>
  </si>
  <si>
    <t>Величина установленного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</si>
  <si>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</si>
  <si>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</si>
  <si>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Форма 7</t>
  </si>
  <si>
    <t xml:space="preserve">Информация о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t>
  </si>
  <si>
    <t>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не установлены</t>
  </si>
  <si>
    <t>Наименование органа регулирования, принявшего решение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</si>
  <si>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Реквизиты (дата, номер)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</si>
  <si>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Величина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</si>
  <si>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Срок действия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</si>
  <si>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Источник официального опубликования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</si>
  <si>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Форма 12</t>
  </si>
  <si>
    <t>Информация об условиях, на которых осуществляется поставка регулируемых товаров
и (или) оказание регулируемых услуг</t>
  </si>
  <si>
    <t>Примечание: указывается информация только об объемах тепловой энергии (мощности), теплоносителя, отпускаемых по ценам, определенным соглашением сторон; информация о цене такого договора не раскрывается.</t>
  </si>
  <si>
    <t>Информация об условиях, на которых осуществляется поставка товаров (оказание услуг), содержит сведения об условиях публичных договоров поставок регулируемых товаров (оказания регулируемых услуг), а также сведения о договорах, заключенных в соответствии с частями 2.1 и 2.2 статьи 8 Федерального закона "О теплоснабжении" (Собрание законодательства Российской Федерации Собрание законодательства Российской Федерации, 2010, N 31, ст. 4159; 2011, N 23, ст. 3263; N 50, ст. 7359; 2012, N 53, ст. 7616, 7643; 2013, N 19, ст. 2330; 2014, N 30, ст. 4218; N 42, ст. 5615; N 49 (часть VI), ст. 6913)</t>
  </si>
  <si>
    <t>Форма 13</t>
  </si>
  <si>
    <t xml:space="preserve">Информация о порядке выполнения технологических, технических и других мероприятий, связанных с подключением к подключением (технологическим присоединением) к системе теплоснабжения
</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</si>
  <si>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</si>
  <si>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</si>
  <si>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</si>
  <si>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</si>
  <si>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Типовая форма заявки на подключение (технологическое присоединение) к системе теплоснабжения</t>
  </si>
  <si>
    <t>Руководителю</t>
  </si>
  <si>
    <t xml:space="preserve">Заявление о подключении к тепловым сетям (заявление о выдаче технических условий на присоединение к тепловой сети)
</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</si>
  <si>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</si>
  <si>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</si>
  <si>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</si>
  <si>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</si>
  <si>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 xml:space="preserve">расположенного по адресу: </t>
  </si>
  <si>
    <t>(адрес или место расположения объекта, кадастровый номер земельного участка)</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</si>
  <si>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</si>
  <si>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</si>
  <si>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</si>
  <si>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</si>
  <si>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Тепловая нагрузка, Гкал/час</t>
  </si>
  <si>
    <t>Общая</t>
  </si>
  <si>
    <t>Отопление</t>
  </si>
  <si>
    <t>Вентиляция</t>
  </si>
  <si>
    <t>Горячее водоснабжение</t>
  </si>
  <si>
    <t>Всего по объекту,</t>
  </si>
  <si>
    <t>в т.ч.:</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</si>
  <si>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</si>
  <si>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Требования по надежности теплоснабжения объекта (если необходимо):</t>
  </si>
  <si>
    <t>Имеются технические условия подключения за №_____________</t>
  </si>
  <si>
    <t xml:space="preserve">от  «____» __________ 20___ г. </t>
  </si>
  <si>
    <t>Нормативный срок строительства объекта  ____________________ месяцев.</t>
  </si>
  <si>
    <t xml:space="preserve">Срок сдачи объекта (ввода в эксплуатацию)   ________ квартал 20_____ года. </t>
  </si>
  <si>
    <t xml:space="preserve">(с разбивкой по очередям)
</t>
  </si>
  <si>
    <t>Приложения к заявке:</t>
  </si>
  <si>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</si>
  <si>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</si>
  <si>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</si>
  <si>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</si>
  <si>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</si>
  <si>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</si>
  <si>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</si>
  <si>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</si>
  <si>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</si>
  <si>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</si>
  <si>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</si>
  <si>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 xml:space="preserve">Руководитель (должность)        _______________________    Ф. И. О.  </t>
  </si>
  <si>
    <t xml:space="preserve"> (подпись руководителя юридического лица)</t>
  </si>
  <si>
    <t xml:space="preserve">       М.П.</t>
  </si>
  <si>
    <t xml:space="preserve">или </t>
  </si>
  <si>
    <t xml:space="preserve">_______________________________                              _____________________________              </t>
  </si>
  <si>
    <t>(Фамилия Имя Отчество физического лица)                                            (подпись физического лица, дата)</t>
  </si>
  <si>
    <t>Исполнитель: ________________________</t>
  </si>
  <si>
    <t>Контактный телефон: _________________</t>
  </si>
  <si>
    <t>P3R1</t>
  </si>
  <si>
    <t>P3R2</t>
  </si>
  <si>
    <t>P3R3</t>
  </si>
  <si>
    <t>P3R4</t>
  </si>
  <si>
    <t>P3R5</t>
  </si>
  <si>
    <t>P3C1</t>
  </si>
  <si>
    <t>P3C2</t>
  </si>
  <si>
    <t>P4R1</t>
  </si>
  <si>
    <t>P4R2</t>
  </si>
  <si>
    <t>P4R3</t>
  </si>
  <si>
    <t>P4R4</t>
  </si>
  <si>
    <t>P4R5</t>
  </si>
  <si>
    <t>P4C1</t>
  </si>
  <si>
    <t>P4C2</t>
  </si>
  <si>
    <t>P5R1</t>
  </si>
  <si>
    <t>P5R2</t>
  </si>
  <si>
    <t>P5R3</t>
  </si>
  <si>
    <t>P5R4</t>
  </si>
  <si>
    <t>P5R5</t>
  </si>
  <si>
    <t>P5C1</t>
  </si>
  <si>
    <t>P5C2</t>
  </si>
  <si>
    <t>P6R1</t>
  </si>
  <si>
    <t>P6R2</t>
  </si>
  <si>
    <t>P6R3</t>
  </si>
  <si>
    <t>P6R4</t>
  </si>
  <si>
    <t>P6R5</t>
  </si>
  <si>
    <t>P6C1</t>
  </si>
  <si>
    <t>P6C2</t>
  </si>
  <si>
    <t>P7R1</t>
  </si>
  <si>
    <t>P7C1</t>
  </si>
  <si>
    <t>P7C2</t>
  </si>
  <si>
    <t>P8R1</t>
  </si>
  <si>
    <t>P8R2</t>
  </si>
  <si>
    <t>P8R3</t>
  </si>
  <si>
    <t>P8R4</t>
  </si>
  <si>
    <t>P8C1</t>
  </si>
  <si>
    <t>P8C2</t>
  </si>
  <si>
    <t>P9C1</t>
  </si>
  <si>
    <t>P9C2</t>
  </si>
  <si>
    <t>P9C3</t>
  </si>
  <si>
    <t>P9C4</t>
  </si>
  <si>
    <t>P9C5</t>
  </si>
  <si>
    <t>P9R1</t>
  </si>
  <si>
    <t>P9R2</t>
  </si>
  <si>
    <t>P9R3</t>
  </si>
  <si>
    <t>P9R4</t>
  </si>
  <si>
    <t>P9R5</t>
  </si>
  <si>
    <t>P9R6</t>
  </si>
  <si>
    <t>P9R7</t>
  </si>
  <si>
    <t>P9R8</t>
  </si>
  <si>
    <t>P9R9</t>
  </si>
  <si>
    <t>P9R10</t>
  </si>
  <si>
    <t>P9R11</t>
  </si>
  <si>
    <t>P9R12</t>
  </si>
  <si>
    <t>P9R13</t>
  </si>
  <si>
    <t>P9R14</t>
  </si>
  <si>
    <t>P9R15</t>
  </si>
  <si>
    <t>P9R16</t>
  </si>
  <si>
    <t>P9R17</t>
  </si>
  <si>
    <t>P9R18</t>
  </si>
  <si>
    <t>P9R19</t>
  </si>
  <si>
    <t>P9R20</t>
  </si>
  <si>
    <t>P9R21</t>
  </si>
  <si>
    <t>P9R22</t>
  </si>
  <si>
    <t>P9R23</t>
  </si>
  <si>
    <t>P9R24</t>
  </si>
  <si>
    <t>P9R25</t>
  </si>
  <si>
    <t>P9R26</t>
  </si>
  <si>
    <t>P9R27</t>
  </si>
  <si>
    <t>P9R28</t>
  </si>
  <si>
    <t>P9R29</t>
  </si>
  <si>
    <t>P9R30</t>
  </si>
  <si>
    <t>P9R31</t>
  </si>
  <si>
    <t>P9R32</t>
  </si>
  <si>
    <t>P9R33</t>
  </si>
  <si>
    <t>P9R34</t>
  </si>
  <si>
    <t>P9R35</t>
  </si>
  <si>
    <t>P9R36</t>
  </si>
  <si>
    <t>P9R37</t>
  </si>
  <si>
    <t>P9R38</t>
  </si>
  <si>
    <t>P9R39</t>
  </si>
  <si>
    <t>P9R40</t>
  </si>
  <si>
    <t>P9R41</t>
  </si>
  <si>
    <t>P9R42</t>
  </si>
  <si>
    <t>P9R43</t>
  </si>
  <si>
    <t>P9R44</t>
  </si>
  <si>
    <t>P9R45</t>
  </si>
  <si>
    <t>P9R46</t>
  </si>
  <si>
    <t>P9R47</t>
  </si>
  <si>
    <t>P9R48</t>
  </si>
  <si>
    <t>P9R49</t>
  </si>
  <si>
    <t>P9R50</t>
  </si>
  <si>
    <t>P9R51</t>
  </si>
  <si>
    <t>P9R52</t>
  </si>
  <si>
    <t>P9R53</t>
  </si>
  <si>
    <t>P9R54</t>
  </si>
  <si>
    <t>P9R55</t>
  </si>
  <si>
    <t>P9R56</t>
  </si>
  <si>
    <t>P9R57</t>
  </si>
  <si>
    <t>P9R58</t>
  </si>
  <si>
    <t>P9R59</t>
  </si>
  <si>
    <t>P9R60</t>
  </si>
  <si>
    <t>P9R61</t>
  </si>
  <si>
    <t>P9R62</t>
  </si>
  <si>
    <t>P9R63</t>
  </si>
  <si>
    <t>P9R64</t>
  </si>
  <si>
    <t>P9R65</t>
  </si>
  <si>
    <t>P9R66</t>
  </si>
  <si>
    <t>P9R67</t>
  </si>
  <si>
    <t>P9R68</t>
  </si>
  <si>
    <t>P9R69</t>
  </si>
  <si>
    <t>P9R70</t>
  </si>
  <si>
    <t>P9R71</t>
  </si>
  <si>
    <t>P9R72</t>
  </si>
  <si>
    <t>P9R73</t>
  </si>
  <si>
    <t>P9R74</t>
  </si>
  <si>
    <t>P9R75</t>
  </si>
  <si>
    <t>P9R76</t>
  </si>
  <si>
    <t>P9R77</t>
  </si>
  <si>
    <t>P9R78</t>
  </si>
  <si>
    <t>P9R79</t>
  </si>
  <si>
    <t>P9R80</t>
  </si>
  <si>
    <t>P9R81</t>
  </si>
  <si>
    <t>P9R82</t>
  </si>
  <si>
    <t>P9R83</t>
  </si>
  <si>
    <t>P9R84</t>
  </si>
  <si>
    <t>P9R85</t>
  </si>
  <si>
    <t>P9R86</t>
  </si>
  <si>
    <t>P9R87</t>
  </si>
  <si>
    <t>P9R88</t>
  </si>
  <si>
    <t>P9R89</t>
  </si>
  <si>
    <t>P9R90</t>
  </si>
  <si>
    <t>P9R91</t>
  </si>
  <si>
    <t>P9R92</t>
  </si>
  <si>
    <t>P9R93</t>
  </si>
  <si>
    <t>P9R94</t>
  </si>
  <si>
    <t>P9R95</t>
  </si>
  <si>
    <t>Ф-2</t>
  </si>
  <si>
    <t>Ф-3</t>
  </si>
  <si>
    <t>Ф-4</t>
  </si>
  <si>
    <t>Ф-5</t>
  </si>
  <si>
    <t>Ф-6</t>
  </si>
  <si>
    <t>Ф-7</t>
  </si>
  <si>
    <t>Ф-12</t>
  </si>
  <si>
    <t>Ф-13</t>
  </si>
  <si>
    <t>Форма заявки</t>
  </si>
  <si>
    <t>Тариф на теплоноситель (ГВС)</t>
  </si>
  <si>
    <t>АО "АТЭК"</t>
  </si>
  <si>
    <t>7826135558</t>
  </si>
  <si>
    <t>780501001</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</si>
  <si>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</si>
  <si>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</si>
  <si>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7810091320</t>
  </si>
  <si>
    <t>783450001</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</si>
  <si>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</si>
  <si>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</si>
  <si>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7801236681</t>
  </si>
  <si>
    <t>Производство тепловой энергии, Услуги по передаче тепловой энергии, Реализация теплоносителя</t>
  </si>
  <si>
    <t>АО "Василеостровская Фабрика"</t>
  </si>
  <si>
    <t>7825115990</t>
  </si>
  <si>
    <t>Услуги по передаче тепловой энергии, Производство тепловой энергии</t>
  </si>
  <si>
    <t>АО "Водтрансприбор"</t>
  </si>
  <si>
    <t>7814010307</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</si>
  <si>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</si>
  <si>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</si>
  <si>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</si>
  <si>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7817312063</t>
  </si>
  <si>
    <t>781701001</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</si>
  <si>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</si>
  <si>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</si>
  <si>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</si>
  <si>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</si>
  <si>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</si>
  <si>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</si>
  <si>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7830002575</t>
  </si>
  <si>
    <t>781001001</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</si>
  <si>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</si>
  <si>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</si>
  <si>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7825696286</t>
  </si>
  <si>
    <t>780201001</t>
  </si>
  <si>
    <t>АО "Завод имени А.А.Кулакова"</t>
  </si>
  <si>
    <t>7813346618</t>
  </si>
  <si>
    <t>781301001</t>
  </si>
  <si>
    <t>Производство тепловой энергии, Услуги по передаче тепловой энергии</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</si>
  <si>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</si>
  <si>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</si>
  <si>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</si>
  <si>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</si>
  <si>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</si>
  <si>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</si>
  <si>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"КИНОСТУДИЯ "ЛЕНФИЛЬМ"</t>
  </si>
  <si>
    <t>7813200545</t>
  </si>
  <si>
    <t>АО "Кожа"</t>
  </si>
  <si>
    <t>7801133686</t>
  </si>
  <si>
    <t>АО "Компонент"</t>
  </si>
  <si>
    <t>7804046015</t>
  </si>
  <si>
    <t>780401001</t>
  </si>
  <si>
    <t>АО "Кронштадтский морской завод"</t>
  </si>
  <si>
    <t>7843003128</t>
  </si>
  <si>
    <t>784301001</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</si>
  <si>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</si>
  <si>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</si>
  <si>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</si>
  <si>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</si>
  <si>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</si>
  <si>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Реализация теплоносителя, Услуги по передаче тепловой энергии, Производство тепловой энергии</t>
  </si>
  <si>
    <t>АО "Ленпромгаз"</t>
  </si>
  <si>
    <t>7841333120</t>
  </si>
  <si>
    <t>АО "Морской порт Санкт-Петербург"</t>
  </si>
  <si>
    <t>7805025346</t>
  </si>
  <si>
    <t>785050001</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</si>
  <si>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</si>
  <si>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"Вектор"</t>
  </si>
  <si>
    <t>7813491943</t>
  </si>
  <si>
    <t>АО "НИИ командных приборов"</t>
  </si>
  <si>
    <t>7805654288</t>
  </si>
  <si>
    <t>АО "НПП "Вектор"</t>
  </si>
  <si>
    <t>7813182825</t>
  </si>
  <si>
    <t>АО "НПП "Краснознамёнец"</t>
  </si>
  <si>
    <t>7806469104</t>
  </si>
  <si>
    <t>АО "Невская мануфактура"</t>
  </si>
  <si>
    <t>7811056991</t>
  </si>
  <si>
    <t>781101001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</si>
  <si>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</si>
  <si>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</si>
  <si>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</si>
  <si>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</si>
  <si>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</si>
  <si>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7805113497</t>
  </si>
  <si>
    <t>997650001</t>
  </si>
  <si>
    <t>Производство тепловой энергии, Речной порт, Услуги по передаче тепловой энергии</t>
  </si>
  <si>
    <t>АО "РЭУ" филиал "Санкт-Петербургский"</t>
  </si>
  <si>
    <t>7714783092</t>
  </si>
  <si>
    <t>783943001</t>
  </si>
  <si>
    <t>Услуги по горячему водоснабжению, Реализация теплоносителя,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</si>
  <si>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</si>
  <si>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</si>
  <si>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</si>
  <si>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</si>
  <si>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</si>
  <si>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</si>
  <si>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</si>
  <si>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</si>
  <si>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Передача тепловой энергии других ЭСО, Услуги по передаче тепловой энергии, Производство тепловой энергии</t>
  </si>
  <si>
    <t>АО "ЦКБ МТ "Рубин"</t>
  </si>
  <si>
    <t>7838418751</t>
  </si>
  <si>
    <t>997850001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</si>
  <si>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</si>
  <si>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</si>
  <si>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</si>
  <si>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</si>
  <si>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</si>
  <si>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АО ГУ ЖКХ ОП "Санкт-Петербургское"</t>
  </si>
  <si>
    <t>784245001</t>
  </si>
  <si>
    <t>Услуги по холодному водоснабжению, Услуги по горячему водоснабжению, Производство тепловой энергии, Услуги по водоотведению, Услуги по очистке сточных вод, Услуги по передаче тепловой энергии</t>
  </si>
  <si>
    <t>ГАО РАН</t>
  </si>
  <si>
    <t>7810207327</t>
  </si>
  <si>
    <t>ГУП "Водоканал Санкт-Петербурга"</t>
  </si>
  <si>
    <t>7830000426</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</si>
  <si>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</si>
  <si>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</si>
  <si>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</si>
  <si>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</si>
  <si>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</si>
  <si>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</si>
  <si>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Услуги по передаче тепловой энергии, Реализация теплоносителя, Производство тепловой энергии</t>
  </si>
  <si>
    <t>ЗАО "ЗМК-ИК"</t>
  </si>
  <si>
    <t>7811500159</t>
  </si>
  <si>
    <t>Услуги по передаче тепловой энергии, Производство тепловой энергии, Реализация теплоносителя</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</si>
  <si>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</si>
  <si>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</si>
  <si>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</si>
  <si>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</si>
  <si>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</si>
  <si>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"КировТЭК"</t>
  </si>
  <si>
    <t>7805060502</t>
  </si>
  <si>
    <t>Услуги по передаче электрической энергии, Услуги по передаче тепловой энергии, Услуги по очистке сточных вод, Производство тепловой энергии, Услуги по водоотведению, Услуги по холодному водоснабжению</t>
  </si>
  <si>
    <t>ЗАО "МЕЗОНТЭК"</t>
  </si>
  <si>
    <t>7802154287</t>
  </si>
  <si>
    <t>ЗАО "Невский завод"</t>
  </si>
  <si>
    <t>7806369727</t>
  </si>
  <si>
    <t>ЗАО "ПЕТЕРБУРГЗЕРНОПРОДУКТ"</t>
  </si>
  <si>
    <t>ЗАО "Пансионат "Балтиец"</t>
  </si>
  <si>
    <t>Услуги по очистке сточных вод, Услуги по водоотведению, Услуги по передаче тепловой энергии, Производство тепловой энергии, Услуги по холодному водоснабжению</t>
  </si>
  <si>
    <t>ЗАО "Пансионат "Буревестник"</t>
  </si>
  <si>
    <t>ЗАО "Петроспирт"</t>
  </si>
  <si>
    <t>ЗАО "Пластполимер-Т"</t>
  </si>
  <si>
    <t>ЗАО "РУСТ-95"</t>
  </si>
  <si>
    <t>ЗАО "Ресурс-Экономия"</t>
  </si>
  <si>
    <t>ЗАО "СВ-Сити"</t>
  </si>
  <si>
    <t>ЗАО "Сокол"</t>
  </si>
  <si>
    <t>ЗАО "Тепломагистраль"</t>
  </si>
  <si>
    <t>Услуги по передаче тепловой энергии, Передача тепловой энергии других ЭСО</t>
  </si>
  <si>
    <t>ЗАО "Трест Ленмостострой"</t>
  </si>
  <si>
    <t>ЗАО "ЭКСИ-Банк"</t>
  </si>
  <si>
    <t>ЗАО "ЭЭУК "Авангард-Энерго"</t>
  </si>
  <si>
    <t>Производство тепловой энергии, Передача тепловой энергии других ЭСО, Услуги по передаче тепловой энергии</t>
  </si>
  <si>
    <t>ЗАО "Энергетическая компания "Теплогарант"</t>
  </si>
  <si>
    <t>Производство тепловой энергии</t>
  </si>
  <si>
    <t>ИХС РАН</t>
  </si>
  <si>
    <t>Производство тепловой энергии, Услуги по захоронению твердых бытовых отходов</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</si>
  <si>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</si>
  <si>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</si>
  <si>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</si>
  <si>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</si>
  <si>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</si>
  <si>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</si>
  <si>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</si>
  <si>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</si>
  <si>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</si>
  <si>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</si>
  <si>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</si>
  <si>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</si>
  <si>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</si>
  <si>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</si>
  <si>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</si>
  <si>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</si>
  <si>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</si>
  <si>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</si>
  <si>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</si>
  <si>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Передача тепловой энергии других ЭСО, Производство тепловой энергии, Услуги по передаче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</si>
  <si>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</si>
  <si>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</si>
  <si>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</si>
  <si>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</si>
  <si>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</si>
  <si>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</si>
  <si>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Реализация теплоносителя, Производство тепловой энергии, Услуги по передаче тепловой энергии</t>
  </si>
  <si>
    <t>ОАО "ЛКХП Кирова"</t>
  </si>
  <si>
    <t>ОАО "Ленинградский электромеханический завод"</t>
  </si>
  <si>
    <t>ОАО "МЗ "Арсенал"</t>
  </si>
  <si>
    <t>ОАО "Морской завод Алмаз"</t>
  </si>
  <si>
    <t>ОАО "НПО ЦКТИ"</t>
  </si>
  <si>
    <t>ОАО "Научно-производственный комплекс "Северная заря"</t>
  </si>
  <si>
    <t>ОАО "Приморский парк Победы"</t>
  </si>
  <si>
    <t>ОАО "Прядильно-ниточный комбинат "Красная нить"</t>
  </si>
  <si>
    <t>ОАО "РЖД" (Октябрьская дирекция по тепловодоснабжению - СП Центральной дирекции по тепловодоснабжению - филиала ОАО "РЖД")</t>
  </si>
  <si>
    <t>Услуги по водоотведению, Услуги по холодному водоснабжению, Производство тепловой энергии, Услуги по очистке сточных вод, Услуги по передаче тепловой энергии, Реализация теплоносителя</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</si>
  <si>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</si>
  <si>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</si>
  <si>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</si>
  <si>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</si>
  <si>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</si>
  <si>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</si>
  <si>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</si>
  <si>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</si>
  <si>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</si>
  <si>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</si>
  <si>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</si>
  <si>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</si>
  <si>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</si>
  <si>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</si>
  <si>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</si>
  <si>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</si>
  <si>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</si>
  <si>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ООО "Воздушные ворота северной столицы"</t>
  </si>
  <si>
    <t>Реализация теплоносителя, Аэропорт, Производство тепловой энергии, Услуги по очистке сточных вод, Услуги по передаче тепловой энергии, Услуги по водоотведению, Услуги по передаче электрической энергии, Услуги по холодному водоснабжению</t>
  </si>
  <si>
    <t>ООО "Возрождение"</t>
  </si>
  <si>
    <t>ООО "ГАЗКОМПЛЕКТ"</t>
  </si>
  <si>
    <t>ООО "ГЕНЕРИРУЮЩАЯ КОМПАНИЯ "ОБУХОВОЭНЕРГО"</t>
  </si>
  <si>
    <t>Производство тепловой энергии, Реализация теплоносителя, Производство электрической и тепловой энергии в режиме комбинированной выработки</t>
  </si>
  <si>
    <t>ООО "ГРАДСТРОЙ"</t>
  </si>
  <si>
    <t>ООО "Газпром трансгаз Санкт-Петербург"</t>
  </si>
  <si>
    <t>ООО "Гофра-2001"</t>
  </si>
  <si>
    <t>ООО "Зеленый дом"</t>
  </si>
  <si>
    <t>Услуги по горячему водоснабжению, Услуги по передаче тепловой энергии, Производство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</si>
  <si>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</si>
  <si>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</si>
  <si>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</si>
  <si>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</si>
  <si>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</si>
  <si>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</si>
  <si>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</si>
  <si>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</si>
  <si>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</si>
  <si>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</si>
  <si>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</si>
  <si>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</si>
  <si>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</si>
  <si>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</si>
  <si>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</si>
  <si>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"Петербургтеплоэнерго"</t>
  </si>
  <si>
    <t>Реализация теплоносителя, Услуги по передаче тепловой энергии, Передача тепловой энергии других ЭСО, Услуги по горячему водоснабжению, Производство тепловой энергии</t>
  </si>
  <si>
    <t>ООО "Питерэнерго"</t>
  </si>
  <si>
    <t>ООО "Производственное объединение "Пекар"</t>
  </si>
  <si>
    <t>Услуги по передаче тепловой энергии, Услуги по передаче электрической энергии, Производство тепловой энергии</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</si>
  <si>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</si>
  <si>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</si>
  <si>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</si>
  <si>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</si>
  <si>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</si>
  <si>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</si>
  <si>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</si>
  <si>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</si>
  <si>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ООО "Софийский бульвар"</t>
  </si>
  <si>
    <t>Реализация теплоносителя, Услуги по холодному водоснабжению, Услуги по очистке сточных вод, Производство тепловой энергии, Услуги по водоотведению, Услуги по передаче тепловой энергии, Услуги по горячему водоснабжению</t>
  </si>
  <si>
    <t>ООО "Степан Разин Девелопмент"</t>
  </si>
  <si>
    <t>Услуги по передаче тепловой энергии, Производство тепловой энергии, Услуги по горячему водоснабжению</t>
  </si>
  <si>
    <t>ООО "ТВК Лесное"</t>
  </si>
  <si>
    <t>ООО "ТЕПЛОЭНЕРГО"</t>
  </si>
  <si>
    <t>Услуги по передаче тепловой энергии, Услуги по горячему водоснабжению, Передача тепловой энергии других ЭСО, Производство тепловой энергии</t>
  </si>
  <si>
    <t>ООО "ТСК"</t>
  </si>
  <si>
    <t>ООО "ТЭК объединения "Скороход"</t>
  </si>
  <si>
    <t>ООО "Таймс"</t>
  </si>
  <si>
    <t>ООО "ТеплоЭнергоВент"</t>
  </si>
  <si>
    <t>Производство тепловой энергии, Услуги по горячему водоснабжению, Услуги по передаче тепловой энергии, Реализация теплоносителя</t>
  </si>
  <si>
    <t>ООО "Теплодар"</t>
  </si>
  <si>
    <t>ООО "Теплосервис"</t>
  </si>
  <si>
    <t>ООО "Теплоснабжающая компания 282"</t>
  </si>
  <si>
    <t>ООО "Технопарк №1"</t>
  </si>
  <si>
    <t>Услуги по горячему водоснабжению, Производство тепловой энергии, Услуги по передаче тепловой энергии</t>
  </si>
  <si>
    <t>ООО "Троя"</t>
  </si>
  <si>
    <t>ООО "Фирма "РОСС"</t>
  </si>
  <si>
    <t>Передача тепловой энергии других ЭСО, Услуги по очистке сточных вод, Услуги по передаче тепловой энергии, Реализация теплоносителя, Производство тепловой энергии, Услуги по водоотведению</t>
  </si>
  <si>
    <t>ООО "Хлебтранс СПб"</t>
  </si>
  <si>
    <t>ООО "ЦМТ и НТС"</t>
  </si>
  <si>
    <t>ООО "ЭКОН"</t>
  </si>
  <si>
    <t>ООО "ЭНЕРГОСНАБЖЕНИЕ - НР"</t>
  </si>
  <si>
    <t>Услуги по передаче тепловой энергии, Производство тепловой энергии, Сбыт электрической энергии (мощности)</t>
  </si>
  <si>
    <t>ООО "ЭНЕРГЭС"</t>
  </si>
  <si>
    <t>ООО "ЭРМАС"</t>
  </si>
  <si>
    <t>ООО "Эксплуатационная компания "Арго-Сервис"</t>
  </si>
  <si>
    <t>Производство тепловой энергии, Услуги по холодному водоснабжению, Услуги по очистке сточных вод, Услуги по передаче тепловой энергии, Услуги по водоотведению</t>
  </si>
  <si>
    <t>ООО "Энергетические системы"</t>
  </si>
  <si>
    <t>ООО "Энергия"</t>
  </si>
  <si>
    <t>Услуги по передаче тепловой энергии, Передача тепловой энергии других ЭСО, Производство тепловой энергии</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</si>
  <si>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</si>
  <si>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</si>
  <si>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</si>
  <si>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</si>
  <si>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</si>
  <si>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</si>
  <si>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</si>
  <si>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</si>
  <si>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</si>
  <si>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«Сбытовая Компания Вымпел»</t>
  </si>
  <si>
    <t>Сбыт электрической энергии (мощности), Реализация тепловой энергии</t>
  </si>
  <si>
    <t>ООО УК "Лэмз"</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</si>
  <si>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</si>
  <si>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</si>
  <si>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</si>
  <si>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</si>
  <si>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</si>
  <si>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</si>
  <si>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</si>
  <si>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</si>
  <si>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</si>
  <si>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</si>
  <si>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</si>
  <si>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СПб ГУП "Петербургский метрополитен"</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</si>
  <si>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</si>
  <si>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</si>
  <si>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</si>
  <si>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</si>
  <si>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</si>
  <si>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</si>
  <si>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</si>
  <si>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ФГБОУ ВПО "СПбГПУ"</t>
  </si>
  <si>
    <t>Услуги по горячему водоснабжению, Производство тепловой энергии, Услуги по передаче тепловой энергии, Реализация теплоносителя</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</si>
  <si>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</si>
  <si>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</si>
  <si>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</si>
  <si>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</si>
  <si>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</si>
  <si>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Филиал ФГБУ "ЦЖКУ" Минобороны России по ЗВО</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</si>
  <si>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</si>
  <si>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Версия 3.0</t>
  </si>
  <si>
    <t>Показатели подлежащие раскрытию в сфере теплоснабжения и сфере оказания услуг по передаче тепловой энергии</t>
  </si>
  <si>
    <t>Льготный тариф</t>
  </si>
  <si>
    <t>ФЛ</t>
  </si>
  <si>
    <t>SCOPE_LOAD_10</t>
  </si>
  <si>
    <t>P10</t>
  </si>
  <si>
    <t xml:space="preserve"> Реестр организаций обновлен:06.12.2017 9:15:33</t>
  </si>
  <si>
    <t>P1R6</t>
  </si>
  <si>
    <t>P1R7</t>
  </si>
  <si>
    <t>P3R6</t>
  </si>
  <si>
    <t>P3R7</t>
  </si>
  <si>
    <t>P4R6</t>
  </si>
  <si>
    <t>P4R7</t>
  </si>
  <si>
    <t>P6R6</t>
  </si>
  <si>
    <t>P6R7</t>
  </si>
  <si>
    <t>P10C1</t>
  </si>
  <si>
    <t>P10C2</t>
  </si>
  <si>
    <t>P10R1</t>
  </si>
  <si>
    <t>P10R2</t>
  </si>
  <si>
    <t>P10R3</t>
  </si>
  <si>
    <t>P10R4</t>
  </si>
  <si>
    <t>P10R5</t>
  </si>
  <si>
    <t>P10R6</t>
  </si>
  <si>
    <t>Наименование органа регулирования, принявшего решение об утверждении тарифа на подключение (технологическое присоединение) к системе теплоснабжения</t>
  </si>
  <si>
    <t>Информация о льготных тарифах на тепловую энергию (мощность)</t>
  </si>
  <si>
    <t>Наименование органа регулирования, принявшего решение об утверждении льготного тарифа на тепловую энергию (мощность)</t>
  </si>
  <si>
    <t>Реквизиты (дата, номер) решения об утверждении льготного тарифа на тепловую энергию (мощность)</t>
  </si>
  <si>
    <t>Величина льготного тарифа на тепловую энергию (мощность)</t>
  </si>
  <si>
    <t>Срок действия льготного тарифа на тепловую энергию (мощность)</t>
  </si>
  <si>
    <t>Источник официального опубликования решения об установлении льготного тарифа на тепловую энергию (мощность)</t>
  </si>
  <si>
    <t>P10R7</t>
  </si>
  <si>
    <t>Производство тепловой энергии, Производство электрической и тепловой энергии в режиме комбинированной выработки</t>
  </si>
  <si>
    <t>Да</t>
  </si>
  <si>
    <t>Нет</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</si>
  <si>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</si>
  <si>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</si>
  <si>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</si>
  <si>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</si>
  <si>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</si>
  <si>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8(812) 406-73-78</t>
  </si>
  <si>
    <t>peo@sztec.ru</t>
  </si>
  <si>
    <t>нет</t>
  </si>
  <si>
    <t>Распоряжение №219-р от 18.12.2017г.</t>
  </si>
  <si>
    <t>2018</t>
  </si>
  <si>
    <t>0,39 руб./м3</t>
  </si>
  <si>
    <t>0,61 руб./м3</t>
  </si>
  <si>
    <t xml:space="preserve">825,97 руб./Гкал.  </t>
  </si>
  <si>
    <t xml:space="preserve">839,48 руб./Гкал.    </t>
  </si>
  <si>
    <t xml:space="preserve">Филиал "Северо-Западная ТЭЦ" ОАО «Интер РАО - Электрогенерация» является поставщиком  тепловой энергии: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2) договор №02-2013 от 30.09.2013г. продажи тепловой энергии в горячей воде на границе балансовой принадлежности с ООО "Аптека Радуга Недвижимость";                                                                                                                                                                                                                                                                                                  3) договор  №07-2015 от 14.01.2015г.  на продажу тепловой энергии и теплоносителя в паре на границе балансовой принадлежности с ООО "Аптека Радуга Недвижимость".          Комитетом по тарифам Санкт-Петербурга на 2018 год  на период с 01.01.2018г. по 30.06.2018г. установлены тарифы в размере: тепловая энергия в горячей воде - 825,97  руб/Гкал;  теплоноситель в паре - 0,39 руб./м.куб.                         на период с 01.07.2018г. по 31.12.2018г. установлены тарифы в размере: тепловая энергия в горячей воде - 839,48  руб/Гкал;  теплоноситель в паре - 0,61 руб./м.куб.                Распоряжение Комитета по тарифам Санкт-Петербурга от 18.12.2017г. №219-р                                                                                                                                                                                                                                  </t>
  </si>
  <si>
    <t xml:space="preserve"> "Вестник Комитета по тарифам Санкт-Петербурга" спецвыпуск №3 от 19.12.2017г.</t>
  </si>
  <si>
    <t>Начальник ПЭО</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</si>
</sst>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1]_-;\-* #,##0.00[$€-1]_-;_-* &quot;-&quot;??[$€-1]_-"/>
    <numFmt numFmtId="183" formatCode="_-* #,##0.00\ _$_-;\-* #,##0.00\ _$_-;_-* &quot;-&quot;??\ _$_-;_-@_-"/>
    <numFmt numFmtId="184" formatCode="#.##0\.00"/>
    <numFmt numFmtId="185" formatCode="#\.00"/>
    <numFmt numFmtId="186" formatCode="\$#\.00"/>
    <numFmt numFmtId="187" formatCode="#\."/>
    <numFmt numFmtId="188" formatCode="General_)"/>
    <numFmt numFmtId="189" formatCode="_-* #,##0&quot;đ.&quot;_-;\-* #,##0&quot;đ.&quot;_-;_-* &quot;-&quot;&quot;đ.&quot;_-;_-@_-"/>
    <numFmt numFmtId="190" formatCode="_-* #,##0.00&quot;đ.&quot;_-;\-* #,##0.00&quot;đ.&quot;_-;_-* &quot;-&quot;??&quot;đ.&quot;_-;_-@_-"/>
    <numFmt numFmtId="191" formatCode="_(* #,##0_);_(* \(#,##0\);_(* &quot;-&quot;_);_(@_)"/>
    <numFmt numFmtId="192" formatCode="_(* #,##0.00_);_(* \(#,##0.00\);_(* &quot;-&quot;??_);_(@_)"/>
    <numFmt numFmtId="193" formatCode="&quot;$&quot;#,##0_);[Red]\(&quot;$&quot;#,##0\)"/>
    <numFmt numFmtId="194" formatCode="\$#,##0\ ;\(\$#,##0\)"/>
    <numFmt numFmtId="195" formatCode="#,##0.000[$р.-419];\-#,##0.000[$р.-419]"/>
    <numFmt numFmtId="196" formatCode="_-* #,##0.0\ _$_-;\-* #,##0.0\ _$_-;_-* &quot;-&quot;??\ _$_-;_-@_-"/>
    <numFmt numFmtId="197" formatCode="0.0"/>
    <numFmt numFmtId="198" formatCode="#,##0.0_);\(#,##0.0\)"/>
    <numFmt numFmtId="199" formatCode="#,##0_ ;[Red]\-#,##0\ "/>
    <numFmt numFmtId="200" formatCode="#,##0_);[Blue]\(#,##0\)"/>
    <numFmt numFmtId="201" formatCode="_-* #,##0_-;\-* #,##0_-;_-* &quot;-&quot;_-;_-@_-"/>
    <numFmt numFmtId="202" formatCode="_-* #,##0.00_-;\-* #,##0.00_-;_-* &quot;-&quot;??_-;_-@_-"/>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_-* #,##0_đ_._-;\-* #,##0_đ_._-;_-* &quot;-&quot;_đ_._-;_-@_-"/>
    <numFmt numFmtId="209" formatCode="_-* #,##0.00_đ_._-;\-* #,##0.00_đ_._-;_-* &quot;-&quot;??_đ_._-;_-@_-"/>
    <numFmt numFmtId="210" formatCode="\(#,##0.0\)"/>
    <numFmt numFmtId="211" formatCode="#,##0\ &quot;?.&quot;;\-#,##0\ &quot;?.&quot;"/>
    <numFmt numFmtId="212" formatCode="#,##0______;;&quot;------------      &quot;"/>
    <numFmt numFmtId="213" formatCode="#,##0.000_ ;\-#,##0.000\ "/>
    <numFmt numFmtId="214" formatCode="#,##0.00_ ;[Red]\-#,##0.00\ "/>
    <numFmt numFmtId="215" formatCode="_(&quot;р.&quot;* #,##0.00_);_(&quot;р.&quot;* \(#,##0.00\);_(&quot;р.&quot;* &quot;-&quot;??_);_(@_)"/>
    <numFmt numFmtId="216" formatCode="0.000000"/>
    <numFmt numFmtId="217" formatCode="_-* #,##0\ _$_-;\-* #,##0\ _$_-;_-* &quot;-&quot;\ _$_-;_-@_-"/>
    <numFmt numFmtId="218" formatCode="#,##0.00_ ;\-#,##0.00\ "/>
    <numFmt numFmtId="219" formatCode="%#\.00"/>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FC19]d\ mmmm\ yyyy\ &quot;г.&quot;"/>
  </numFmts>
  <fonts count="17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sz val="9"/>
      <color indexed="17"/>
      <name val="Tahoma"/>
      <family val="2"/>
    </font>
    <font>
      <sz val="11"/>
      <color indexed="8"/>
      <name val="Tahoma"/>
      <family val="2"/>
    </font>
    <font>
      <b/>
      <sz val="9"/>
      <color indexed="8"/>
      <name val="Tahoma"/>
      <family val="2"/>
    </font>
    <font>
      <b/>
      <sz val="9"/>
      <color indexed="17"/>
      <name val="Tahoma"/>
      <family val="2"/>
    </font>
    <font>
      <b/>
      <sz val="9"/>
      <color indexed="23"/>
      <name val="Tahoma"/>
      <family val="2"/>
    </font>
    <font>
      <sz val="10"/>
      <color indexed="8"/>
      <name val="Verdan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u val="single"/>
      <sz val="9"/>
      <color indexed="12"/>
      <name val="Tahoma"/>
      <family val="2"/>
    </font>
    <font>
      <b/>
      <sz val="9"/>
      <color indexed="9"/>
      <name val="Tahoma"/>
      <family val="2"/>
    </font>
    <font>
      <b/>
      <sz val="18"/>
      <color indexed="56"/>
      <name val="Cambria"/>
      <family val="2"/>
    </font>
    <font>
      <sz val="10"/>
      <name val="Arial"/>
      <family val="2"/>
    </font>
    <font>
      <b/>
      <u val="single"/>
      <sz val="9"/>
      <color indexed="12"/>
      <name val="Tahoma"/>
      <family val="2"/>
    </font>
    <font>
      <u val="single"/>
      <sz val="10"/>
      <color indexed="12"/>
      <name val="Arial Cyr"/>
      <family val="0"/>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u val="single"/>
      <sz val="10"/>
      <color indexed="12"/>
      <name val="Times New Roman Cyr"/>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sz val="10"/>
      <name val="Times New Roman CYR"/>
      <family val="0"/>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8"/>
      <color indexed="9"/>
      <name val="Tahoma"/>
      <family val="2"/>
    </font>
    <font>
      <sz val="8"/>
      <color indexed="8"/>
      <name val="Tahoma"/>
      <family val="2"/>
    </font>
    <font>
      <sz val="7"/>
      <color indexed="8"/>
      <name val="Tahoma"/>
      <family val="2"/>
    </font>
    <font>
      <b/>
      <i/>
      <sz val="9"/>
      <color indexed="8"/>
      <name val="Tahoma"/>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i/>
      <sz val="9"/>
      <color indexed="40"/>
      <name val="Tahoma"/>
      <family val="2"/>
    </font>
    <font>
      <b/>
      <sz val="9"/>
      <color indexed="40"/>
      <name val="Tahoma"/>
      <family val="2"/>
    </font>
    <font>
      <b/>
      <sz val="9"/>
      <color indexed="10"/>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b/>
      <u val="single"/>
      <sz val="9"/>
      <color theme="10"/>
      <name val="Tahoma"/>
      <family val="2"/>
    </font>
    <font>
      <i/>
      <sz val="9"/>
      <color rgb="FF00B0F0"/>
      <name val="Tahoma"/>
      <family val="2"/>
    </font>
    <font>
      <b/>
      <sz val="9"/>
      <color rgb="FF00B0F0"/>
      <name val="Tahoma"/>
      <family val="2"/>
    </font>
    <font>
      <b/>
      <sz val="9"/>
      <color rgb="FFFF0000"/>
      <name val="Tahoma"/>
      <family val="2"/>
    </font>
    <font>
      <b/>
      <sz val="10"/>
      <color theme="1"/>
      <name val="Tahoma"/>
      <family val="2"/>
    </font>
  </fonts>
  <fills count="8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43"/>
        <bgColor indexed="64"/>
      </patternFill>
    </fill>
    <fill>
      <patternFill patternType="lightGray">
        <fgColor indexed="22"/>
        <bgColor indexed="9"/>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CD5B4"/>
        <bgColor indexed="64"/>
      </patternFill>
    </fill>
    <fill>
      <patternFill patternType="solid">
        <fgColor theme="0" tint="-0.04997999966144562"/>
        <bgColor indexed="64"/>
      </patternFill>
    </fill>
  </fills>
  <borders count="123">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thin">
        <color theme="1" tint="0.49998000264167786"/>
      </left>
      <right/>
      <top/>
      <bottom/>
    </border>
    <border>
      <left style="medium"/>
      <right style="thin"/>
      <top style="thin">
        <color indexed="8"/>
      </top>
      <bottom style="thin">
        <color indexed="8"/>
      </bottom>
    </border>
    <border>
      <left style="thin">
        <color indexed="63"/>
      </left>
      <right style="thin">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right style="thin">
        <color theme="1" tint="0.49998000264167786"/>
      </right>
      <top/>
      <bottom/>
    </border>
    <border>
      <left style="thin">
        <color indexed="63"/>
      </left>
      <right>
        <color indexed="63"/>
      </right>
      <top style="thin">
        <color indexed="63"/>
      </top>
      <bottom style="thin">
        <color indexed="63"/>
      </bottom>
    </border>
    <border>
      <left style="medium"/>
      <right>
        <color indexed="63"/>
      </right>
      <top style="thin"/>
      <bottom style="thin"/>
    </border>
    <border>
      <left/>
      <right/>
      <top style="thin"/>
      <bottom style="thin"/>
    </border>
    <border>
      <left>
        <color indexed="63"/>
      </left>
      <right style="medium"/>
      <top style="thin"/>
      <bottom style="thin"/>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
      <left style="medium"/>
      <right style="thin">
        <color indexed="8"/>
      </right>
      <top style="medium"/>
      <bottom style="thin">
        <color indexed="8"/>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top style="thin">
        <color indexed="8"/>
      </top>
      <bottom style="thin"/>
    </border>
    <border>
      <left style="thin">
        <color indexed="63"/>
      </left>
      <right style="medium"/>
      <top style="thin">
        <color indexed="63"/>
      </top>
      <bottom style="thin">
        <color indexed="63"/>
      </bottom>
    </border>
    <border>
      <left style="medium"/>
      <right style="thin"/>
      <top>
        <color indexed="63"/>
      </top>
      <bottom style="thin"/>
    </border>
    <border>
      <left style="thin">
        <color theme="0" tint="-0.24993999302387238"/>
      </left>
      <right>
        <color indexed="63"/>
      </right>
      <top>
        <color indexed="63"/>
      </top>
      <bottom>
        <color indexed="63"/>
      </bottom>
    </border>
    <border>
      <left style="medium"/>
      <right style="thin">
        <color indexed="8"/>
      </right>
      <top style="thin"/>
      <bottom style="thin"/>
    </border>
    <border>
      <left style="thin">
        <color indexed="8"/>
      </left>
      <right style="thin">
        <color indexed="8"/>
      </right>
      <top style="thin">
        <color indexed="8"/>
      </top>
      <bottom>
        <color indexed="63"/>
      </bottom>
    </border>
    <border>
      <left style="thin">
        <color indexed="63"/>
      </left>
      <right style="medium"/>
      <top style="thin">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color theme="1" tint="0.49998000264167786"/>
      </right>
      <top/>
      <bottom/>
    </border>
    <border>
      <left style="thin"/>
      <right style="medium"/>
      <top style="medium"/>
      <bottom style="thin"/>
    </border>
    <border>
      <left style="medium"/>
      <right style="thin"/>
      <top style="thin"/>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style="thin"/>
      <top style="thin"/>
      <bottom>
        <color indexed="63"/>
      </bottom>
    </border>
    <border>
      <left style="thin"/>
      <right style="medium"/>
      <top style="thin"/>
      <bottom>
        <color indexed="63"/>
      </bottom>
    </border>
    <border>
      <left/>
      <right/>
      <top style="medium"/>
      <bottom style="medium"/>
    </border>
    <border>
      <left style="thin"/>
      <right style="medium"/>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theme="1" tint="0.49998000264167786"/>
      </left>
      <right>
        <color indexed="63"/>
      </right>
      <top>
        <color indexed="63"/>
      </top>
      <bottom>
        <color indexed="63"/>
      </bottom>
    </border>
    <border>
      <left style="medium"/>
      <right/>
      <top style="medium"/>
      <bottom style="medium"/>
    </border>
    <border>
      <left/>
      <right style="medium"/>
      <top style="medium"/>
      <bottom style="medium"/>
    </border>
    <border>
      <left style="hair">
        <color indexed="23"/>
      </left>
      <right>
        <color indexed="63"/>
      </right>
      <top>
        <color indexed="63"/>
      </top>
      <bottom>
        <color indexed="63"/>
      </bottom>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color indexed="23"/>
      </bottom>
    </border>
    <border>
      <left style="thin"/>
      <right style="thin"/>
      <top style="thin"/>
      <bottom style="medium"/>
    </border>
  </borders>
  <cellStyleXfs count="24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lignment/>
      <protection/>
    </xf>
    <xf numFmtId="0" fontId="24" fillId="0" borderId="0">
      <alignment/>
      <protection/>
    </xf>
    <xf numFmtId="177" fontId="28" fillId="0" borderId="0">
      <alignment vertical="top"/>
      <protection/>
    </xf>
    <xf numFmtId="177" fontId="29" fillId="0" borderId="0">
      <alignment vertical="top"/>
      <protection/>
    </xf>
    <xf numFmtId="179" fontId="29" fillId="2" borderId="0">
      <alignment vertical="top"/>
      <protection/>
    </xf>
    <xf numFmtId="177" fontId="29" fillId="3" borderId="0">
      <alignment vertical="top"/>
      <protection/>
    </xf>
    <xf numFmtId="40" fontId="30" fillId="0" borderId="0" applyFont="0" applyFill="0" applyBorder="0" applyAlignment="0" applyProtection="0"/>
    <xf numFmtId="0" fontId="31" fillId="0" borderId="0">
      <alignment/>
      <protection/>
    </xf>
    <xf numFmtId="0"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181" fontId="24" fillId="4" borderId="1">
      <alignment wrapText="1"/>
      <protection locked="0"/>
    </xf>
    <xf numFmtId="181" fontId="24" fillId="4" borderId="1">
      <alignment wrapText="1"/>
      <protection locked="0"/>
    </xf>
    <xf numFmtId="181" fontId="24" fillId="4" borderId="1">
      <alignment wrapText="1"/>
      <protection locked="0"/>
    </xf>
    <xf numFmtId="0"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 fillId="0" borderId="0">
      <alignment/>
      <protection/>
    </xf>
    <xf numFmtId="0" fontId="27" fillId="0" borderId="0">
      <alignment/>
      <protection/>
    </xf>
    <xf numFmtId="182" fontId="27" fillId="0" borderId="0">
      <alignment/>
      <protection/>
    </xf>
    <xf numFmtId="0"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0" fontId="27" fillId="0" borderId="0">
      <alignment/>
      <protection/>
    </xf>
    <xf numFmtId="182" fontId="27" fillId="0" borderId="0">
      <alignment/>
      <protection/>
    </xf>
    <xf numFmtId="0"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180"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38" fontId="28" fillId="0" borderId="0">
      <alignment vertical="top"/>
      <protection/>
    </xf>
    <xf numFmtId="0" fontId="27" fillId="0" borderId="0">
      <alignment/>
      <protection/>
    </xf>
    <xf numFmtId="0" fontId="27" fillId="0" borderId="0">
      <alignment/>
      <protection/>
    </xf>
    <xf numFmtId="182" fontId="27" fillId="0" borderId="0">
      <alignment/>
      <protection/>
    </xf>
    <xf numFmtId="0"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7" fillId="0" borderId="0">
      <alignment/>
      <protection/>
    </xf>
    <xf numFmtId="182" fontId="27" fillId="0" borderId="0">
      <alignment/>
      <protection/>
    </xf>
    <xf numFmtId="0" fontId="2" fillId="0" borderId="0">
      <alignment/>
      <protection/>
    </xf>
    <xf numFmtId="0" fontId="27" fillId="0" borderId="0">
      <alignment/>
      <protection/>
    </xf>
    <xf numFmtId="182" fontId="27" fillId="0" borderId="0">
      <alignment/>
      <protection/>
    </xf>
    <xf numFmtId="183" fontId="2" fillId="0" borderId="0" applyFont="0" applyFill="0" applyBorder="0" applyAlignment="0" applyProtection="0"/>
    <xf numFmtId="184" fontId="32" fillId="0" borderId="0">
      <alignment/>
      <protection locked="0"/>
    </xf>
    <xf numFmtId="185" fontId="32" fillId="0" borderId="0">
      <alignment/>
      <protection locked="0"/>
    </xf>
    <xf numFmtId="184" fontId="32" fillId="0" borderId="0">
      <alignment/>
      <protection locked="0"/>
    </xf>
    <xf numFmtId="184" fontId="32" fillId="0" borderId="0">
      <alignment/>
      <protection locked="0"/>
    </xf>
    <xf numFmtId="185" fontId="32" fillId="0" borderId="0">
      <alignment/>
      <protection locked="0"/>
    </xf>
    <xf numFmtId="185" fontId="32" fillId="0" borderId="0">
      <alignment/>
      <protection locked="0"/>
    </xf>
    <xf numFmtId="186" fontId="32" fillId="0" borderId="0">
      <alignment/>
      <protection locked="0"/>
    </xf>
    <xf numFmtId="186" fontId="32" fillId="0" borderId="0">
      <alignment/>
      <protection locked="0"/>
    </xf>
    <xf numFmtId="187" fontId="32" fillId="0" borderId="2">
      <alignment/>
      <protection locked="0"/>
    </xf>
    <xf numFmtId="187" fontId="33" fillId="0" borderId="0">
      <alignment/>
      <protection locked="0"/>
    </xf>
    <xf numFmtId="187" fontId="33" fillId="0" borderId="0">
      <alignment/>
      <protection locked="0"/>
    </xf>
    <xf numFmtId="187" fontId="33" fillId="0" borderId="0">
      <alignment/>
      <protection locked="0"/>
    </xf>
    <xf numFmtId="187" fontId="33" fillId="0" borderId="0">
      <alignment/>
      <protection locked="0"/>
    </xf>
    <xf numFmtId="187" fontId="32" fillId="0" borderId="2">
      <alignment/>
      <protection locked="0"/>
    </xf>
    <xf numFmtId="187" fontId="32" fillId="0" borderId="2">
      <alignment/>
      <protection locked="0"/>
    </xf>
    <xf numFmtId="0" fontId="34" fillId="5" borderId="0">
      <alignment/>
      <protection/>
    </xf>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0"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0" fillId="1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0"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1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0" fillId="1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0" fillId="1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0"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0" fillId="22"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0" fillId="2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0" fillId="2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0" fillId="2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0" fillId="2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148" fillId="31"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148" fillId="32"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8" fillId="3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48" fillId="3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48" fillId="35"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48" fillId="3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40" borderId="0" applyNumberFormat="0" applyBorder="0" applyAlignment="0" applyProtection="0"/>
    <xf numFmtId="0" fontId="36" fillId="0" borderId="0" applyNumberFormat="0" applyFill="0" applyBorder="0" applyAlignment="0" applyProtection="0"/>
    <xf numFmtId="0" fontId="2" fillId="0" borderId="0">
      <alignment/>
      <protection/>
    </xf>
    <xf numFmtId="188" fontId="2" fillId="0" borderId="3">
      <alignment/>
      <protection locked="0"/>
    </xf>
    <xf numFmtId="189" fontId="2" fillId="0" borderId="0" applyFont="0" applyFill="0" applyBorder="0" applyAlignment="0" applyProtection="0"/>
    <xf numFmtId="190" fontId="2" fillId="0" borderId="0" applyFont="0" applyFill="0" applyBorder="0" applyAlignment="0" applyProtection="0"/>
    <xf numFmtId="0" fontId="37" fillId="7" borderId="0" applyNumberFormat="0" applyBorder="0" applyAlignment="0" applyProtection="0"/>
    <xf numFmtId="10" fontId="38" fillId="0" borderId="0" applyNumberFormat="0" applyFill="0" applyBorder="0" applyAlignment="0">
      <protection/>
    </xf>
    <xf numFmtId="0" fontId="39" fillId="0" borderId="0">
      <alignment/>
      <protection/>
    </xf>
    <xf numFmtId="0" fontId="40" fillId="2" borderId="4" applyNumberFormat="0" applyAlignment="0" applyProtection="0"/>
    <xf numFmtId="0" fontId="41" fillId="41" borderId="5" applyNumberFormat="0" applyAlignment="0" applyProtection="0"/>
    <xf numFmtId="0" fontId="42" fillId="0" borderId="6">
      <alignment horizontal="left" vertical="center"/>
      <protection/>
    </xf>
    <xf numFmtId="191" fontId="2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92" fontId="24" fillId="0" borderId="0" applyFont="0" applyFill="0" applyBorder="0" applyAlignment="0" applyProtection="0"/>
    <xf numFmtId="3" fontId="44" fillId="0" borderId="0" applyFont="0" applyFill="0" applyBorder="0" applyAlignment="0" applyProtection="0"/>
    <xf numFmtId="188" fontId="45" fillId="9" borderId="3">
      <alignment/>
      <protection/>
    </xf>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70" fontId="2" fillId="0" borderId="0" applyFont="0" applyFill="0" applyBorder="0" applyAlignment="0" applyProtection="0"/>
    <xf numFmtId="194" fontId="44" fillId="0" borderId="0" applyFont="0" applyFill="0" applyBorder="0" applyAlignment="0" applyProtection="0"/>
    <xf numFmtId="0" fontId="43" fillId="0" borderId="0" applyFill="0" applyBorder="0" applyProtection="0">
      <alignment vertical="center"/>
    </xf>
    <xf numFmtId="0" fontId="44" fillId="0" borderId="0" applyFont="0" applyFill="0" applyBorder="0" applyAlignment="0" applyProtection="0"/>
    <xf numFmtId="0" fontId="43" fillId="0" borderId="0" applyFont="0" applyFill="0" applyBorder="0" applyAlignment="0" applyProtection="0"/>
    <xf numFmtId="14" fontId="46" fillId="0" borderId="0">
      <alignment vertical="top"/>
      <protection/>
    </xf>
    <xf numFmtId="195" fontId="2" fillId="0" borderId="0" applyFont="0" applyFill="0" applyBorder="0" applyAlignment="0" applyProtection="0"/>
    <xf numFmtId="196" fontId="2" fillId="0" borderId="0" applyFont="0" applyFill="0" applyBorder="0" applyAlignment="0" applyProtection="0"/>
    <xf numFmtId="0" fontId="43" fillId="0" borderId="7" applyNumberFormat="0" applyFont="0" applyFill="0" applyAlignment="0" applyProtection="0"/>
    <xf numFmtId="0" fontId="47" fillId="0" borderId="0" applyNumberFormat="0" applyFill="0" applyBorder="0" applyAlignment="0" applyProtection="0"/>
    <xf numFmtId="180" fontId="48" fillId="0" borderId="0">
      <alignment vertical="top"/>
      <protection/>
    </xf>
    <xf numFmtId="180" fontId="48" fillId="0" borderId="0">
      <alignment vertical="top"/>
      <protection/>
    </xf>
    <xf numFmtId="38" fontId="48" fillId="0" borderId="0">
      <alignment vertical="top"/>
      <protection/>
    </xf>
    <xf numFmtId="182" fontId="46" fillId="0" borderId="0" applyFont="0" applyFill="0" applyBorder="0" applyAlignment="0" applyProtection="0"/>
    <xf numFmtId="182" fontId="39" fillId="0" borderId="0" applyFont="0" applyFill="0" applyBorder="0" applyAlignment="0" applyProtection="0"/>
    <xf numFmtId="37" fontId="24" fillId="0" borderId="0">
      <alignment/>
      <protection/>
    </xf>
    <xf numFmtId="0" fontId="49" fillId="0" borderId="0" applyNumberFormat="0" applyFill="0" applyBorder="0" applyAlignment="0" applyProtection="0"/>
    <xf numFmtId="197" fontId="50" fillId="0" borderId="0" applyFill="0" applyBorder="0" applyAlignment="0" applyProtection="0"/>
    <xf numFmtId="197" fontId="28" fillId="0" borderId="0" applyFill="0" applyBorder="0" applyAlignment="0" applyProtection="0"/>
    <xf numFmtId="197" fontId="51" fillId="0" borderId="0" applyFill="0" applyBorder="0" applyAlignment="0" applyProtection="0"/>
    <xf numFmtId="197" fontId="52" fillId="0" borderId="0" applyFill="0" applyBorder="0" applyAlignment="0" applyProtection="0"/>
    <xf numFmtId="197" fontId="53" fillId="0" borderId="0" applyFill="0" applyBorder="0" applyAlignment="0" applyProtection="0"/>
    <xf numFmtId="197" fontId="54" fillId="0" borderId="0" applyFill="0" applyBorder="0" applyAlignment="0" applyProtection="0"/>
    <xf numFmtId="197" fontId="55" fillId="0" borderId="0" applyFill="0" applyBorder="0" applyAlignment="0" applyProtection="0"/>
    <xf numFmtId="2" fontId="44" fillId="0" borderId="0" applyFont="0" applyFill="0" applyBorder="0" applyAlignment="0" applyProtection="0"/>
    <xf numFmtId="0" fontId="56" fillId="0" borderId="0">
      <alignment vertical="center"/>
      <protection/>
    </xf>
    <xf numFmtId="0" fontId="57" fillId="0" borderId="0" applyNumberFormat="0" applyFill="0" applyBorder="0" applyAlignment="0" applyProtection="0"/>
    <xf numFmtId="0" fontId="58" fillId="0" borderId="0" applyFill="0" applyBorder="0" applyProtection="0">
      <alignment horizontal="left"/>
    </xf>
    <xf numFmtId="0" fontId="59" fillId="3" borderId="0" applyNumberFormat="0" applyBorder="0" applyAlignment="0" applyProtection="0"/>
    <xf numFmtId="177" fontId="24" fillId="3" borderId="6" applyNumberFormat="0" applyFont="0" applyBorder="0" applyAlignment="0" applyProtection="0"/>
    <xf numFmtId="0" fontId="43" fillId="0" borderId="0" applyFont="0" applyFill="0" applyBorder="0" applyAlignment="0" applyProtection="0"/>
    <xf numFmtId="198" fontId="60" fillId="3" borderId="0" applyNumberFormat="0" applyFont="0" applyAlignment="0">
      <protection/>
    </xf>
    <xf numFmtId="0" fontId="61" fillId="0" borderId="0" applyProtection="0">
      <alignment horizontal="right"/>
    </xf>
    <xf numFmtId="0" fontId="62" fillId="0" borderId="0">
      <alignment vertical="top"/>
      <protection/>
    </xf>
    <xf numFmtId="0" fontId="63" fillId="0" borderId="8"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5" fillId="0" borderId="10" applyNumberFormat="0" applyFill="0" applyAlignment="0" applyProtection="0"/>
    <xf numFmtId="0" fontId="65" fillId="0" borderId="0" applyNumberFormat="0" applyFill="0" applyBorder="0" applyAlignment="0" applyProtection="0"/>
    <xf numFmtId="2" fontId="66" fillId="42" borderId="0" applyAlignment="0">
      <protection locked="0"/>
    </xf>
    <xf numFmtId="180" fontId="67" fillId="0" borderId="0">
      <alignment vertical="top"/>
      <protection/>
    </xf>
    <xf numFmtId="180" fontId="67" fillId="0" borderId="0">
      <alignment vertical="top"/>
      <protection/>
    </xf>
    <xf numFmtId="38" fontId="67" fillId="0" borderId="0">
      <alignment vertical="top"/>
      <protection/>
    </xf>
    <xf numFmtId="0" fontId="26" fillId="0" borderId="0" applyNumberFormat="0" applyFill="0" applyBorder="0" applyAlignment="0" applyProtection="0"/>
    <xf numFmtId="188" fontId="56" fillId="0" borderId="0">
      <alignment/>
      <protection/>
    </xf>
    <xf numFmtId="0" fontId="24" fillId="0" borderId="0">
      <alignment/>
      <protection/>
    </xf>
    <xf numFmtId="0" fontId="68" fillId="0" borderId="0" applyNumberFormat="0" applyFill="0" applyBorder="0" applyAlignment="0" applyProtection="0"/>
    <xf numFmtId="199" fontId="69" fillId="0" borderId="6">
      <alignment horizontal="center" vertical="center" wrapText="1"/>
      <protection/>
    </xf>
    <xf numFmtId="0" fontId="70" fillId="10" borderId="4" applyNumberFormat="0" applyAlignment="0" applyProtection="0"/>
    <xf numFmtId="0" fontId="71" fillId="0" borderId="0" applyFill="0" applyBorder="0" applyProtection="0">
      <alignment vertical="center"/>
    </xf>
    <xf numFmtId="0" fontId="71" fillId="0" borderId="0" applyFill="0" applyBorder="0" applyProtection="0">
      <alignment vertical="center"/>
    </xf>
    <xf numFmtId="0" fontId="71" fillId="0" borderId="0" applyFill="0" applyBorder="0" applyProtection="0">
      <alignment vertical="center"/>
    </xf>
    <xf numFmtId="0" fontId="71" fillId="0" borderId="0" applyFill="0" applyBorder="0" applyProtection="0">
      <alignment vertical="center"/>
    </xf>
    <xf numFmtId="180" fontId="29" fillId="0" borderId="0">
      <alignment vertical="top"/>
      <protection/>
    </xf>
    <xf numFmtId="180" fontId="29" fillId="2" borderId="0">
      <alignment vertical="top"/>
      <protection/>
    </xf>
    <xf numFmtId="180" fontId="29" fillId="2" borderId="0">
      <alignment vertical="top"/>
      <protection/>
    </xf>
    <xf numFmtId="38" fontId="29" fillId="2" borderId="0">
      <alignment vertical="top"/>
      <protection/>
    </xf>
    <xf numFmtId="180" fontId="29" fillId="0" borderId="0">
      <alignment vertical="top"/>
      <protection/>
    </xf>
    <xf numFmtId="180" fontId="29" fillId="0" borderId="0">
      <alignment vertical="top"/>
      <protection/>
    </xf>
    <xf numFmtId="200" fontId="29" fillId="3" borderId="0">
      <alignment vertical="top"/>
      <protection/>
    </xf>
    <xf numFmtId="38" fontId="29" fillId="0" borderId="0">
      <alignment vertical="top"/>
      <protection/>
    </xf>
    <xf numFmtId="0" fontId="72" fillId="0" borderId="11" applyNumberFormat="0" applyFill="0" applyAlignment="0" applyProtection="0"/>
    <xf numFmtId="201"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202" fontId="73" fillId="0" borderId="0" applyFont="0" applyFill="0" applyBorder="0" applyAlignment="0" applyProtection="0"/>
    <xf numFmtId="203" fontId="74" fillId="0" borderId="6">
      <alignment horizontal="right"/>
      <protection locked="0"/>
    </xf>
    <xf numFmtId="204" fontId="73" fillId="0" borderId="0" applyFont="0" applyFill="0" applyBorder="0" applyAlignment="0" applyProtection="0"/>
    <xf numFmtId="205"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0" fontId="43" fillId="0" borderId="0" applyFont="0" applyFill="0" applyBorder="0" applyAlignment="0" applyProtection="0"/>
    <xf numFmtId="0" fontId="43" fillId="0" borderId="0" applyFill="0" applyBorder="0" applyProtection="0">
      <alignment vertical="center"/>
    </xf>
    <xf numFmtId="0" fontId="43" fillId="0" borderId="0" applyFont="0" applyFill="0" applyBorder="0" applyAlignment="0" applyProtection="0"/>
    <xf numFmtId="3" fontId="2" fillId="0" borderId="12" applyFont="0" applyBorder="0">
      <alignment horizontal="center" vertical="center"/>
      <protection/>
    </xf>
    <xf numFmtId="0" fontId="75" fillId="4" borderId="0" applyNumberFormat="0" applyBorder="0" applyAlignment="0" applyProtection="0"/>
    <xf numFmtId="0" fontId="34" fillId="0" borderId="13">
      <alignment/>
      <protection/>
    </xf>
    <xf numFmtId="0" fontId="76" fillId="0" borderId="0" applyNumberFormat="0" applyFill="0" applyBorder="0" applyAlignment="0" applyProtection="0"/>
    <xf numFmtId="206" fontId="2"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lignment horizontal="right"/>
      <protection/>
    </xf>
    <xf numFmtId="0" fontId="2" fillId="0" borderId="0">
      <alignment/>
      <protection/>
    </xf>
    <xf numFmtId="0" fontId="78" fillId="0" borderId="0">
      <alignment/>
      <protection/>
    </xf>
    <xf numFmtId="0" fontId="43" fillId="0" borderId="0" applyFill="0" applyBorder="0" applyProtection="0">
      <alignment vertical="center"/>
    </xf>
    <xf numFmtId="0" fontId="79" fillId="0" borderId="0">
      <alignment/>
      <protection/>
    </xf>
    <xf numFmtId="0" fontId="24" fillId="0" borderId="0">
      <alignment/>
      <protection/>
    </xf>
    <xf numFmtId="0" fontId="27" fillId="0" borderId="0">
      <alignment/>
      <protection/>
    </xf>
    <xf numFmtId="0" fontId="5" fillId="43" borderId="14" applyNumberFormat="0" applyFont="0" applyAlignment="0" applyProtection="0"/>
    <xf numFmtId="207" fontId="2" fillId="0" borderId="0" applyFont="0" applyAlignment="0">
      <protection/>
    </xf>
    <xf numFmtId="208" fontId="2" fillId="0" borderId="0" applyFont="0" applyFill="0" applyBorder="0" applyAlignment="0" applyProtection="0"/>
    <xf numFmtId="209" fontId="2" fillId="0" borderId="0" applyFont="0" applyFill="0" applyBorder="0" applyAlignment="0" applyProtection="0"/>
    <xf numFmtId="0" fontId="24" fillId="0" borderId="0">
      <alignment/>
      <protection/>
    </xf>
    <xf numFmtId="210" fontId="24" fillId="0" borderId="0" applyFont="0" applyFill="0" applyBorder="0" applyAlignment="0" applyProtection="0"/>
    <xf numFmtId="211" fontId="24" fillId="0" borderId="0" applyFont="0" applyFill="0" applyBorder="0" applyAlignment="0" applyProtection="0"/>
    <xf numFmtId="0" fontId="80" fillId="2"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24" fillId="0" borderId="0" applyFont="0" applyFill="0" applyBorder="0" applyAlignment="0" applyProtection="0"/>
    <xf numFmtId="0" fontId="43" fillId="0" borderId="0" applyFill="0" applyBorder="0" applyProtection="0">
      <alignment vertical="center"/>
    </xf>
    <xf numFmtId="37" fontId="83" fillId="4" borderId="17">
      <alignment/>
      <protection/>
    </xf>
    <xf numFmtId="37" fontId="83" fillId="4" borderId="17">
      <alignment/>
      <protection/>
    </xf>
    <xf numFmtId="0" fontId="78" fillId="0" borderId="0" applyNumberFormat="0">
      <alignment horizontal="left"/>
      <protection/>
    </xf>
    <xf numFmtId="212" fontId="84" fillId="0" borderId="18" applyBorder="0">
      <alignment horizontal="right"/>
      <protection locked="0"/>
    </xf>
    <xf numFmtId="49" fontId="85" fillId="0" borderId="6" applyNumberFormat="0">
      <alignment horizontal="left" vertical="center"/>
      <protection/>
    </xf>
    <xf numFmtId="0" fontId="86" fillId="0" borderId="19">
      <alignment vertical="center"/>
      <protection/>
    </xf>
    <xf numFmtId="4" fontId="87" fillId="4" borderId="15" applyNumberFormat="0" applyProtection="0">
      <alignment vertical="center"/>
    </xf>
    <xf numFmtId="4" fontId="88" fillId="4" borderId="15" applyNumberFormat="0" applyProtection="0">
      <alignment vertical="center"/>
    </xf>
    <xf numFmtId="4" fontId="87" fillId="4" borderId="15" applyNumberFormat="0" applyProtection="0">
      <alignment horizontal="left" vertical="center" indent="1"/>
    </xf>
    <xf numFmtId="4" fontId="87" fillId="4" borderId="15" applyNumberFormat="0" applyProtection="0">
      <alignment horizontal="left" vertical="center" indent="1"/>
    </xf>
    <xf numFmtId="0" fontId="24" fillId="6" borderId="15" applyNumberFormat="0" applyProtection="0">
      <alignment horizontal="left" vertical="center" indent="1"/>
    </xf>
    <xf numFmtId="4" fontId="87" fillId="7" borderId="15" applyNumberFormat="0" applyProtection="0">
      <alignment horizontal="right" vertical="center"/>
    </xf>
    <xf numFmtId="4" fontId="87" fillId="18" borderId="15" applyNumberFormat="0" applyProtection="0">
      <alignment horizontal="right" vertical="center"/>
    </xf>
    <xf numFmtId="4" fontId="87" fillId="38" borderId="15" applyNumberFormat="0" applyProtection="0">
      <alignment horizontal="right" vertical="center"/>
    </xf>
    <xf numFmtId="4" fontId="87" fillId="20" borderId="15" applyNumberFormat="0" applyProtection="0">
      <alignment horizontal="right" vertical="center"/>
    </xf>
    <xf numFmtId="4" fontId="87" fillId="30" borderId="15" applyNumberFormat="0" applyProtection="0">
      <alignment horizontal="right" vertical="center"/>
    </xf>
    <xf numFmtId="4" fontId="87" fillId="40" borderId="15" applyNumberFormat="0" applyProtection="0">
      <alignment horizontal="right" vertical="center"/>
    </xf>
    <xf numFmtId="4" fontId="87" fillId="39" borderId="15" applyNumberFormat="0" applyProtection="0">
      <alignment horizontal="right" vertical="center"/>
    </xf>
    <xf numFmtId="4" fontId="87" fillId="44" borderId="15" applyNumberFormat="0" applyProtection="0">
      <alignment horizontal="right" vertical="center"/>
    </xf>
    <xf numFmtId="4" fontId="87" fillId="19" borderId="15" applyNumberFormat="0" applyProtection="0">
      <alignment horizontal="right" vertical="center"/>
    </xf>
    <xf numFmtId="4" fontId="89" fillId="45" borderId="15" applyNumberFormat="0" applyProtection="0">
      <alignment horizontal="left" vertical="center" indent="1"/>
    </xf>
    <xf numFmtId="4" fontId="87" fillId="46" borderId="20" applyNumberFormat="0" applyProtection="0">
      <alignment horizontal="left" vertical="center" indent="1"/>
    </xf>
    <xf numFmtId="4" fontId="90" fillId="47" borderId="0" applyNumberFormat="0" applyProtection="0">
      <alignment horizontal="left" vertical="center" indent="1"/>
    </xf>
    <xf numFmtId="0" fontId="24" fillId="6" borderId="15" applyNumberFormat="0" applyProtection="0">
      <alignment horizontal="left" vertical="center" indent="1"/>
    </xf>
    <xf numFmtId="4" fontId="87" fillId="46" borderId="15" applyNumberFormat="0" applyProtection="0">
      <alignment horizontal="left" vertical="center" indent="1"/>
    </xf>
    <xf numFmtId="4" fontId="87" fillId="48" borderId="15" applyNumberFormat="0" applyProtection="0">
      <alignment horizontal="left" vertical="center" indent="1"/>
    </xf>
    <xf numFmtId="0" fontId="24" fillId="48" borderId="15" applyNumberFormat="0" applyProtection="0">
      <alignment horizontal="left" vertical="center" indent="1"/>
    </xf>
    <xf numFmtId="0" fontId="24" fillId="48" borderId="15" applyNumberFormat="0" applyProtection="0">
      <alignment horizontal="left" vertical="center" indent="1"/>
    </xf>
    <xf numFmtId="0" fontId="24" fillId="41" borderId="15" applyNumberFormat="0" applyProtection="0">
      <alignment horizontal="left" vertical="center" indent="1"/>
    </xf>
    <xf numFmtId="0" fontId="24" fillId="41"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6" borderId="15" applyNumberFormat="0" applyProtection="0">
      <alignment horizontal="left" vertical="center" indent="1"/>
    </xf>
    <xf numFmtId="0" fontId="24"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7" fillId="43" borderId="15" applyNumberFormat="0" applyProtection="0">
      <alignment vertical="center"/>
    </xf>
    <xf numFmtId="4" fontId="88" fillId="43" borderId="15" applyNumberFormat="0" applyProtection="0">
      <alignment vertical="center"/>
    </xf>
    <xf numFmtId="4" fontId="87" fillId="43" borderId="15" applyNumberFormat="0" applyProtection="0">
      <alignment horizontal="left" vertical="center" indent="1"/>
    </xf>
    <xf numFmtId="4" fontId="87" fillId="43" borderId="15" applyNumberFormat="0" applyProtection="0">
      <alignment horizontal="left" vertical="center" indent="1"/>
    </xf>
    <xf numFmtId="4" fontId="87" fillId="46" borderId="15" applyNumberFormat="0" applyProtection="0">
      <alignment horizontal="right" vertical="center"/>
    </xf>
    <xf numFmtId="4" fontId="88" fillId="46" borderId="15" applyNumberFormat="0" applyProtection="0">
      <alignment horizontal="right" vertical="center"/>
    </xf>
    <xf numFmtId="0" fontId="24" fillId="6" borderId="15" applyNumberFormat="0" applyProtection="0">
      <alignment horizontal="left" vertical="center" indent="1"/>
    </xf>
    <xf numFmtId="0" fontId="24" fillId="6" borderId="15" applyNumberFormat="0" applyProtection="0">
      <alignment horizontal="left" vertical="center" indent="1"/>
    </xf>
    <xf numFmtId="0" fontId="91" fillId="0" borderId="0">
      <alignment/>
      <protection/>
    </xf>
    <xf numFmtId="4" fontId="92" fillId="46" borderId="15" applyNumberFormat="0" applyProtection="0">
      <alignment horizontal="right" vertical="center"/>
    </xf>
    <xf numFmtId="0" fontId="93" fillId="0" borderId="0">
      <alignment horizontal="left" vertical="center" wrapText="1"/>
      <protection/>
    </xf>
    <xf numFmtId="0" fontId="24" fillId="0" borderId="0">
      <alignment/>
      <protection/>
    </xf>
    <xf numFmtId="0" fontId="27" fillId="0" borderId="0">
      <alignment/>
      <protection/>
    </xf>
    <xf numFmtId="0" fontId="94" fillId="0" borderId="0" applyBorder="0" applyProtection="0">
      <alignment vertical="center"/>
    </xf>
    <xf numFmtId="0" fontId="94" fillId="0" borderId="16" applyBorder="0" applyProtection="0">
      <alignment horizontal="right" vertical="center"/>
    </xf>
    <xf numFmtId="0" fontId="95" fillId="49" borderId="0" applyBorder="0" applyProtection="0">
      <alignment horizontal="centerContinuous" vertical="center"/>
    </xf>
    <xf numFmtId="0" fontId="95" fillId="50" borderId="16" applyBorder="0" applyProtection="0">
      <alignment horizontal="centerContinuous" vertical="center"/>
    </xf>
    <xf numFmtId="0" fontId="96" fillId="0" borderId="0">
      <alignment/>
      <protection/>
    </xf>
    <xf numFmtId="180" fontId="97" fillId="51" borderId="0">
      <alignment horizontal="right" vertical="top"/>
      <protection/>
    </xf>
    <xf numFmtId="180" fontId="97" fillId="51" borderId="0">
      <alignment horizontal="right" vertical="top"/>
      <protection/>
    </xf>
    <xf numFmtId="38" fontId="97" fillId="51" borderId="0">
      <alignment horizontal="right" vertical="top"/>
      <protection/>
    </xf>
    <xf numFmtId="0" fontId="79" fillId="0" borderId="0">
      <alignment/>
      <protection/>
    </xf>
    <xf numFmtId="0" fontId="98" fillId="0" borderId="0" applyFill="0" applyBorder="0" applyProtection="0">
      <alignment horizontal="left"/>
    </xf>
    <xf numFmtId="0" fontId="58" fillId="0" borderId="21" applyFill="0" applyBorder="0" applyProtection="0">
      <alignment horizontal="left" vertical="top"/>
    </xf>
    <xf numFmtId="0" fontId="99" fillId="0" borderId="0">
      <alignment horizontal="centerContinuous"/>
      <protection/>
    </xf>
    <xf numFmtId="0" fontId="100" fillId="0" borderId="21" applyFill="0" applyBorder="0" applyProtection="0">
      <alignment/>
    </xf>
    <xf numFmtId="0" fontId="100" fillId="0" borderId="0">
      <alignment/>
      <protection/>
    </xf>
    <xf numFmtId="0" fontId="101" fillId="0" borderId="0" applyFill="0" applyBorder="0" applyProtection="0">
      <alignment/>
    </xf>
    <xf numFmtId="0" fontId="102" fillId="0" borderId="0">
      <alignment/>
      <protection/>
    </xf>
    <xf numFmtId="0" fontId="23" fillId="0" borderId="0" applyNumberForma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4" fillId="0" borderId="7" applyFill="0" applyBorder="0" applyProtection="0">
      <alignment vertical="center"/>
    </xf>
    <xf numFmtId="0" fontId="105" fillId="0" borderId="0">
      <alignment horizontal="fill"/>
      <protection/>
    </xf>
    <xf numFmtId="0" fontId="24" fillId="0" borderId="0">
      <alignment/>
      <protection/>
    </xf>
    <xf numFmtId="0" fontId="106" fillId="0" borderId="0" applyNumberFormat="0" applyFill="0" applyBorder="0" applyAlignment="0" applyProtection="0"/>
    <xf numFmtId="0" fontId="107" fillId="0" borderId="16" applyBorder="0" applyProtection="0">
      <alignment horizontal="right"/>
    </xf>
    <xf numFmtId="0" fontId="148" fillId="5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48" fillId="53"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48" fillId="5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48" fillId="55"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48" fillId="56"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48" fillId="5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188" fontId="2" fillId="0" borderId="3">
      <alignment/>
      <protection locked="0"/>
    </xf>
    <xf numFmtId="0" fontId="149" fillId="58" borderId="23"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0" fontId="70" fillId="10" borderId="4" applyNumberFormat="0" applyAlignment="0" applyProtection="0"/>
    <xf numFmtId="3" fontId="67" fillId="0" borderId="0">
      <alignment horizontal="center" vertical="center" textRotation="90" wrapText="1"/>
      <protection/>
    </xf>
    <xf numFmtId="213" fontId="2" fillId="0" borderId="6">
      <alignment vertical="top" wrapText="1"/>
      <protection/>
    </xf>
    <xf numFmtId="0" fontId="150" fillId="59" borderId="24"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80" fillId="2" borderId="15" applyNumberFormat="0" applyAlignment="0" applyProtection="0"/>
    <xf numFmtId="0" fontId="151" fillId="59" borderId="23"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40" fillId="2" borderId="4" applyNumberFormat="0" applyAlignment="0" applyProtection="0"/>
    <xf numFmtId="0" fontId="152"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26" fillId="0" borderId="0" applyNumberFormat="0" applyFill="0" applyBorder="0" applyAlignment="0" applyProtection="0"/>
    <xf numFmtId="0" fontId="152" fillId="0" borderId="0" applyNumberFormat="0" applyFill="0" applyBorder="0" applyAlignment="0" applyProtection="0"/>
    <xf numFmtId="0" fontId="109"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214" fontId="110" fillId="0" borderId="6">
      <alignment vertical="top" wrapText="1"/>
      <protection/>
    </xf>
    <xf numFmtId="4" fontId="111" fillId="0" borderId="6">
      <alignment horizontal="left" vertical="center"/>
      <protection/>
    </xf>
    <xf numFmtId="4" fontId="111" fillId="0" borderId="6">
      <alignment/>
      <protection/>
    </xf>
    <xf numFmtId="4" fontId="111" fillId="60" borderId="6">
      <alignment/>
      <protection/>
    </xf>
    <xf numFmtId="4" fontId="111" fillId="61" borderId="6">
      <alignment/>
      <protection/>
    </xf>
    <xf numFmtId="4" fontId="112" fillId="62" borderId="6">
      <alignment/>
      <protection/>
    </xf>
    <xf numFmtId="4" fontId="113" fillId="2" borderId="6">
      <alignment/>
      <protection/>
    </xf>
    <xf numFmtId="4" fontId="114" fillId="0" borderId="6">
      <alignment horizontal="center" wrapText="1"/>
      <protection/>
    </xf>
    <xf numFmtId="214" fontId="111" fillId="0" borderId="6">
      <alignment/>
      <protection/>
    </xf>
    <xf numFmtId="214" fontId="110" fillId="0" borderId="6">
      <alignment horizontal="center" vertical="center" wrapText="1"/>
      <protection/>
    </xf>
    <xf numFmtId="214" fontId="110" fillId="0" borderId="6">
      <alignment vertical="top" wrapText="1"/>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7" fillId="0" borderId="0" applyFont="0" applyFill="0" applyBorder="0" applyAlignment="0" applyProtection="0"/>
    <xf numFmtId="215" fontId="17" fillId="0" borderId="0" applyFont="0" applyFill="0" applyBorder="0" applyAlignment="0" applyProtection="0"/>
    <xf numFmtId="170" fontId="17" fillId="0" borderId="0" applyFont="0" applyFill="0" applyBorder="0" applyAlignment="0" applyProtection="0"/>
    <xf numFmtId="0" fontId="115" fillId="0" borderId="0" applyBorder="0">
      <alignment horizontal="center" vertical="center" wrapText="1"/>
      <protection/>
    </xf>
    <xf numFmtId="0" fontId="153" fillId="0" borderId="25"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154" fillId="0" borderId="26"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155" fillId="0" borderId="27"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65" fillId="0" borderId="10" applyNumberFormat="0" applyFill="0" applyAlignment="0" applyProtection="0"/>
    <xf numFmtId="0" fontId="15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15" fillId="0" borderId="0" applyBorder="0">
      <alignment horizontal="center" vertical="center" wrapText="1"/>
      <protection/>
    </xf>
    <xf numFmtId="0" fontId="116" fillId="0" borderId="0" applyNumberFormat="0" applyFill="0" applyBorder="0" applyAlignment="0" applyProtection="0"/>
    <xf numFmtId="0" fontId="117" fillId="0" borderId="0" applyNumberFormat="0" applyFill="0" applyBorder="0" applyAlignment="0" applyProtection="0"/>
    <xf numFmtId="0" fontId="6" fillId="0" borderId="28" applyBorder="0">
      <alignment horizontal="center" vertical="center" wrapText="1"/>
      <protection/>
    </xf>
    <xf numFmtId="0" fontId="6" fillId="0" borderId="28" applyBorder="0">
      <alignment horizontal="center" vertical="center" wrapText="1"/>
      <protection/>
    </xf>
    <xf numFmtId="188" fontId="45" fillId="9" borderId="3">
      <alignment/>
      <protection/>
    </xf>
    <xf numFmtId="4" fontId="5" fillId="4" borderId="6" applyBorder="0">
      <alignment horizontal="right"/>
      <protection/>
    </xf>
    <xf numFmtId="49" fontId="118" fillId="0" borderId="0" applyBorder="0">
      <alignment vertical="center"/>
      <protection/>
    </xf>
    <xf numFmtId="0" fontId="156" fillId="0" borderId="29"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3" fontId="45" fillId="0" borderId="6" applyBorder="0">
      <alignment vertical="center"/>
      <protection/>
    </xf>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157" fillId="63" borderId="30"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41" fillId="41" borderId="5" applyNumberFormat="0" applyAlignment="0" applyProtection="0"/>
    <xf numFmtId="0" fontId="2" fillId="0" borderId="0">
      <alignment wrapText="1"/>
      <protection/>
    </xf>
    <xf numFmtId="0" fontId="117" fillId="0" borderId="0">
      <alignment horizontal="center" vertical="top" wrapText="1"/>
      <protection/>
    </xf>
    <xf numFmtId="0" fontId="119" fillId="0" borderId="0">
      <alignment horizontal="centerContinuous" vertical="center" wrapText="1"/>
      <protection/>
    </xf>
    <xf numFmtId="0" fontId="119" fillId="0" borderId="0">
      <alignment horizontal="centerContinuous" vertical="center" wrapText="1"/>
      <protection/>
    </xf>
    <xf numFmtId="182" fontId="117" fillId="0" borderId="0">
      <alignment horizontal="center" vertical="top"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0" fontId="76" fillId="3" borderId="0" applyFill="0">
      <alignment wrapText="1"/>
      <protection/>
    </xf>
    <xf numFmtId="174" fontId="112" fillId="3" borderId="6">
      <alignment wrapText="1"/>
      <protection/>
    </xf>
    <xf numFmtId="0" fontId="1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120" fillId="0" borderId="0">
      <alignment/>
      <protection/>
    </xf>
    <xf numFmtId="0" fontId="159" fillId="6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49" fontId="67" fillId="0" borderId="6">
      <alignment horizontal="right" vertical="top" wrapText="1"/>
      <protection/>
    </xf>
    <xf numFmtId="197" fontId="121" fillId="0" borderId="0">
      <alignment horizontal="right" vertical="top" wrapText="1"/>
      <protection/>
    </xf>
    <xf numFmtId="49" fontId="5" fillId="0" borderId="0" applyBorder="0">
      <alignment vertical="top"/>
      <protection/>
    </xf>
    <xf numFmtId="49" fontId="5" fillId="0" borderId="0" applyBorder="0">
      <alignment vertical="top"/>
      <protection/>
    </xf>
    <xf numFmtId="0" fontId="160" fillId="0" borderId="0">
      <alignment/>
      <protection/>
    </xf>
    <xf numFmtId="0" fontId="24" fillId="0" borderId="0">
      <alignment/>
      <protection/>
    </xf>
    <xf numFmtId="0" fontId="160" fillId="0" borderId="0">
      <alignment/>
      <protection/>
    </xf>
    <xf numFmtId="0" fontId="24" fillId="0" borderId="0">
      <alignment/>
      <protection/>
    </xf>
    <xf numFmtId="49" fontId="5" fillId="0" borderId="0" applyBorder="0">
      <alignment vertical="top"/>
      <protection/>
    </xf>
    <xf numFmtId="0" fontId="17" fillId="0" borderId="0">
      <alignment/>
      <protection/>
    </xf>
    <xf numFmtId="0" fontId="160" fillId="0" borderId="0">
      <alignment/>
      <protection/>
    </xf>
    <xf numFmtId="0" fontId="0" fillId="0" borderId="0">
      <alignment/>
      <protection/>
    </xf>
    <xf numFmtId="0" fontId="2" fillId="0" borderId="0">
      <alignment/>
      <protection/>
    </xf>
    <xf numFmtId="0" fontId="2" fillId="0" borderId="0">
      <alignment/>
      <protection/>
    </xf>
    <xf numFmtId="0" fontId="160" fillId="0" borderId="0">
      <alignment/>
      <protection/>
    </xf>
    <xf numFmtId="0" fontId="161" fillId="0" borderId="0">
      <alignment/>
      <protection/>
    </xf>
    <xf numFmtId="0" fontId="160" fillId="0" borderId="0">
      <alignment/>
      <protection/>
    </xf>
    <xf numFmtId="0" fontId="160" fillId="0" borderId="0">
      <alignment/>
      <protection/>
    </xf>
    <xf numFmtId="0" fontId="2" fillId="0" borderId="0">
      <alignment/>
      <protection/>
    </xf>
    <xf numFmtId="0" fontId="122" fillId="0" borderId="0">
      <alignment/>
      <protection/>
    </xf>
    <xf numFmtId="0" fontId="17" fillId="0" borderId="0">
      <alignment/>
      <protection/>
    </xf>
    <xf numFmtId="0" fontId="17" fillId="0" borderId="0">
      <alignment/>
      <protection/>
    </xf>
    <xf numFmtId="0" fontId="17" fillId="0" borderId="0">
      <alignment/>
      <protection/>
    </xf>
    <xf numFmtId="0" fontId="24" fillId="0" borderId="0">
      <alignment/>
      <protection/>
    </xf>
    <xf numFmtId="0" fontId="24" fillId="0" borderId="0">
      <alignment/>
      <protection/>
    </xf>
    <xf numFmtId="0" fontId="2" fillId="0" borderId="0">
      <alignment/>
      <protection/>
    </xf>
    <xf numFmtId="0" fontId="17" fillId="0" borderId="0">
      <alignment/>
      <protection/>
    </xf>
    <xf numFmtId="0" fontId="17"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0" fillId="0" borderId="0">
      <alignment/>
      <protection/>
    </xf>
    <xf numFmtId="0" fontId="160" fillId="0" borderId="0">
      <alignment/>
      <protection/>
    </xf>
    <xf numFmtId="0" fontId="160" fillId="0" borderId="0">
      <alignment/>
      <protection/>
    </xf>
    <xf numFmtId="49" fontId="5" fillId="0" borderId="0">
      <alignment vertical="top"/>
      <protection/>
    </xf>
    <xf numFmtId="0" fontId="160"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5" fillId="0" borderId="0" applyBorder="0">
      <alignment vertical="top"/>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4"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162" fillId="0" borderId="0" applyNumberFormat="0" applyFill="0" applyBorder="0" applyAlignment="0" applyProtection="0"/>
    <xf numFmtId="1" fontId="123" fillId="0" borderId="6">
      <alignment horizontal="left" vertical="center"/>
      <protection/>
    </xf>
    <xf numFmtId="0" fontId="163" fillId="65"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4" fontId="124" fillId="0" borderId="6">
      <alignment vertical="top"/>
      <protection/>
    </xf>
    <xf numFmtId="197" fontId="125" fillId="4" borderId="17" applyNumberFormat="0" applyBorder="0" applyAlignment="0">
      <protection locked="0"/>
    </xf>
    <xf numFmtId="0" fontId="16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 fillId="66" borderId="31"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0" fontId="24" fillId="43" borderId="14" applyNumberFormat="0" applyFont="0" applyAlignment="0" applyProtection="0"/>
    <xf numFmtId="49" fontId="112"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178" fontId="126" fillId="0" borderId="6">
      <alignment/>
      <protection/>
    </xf>
    <xf numFmtId="0" fontId="2" fillId="0" borderId="6" applyNumberFormat="0" applyFont="0" applyFill="0" applyAlignment="0" applyProtection="0"/>
    <xf numFmtId="3" fontId="127" fillId="67" borderId="1">
      <alignment horizontal="justify" vertical="center"/>
      <protection/>
    </xf>
    <xf numFmtId="0" fontId="165" fillId="0" borderId="32"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27" fillId="0" borderId="0">
      <alignment/>
      <protection/>
    </xf>
    <xf numFmtId="180" fontId="28" fillId="0" borderId="0">
      <alignment vertical="top"/>
      <protection/>
    </xf>
    <xf numFmtId="180" fontId="28" fillId="0" borderId="0">
      <alignment vertical="top"/>
      <protection/>
    </xf>
    <xf numFmtId="206" fontId="28" fillId="0" borderId="0">
      <alignment vertical="top"/>
      <protection/>
    </xf>
    <xf numFmtId="216" fontId="28" fillId="0" borderId="0">
      <alignment vertical="top"/>
      <protection/>
    </xf>
    <xf numFmtId="180" fontId="28" fillId="0" borderId="0">
      <alignment vertical="top"/>
      <protection/>
    </xf>
    <xf numFmtId="38" fontId="28" fillId="0" borderId="0">
      <alignment vertical="top"/>
      <protection/>
    </xf>
    <xf numFmtId="0" fontId="27" fillId="0" borderId="0">
      <alignment/>
      <protection/>
    </xf>
    <xf numFmtId="0" fontId="27" fillId="0" borderId="0">
      <alignment/>
      <protection/>
    </xf>
    <xf numFmtId="49" fontId="166" fillId="68" borderId="33" applyBorder="0" applyProtection="0">
      <alignment horizontal="left" vertical="center"/>
    </xf>
    <xf numFmtId="49" fontId="121" fillId="0" borderId="0">
      <alignment/>
      <protection/>
    </xf>
    <xf numFmtId="49" fontId="128" fillId="0" borderId="0">
      <alignment vertical="top"/>
      <protection/>
    </xf>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197" fontId="76" fillId="0" borderId="0" applyFill="0" applyBorder="0" applyAlignment="0" applyProtection="0"/>
    <xf numFmtId="0" fontId="16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49" fontId="76"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2" fontId="76"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71" fontId="17" fillId="0" borderId="0" applyFont="0" applyFill="0" applyBorder="0" applyAlignment="0" applyProtection="0"/>
    <xf numFmtId="171" fontId="2"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86" fontId="24" fillId="0" borderId="0" applyFont="0" applyFill="0" applyBorder="0" applyAlignment="0" applyProtection="0"/>
    <xf numFmtId="174" fontId="24"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92" fontId="5"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217"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10" borderId="34" applyBorder="0">
      <alignment horizontal="right"/>
      <protection/>
    </xf>
    <xf numFmtId="4" fontId="5" fillId="10" borderId="34"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0" fontId="168" fillId="69"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218"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9" fontId="32" fillId="0" borderId="0">
      <alignment/>
      <protection locked="0"/>
    </xf>
    <xf numFmtId="219" fontId="32" fillId="0" borderId="0">
      <alignment/>
      <protection locked="0"/>
    </xf>
    <xf numFmtId="49" fontId="110" fillId="0" borderId="6">
      <alignment horizontal="center" vertical="center" wrapText="1"/>
      <protection/>
    </xf>
    <xf numFmtId="0" fontId="2" fillId="0" borderId="6" applyBorder="0">
      <alignment horizontal="center" vertical="center" wrapText="1"/>
      <protection/>
    </xf>
    <xf numFmtId="49" fontId="110" fillId="0" borderId="6">
      <alignment horizontal="center" vertical="center" wrapText="1"/>
      <protection/>
    </xf>
    <xf numFmtId="49" fontId="93" fillId="0" borderId="6" applyNumberFormat="0" applyFill="0" applyAlignment="0" applyProtection="0"/>
    <xf numFmtId="174" fontId="2" fillId="0" borderId="0">
      <alignment/>
      <protection/>
    </xf>
    <xf numFmtId="0" fontId="24" fillId="0" borderId="0">
      <alignment/>
      <protection/>
    </xf>
  </cellStyleXfs>
  <cellXfs count="410">
    <xf numFmtId="0" fontId="0" fillId="0" borderId="0" xfId="0" applyAlignment="1">
      <alignment/>
    </xf>
    <xf numFmtId="0" fontId="0" fillId="0" borderId="0" xfId="0" applyFont="1" applyAlignment="1">
      <alignment/>
    </xf>
    <xf numFmtId="0" fontId="10" fillId="0" borderId="0" xfId="2130" applyFont="1" applyFill="1" applyAlignment="1" applyProtection="1">
      <alignment horizontal="left" vertical="center" wrapText="1"/>
      <protection/>
    </xf>
    <xf numFmtId="0" fontId="10" fillId="0" borderId="0" xfId="2130" applyFont="1" applyAlignment="1" applyProtection="1">
      <alignment vertical="center" wrapText="1"/>
      <protection/>
    </xf>
    <xf numFmtId="0" fontId="10" fillId="0" borderId="0" xfId="2130" applyFont="1" applyFill="1" applyAlignment="1" applyProtection="1">
      <alignment vertical="center" wrapText="1"/>
      <protection/>
    </xf>
    <xf numFmtId="0" fontId="13" fillId="0" borderId="0" xfId="2132" applyFont="1" applyFill="1" applyBorder="1" applyAlignment="1" applyProtection="1">
      <alignment horizontal="right" vertical="center" wrapText="1"/>
      <protection/>
    </xf>
    <xf numFmtId="0" fontId="10" fillId="70" borderId="0" xfId="2130" applyFont="1" applyFill="1" applyBorder="1" applyAlignment="1" applyProtection="1">
      <alignment vertical="center" wrapText="1"/>
      <protection/>
    </xf>
    <xf numFmtId="0" fontId="10" fillId="0" borderId="0" xfId="2130" applyFont="1" applyBorder="1" applyAlignment="1" applyProtection="1">
      <alignment vertical="center" wrapText="1"/>
      <protection/>
    </xf>
    <xf numFmtId="0" fontId="10" fillId="70" borderId="0" xfId="2132" applyFont="1" applyFill="1" applyBorder="1" applyAlignment="1" applyProtection="1">
      <alignment vertical="center" wrapText="1"/>
      <protection/>
    </xf>
    <xf numFmtId="0" fontId="13" fillId="70" borderId="0" xfId="2132" applyFont="1" applyFill="1" applyBorder="1" applyAlignment="1" applyProtection="1">
      <alignment vertical="center" wrapText="1"/>
      <protection/>
    </xf>
    <xf numFmtId="0" fontId="3" fillId="0" borderId="0" xfId="2130" applyFont="1" applyAlignment="1" applyProtection="1">
      <alignment vertical="center" wrapText="1"/>
      <protection/>
    </xf>
    <xf numFmtId="0" fontId="5" fillId="0" borderId="0" xfId="2132" applyFont="1" applyFill="1" applyBorder="1" applyAlignment="1" applyProtection="1">
      <alignment vertical="center" wrapText="1"/>
      <protection/>
    </xf>
    <xf numFmtId="0" fontId="5" fillId="0" borderId="0" xfId="2130" applyFont="1" applyAlignment="1" applyProtection="1">
      <alignment vertical="center" wrapText="1"/>
      <protection/>
    </xf>
    <xf numFmtId="0" fontId="3" fillId="70" borderId="0" xfId="2130" applyFont="1" applyFill="1" applyAlignment="1" applyProtection="1">
      <alignment vertical="center" wrapText="1"/>
      <protection/>
    </xf>
    <xf numFmtId="0" fontId="6" fillId="70" borderId="0" xfId="2132" applyFont="1" applyFill="1" applyBorder="1" applyAlignment="1" applyProtection="1">
      <alignment horizontal="center" vertical="center" wrapText="1"/>
      <protection/>
    </xf>
    <xf numFmtId="0" fontId="5" fillId="70" borderId="0" xfId="2132" applyFont="1" applyFill="1" applyBorder="1" applyAlignment="1" applyProtection="1">
      <alignment vertical="center" wrapText="1"/>
      <protection/>
    </xf>
    <xf numFmtId="0" fontId="5" fillId="70" borderId="0" xfId="2130" applyFont="1" applyFill="1" applyAlignment="1" applyProtection="1">
      <alignment vertical="center" wrapText="1"/>
      <protection/>
    </xf>
    <xf numFmtId="0" fontId="5" fillId="70" borderId="0" xfId="2132" applyFont="1" applyFill="1" applyBorder="1" applyAlignment="1" applyProtection="1">
      <alignment horizontal="center" vertical="center" wrapText="1"/>
      <protection/>
    </xf>
    <xf numFmtId="0" fontId="6" fillId="70" borderId="0" xfId="2132" applyFont="1" applyFill="1" applyBorder="1" applyAlignment="1" applyProtection="1">
      <alignment vertical="center" wrapText="1"/>
      <protection/>
    </xf>
    <xf numFmtId="49" fontId="6" fillId="70" borderId="0" xfId="2135" applyNumberFormat="1" applyFont="1" applyFill="1" applyBorder="1" applyAlignment="1" applyProtection="1">
      <alignment horizontal="center" vertical="center" wrapText="1"/>
      <protection/>
    </xf>
    <xf numFmtId="14" fontId="5" fillId="70" borderId="0" xfId="2135" applyNumberFormat="1" applyFont="1" applyFill="1" applyBorder="1" applyAlignment="1" applyProtection="1">
      <alignment horizontal="center" vertical="center" wrapText="1"/>
      <protection/>
    </xf>
    <xf numFmtId="0" fontId="5" fillId="0" borderId="0" xfId="2130" applyFont="1" applyFill="1" applyBorder="1" applyAlignment="1" applyProtection="1">
      <alignment vertical="center" wrapText="1"/>
      <protection/>
    </xf>
    <xf numFmtId="49" fontId="3" fillId="0" borderId="0" xfId="2068" applyNumberFormat="1" applyFont="1" applyAlignment="1" applyProtection="1">
      <alignment horizontal="center" vertical="center" wrapText="1"/>
      <protection/>
    </xf>
    <xf numFmtId="49" fontId="11" fillId="0" borderId="0" xfId="2068" applyNumberFormat="1" applyFont="1" applyAlignment="1" applyProtection="1">
      <alignment vertical="top"/>
      <protection/>
    </xf>
    <xf numFmtId="0" fontId="5" fillId="0" borderId="0" xfId="2132" applyFont="1" applyFill="1" applyBorder="1" applyAlignment="1" applyProtection="1">
      <alignment horizontal="center" vertical="center" wrapText="1"/>
      <protection/>
    </xf>
    <xf numFmtId="49" fontId="5" fillId="0" borderId="0" xfId="2135" applyNumberFormat="1" applyFont="1" applyFill="1" applyBorder="1" applyAlignment="1" applyProtection="1">
      <alignment horizontal="center" vertical="center" wrapText="1"/>
      <protection/>
    </xf>
    <xf numFmtId="0" fontId="5" fillId="0" borderId="0" xfId="2130" applyFont="1" applyFill="1" applyAlignment="1" applyProtection="1">
      <alignment horizontal="center" vertical="center" wrapText="1"/>
      <protection/>
    </xf>
    <xf numFmtId="0" fontId="5" fillId="0" borderId="0" xfId="2130" applyFont="1" applyFill="1" applyAlignment="1" applyProtection="1">
      <alignment vertical="center" wrapText="1"/>
      <protection/>
    </xf>
    <xf numFmtId="0" fontId="5" fillId="0" borderId="0" xfId="2130" applyFont="1" applyAlignment="1" applyProtection="1">
      <alignment horizontal="center" vertical="center" wrapText="1"/>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49" fontId="5" fillId="0" borderId="0" xfId="2131" applyNumberFormat="1" applyFont="1" applyProtection="1">
      <alignment vertical="top"/>
      <protection/>
    </xf>
    <xf numFmtId="0" fontId="9" fillId="0" borderId="0" xfId="2136" applyFont="1" applyBorder="1" applyAlignment="1" applyProtection="1">
      <alignment horizontal="center" vertical="center" wrapText="1"/>
      <protection/>
    </xf>
    <xf numFmtId="0" fontId="0" fillId="8" borderId="0" xfId="0" applyFont="1" applyFill="1" applyAlignment="1">
      <alignment/>
    </xf>
    <xf numFmtId="0" fontId="0" fillId="8" borderId="0" xfId="0" applyFill="1" applyAlignment="1">
      <alignment/>
    </xf>
    <xf numFmtId="0" fontId="5" fillId="0" borderId="0" xfId="213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0" fillId="6" borderId="0" xfId="2130" applyNumberFormat="1" applyFont="1" applyFill="1" applyAlignment="1" applyProtection="1">
      <alignment vertical="center" wrapText="1"/>
      <protection/>
    </xf>
    <xf numFmtId="0" fontId="10" fillId="6" borderId="0" xfId="2130" applyFont="1" applyFill="1" applyAlignment="1" applyProtection="1">
      <alignment horizontal="left" vertical="center" wrapText="1"/>
      <protection/>
    </xf>
    <xf numFmtId="0" fontId="10" fillId="6" borderId="0" xfId="2130" applyFont="1" applyFill="1" applyAlignment="1" applyProtection="1">
      <alignment vertical="center" wrapText="1"/>
      <protection/>
    </xf>
    <xf numFmtId="0" fontId="10" fillId="6" borderId="0" xfId="2130" applyFont="1" applyFill="1" applyBorder="1" applyAlignment="1" applyProtection="1">
      <alignment vertical="center" wrapText="1"/>
      <protection/>
    </xf>
    <xf numFmtId="49" fontId="10" fillId="6" borderId="0" xfId="2135" applyNumberFormat="1" applyFont="1" applyFill="1" applyBorder="1" applyAlignment="1" applyProtection="1">
      <alignment horizontal="left" vertical="center" wrapText="1"/>
      <protection/>
    </xf>
    <xf numFmtId="0" fontId="10" fillId="6" borderId="0" xfId="213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4" fillId="0" borderId="0" xfId="2136" applyFont="1" applyBorder="1" applyAlignment="1" applyProtection="1">
      <alignment horizontal="center" vertical="center" wrapText="1"/>
      <protection/>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5" fillId="0" borderId="6" xfId="2136" applyFont="1" applyBorder="1" applyAlignment="1" applyProtection="1">
      <alignment horizontal="center" vertical="center" wrapText="1"/>
      <protection/>
    </xf>
    <xf numFmtId="0" fontId="5" fillId="0" borderId="6" xfId="2136" applyFont="1" applyBorder="1" applyAlignment="1" applyProtection="1">
      <alignment horizontal="left" wrapText="1"/>
      <protection/>
    </xf>
    <xf numFmtId="0" fontId="152" fillId="0" borderId="6" xfId="1747" applyBorder="1" applyAlignment="1" applyProtection="1">
      <alignment horizontal="center" vertical="center" wrapText="1"/>
      <protection/>
    </xf>
    <xf numFmtId="0" fontId="11" fillId="0" borderId="0" xfId="2068" applyNumberFormat="1" applyFont="1" applyAlignment="1" applyProtection="1">
      <alignment vertical="top"/>
      <protection/>
    </xf>
    <xf numFmtId="14" fontId="5" fillId="0" borderId="0" xfId="2132" applyNumberFormat="1" applyFont="1" applyFill="1" applyBorder="1" applyAlignment="1" applyProtection="1">
      <alignment vertical="center" wrapText="1"/>
      <protection/>
    </xf>
    <xf numFmtId="0" fontId="15" fillId="0" borderId="0" xfId="0" applyFont="1" applyAlignment="1">
      <alignment/>
    </xf>
    <xf numFmtId="0" fontId="152" fillId="0" borderId="0" xfId="1747" applyAlignment="1" applyProtection="1">
      <alignment/>
      <protection/>
    </xf>
    <xf numFmtId="0" fontId="5" fillId="70" borderId="46" xfId="2132" applyFont="1" applyFill="1" applyBorder="1" applyAlignment="1" applyProtection="1">
      <alignment vertical="center" wrapText="1"/>
      <protection/>
    </xf>
    <xf numFmtId="0" fontId="5" fillId="70" borderId="47" xfId="2132" applyFont="1" applyFill="1" applyBorder="1" applyAlignment="1" applyProtection="1">
      <alignment vertical="center" wrapText="1"/>
      <protection/>
    </xf>
    <xf numFmtId="0" fontId="5" fillId="70" borderId="47" xfId="2132" applyFont="1" applyFill="1" applyBorder="1" applyAlignment="1" applyProtection="1">
      <alignment horizontal="center" vertical="center" wrapText="1"/>
      <protection/>
    </xf>
    <xf numFmtId="0" fontId="6" fillId="70" borderId="48" xfId="2132" applyFont="1" applyFill="1" applyBorder="1" applyAlignment="1" applyProtection="1">
      <alignment vertical="center" wrapText="1"/>
      <protection/>
    </xf>
    <xf numFmtId="0" fontId="5" fillId="70" borderId="49" xfId="2132" applyFont="1" applyFill="1" applyBorder="1" applyAlignment="1" applyProtection="1">
      <alignment vertical="center" wrapText="1"/>
      <protection/>
    </xf>
    <xf numFmtId="0" fontId="6" fillId="70" borderId="50" xfId="2132" applyFont="1" applyFill="1" applyBorder="1" applyAlignment="1" applyProtection="1">
      <alignment vertical="center" wrapText="1"/>
      <protection/>
    </xf>
    <xf numFmtId="0" fontId="8" fillId="70" borderId="49" xfId="2135" applyNumberFormat="1" applyFont="1" applyFill="1" applyBorder="1" applyAlignment="1" applyProtection="1">
      <alignment horizontal="center" vertical="center" wrapText="1"/>
      <protection/>
    </xf>
    <xf numFmtId="14" fontId="5" fillId="70" borderId="50" xfId="2135" applyNumberFormat="1" applyFont="1" applyFill="1" applyBorder="1" applyAlignment="1" applyProtection="1">
      <alignment horizontal="center" vertical="center" wrapText="1"/>
      <protection/>
    </xf>
    <xf numFmtId="0" fontId="5" fillId="70" borderId="50" xfId="2130" applyFont="1" applyFill="1" applyBorder="1" applyAlignment="1" applyProtection="1">
      <alignment horizontal="center" vertical="center" wrapText="1"/>
      <protection/>
    </xf>
    <xf numFmtId="0" fontId="5" fillId="70" borderId="50" xfId="2132" applyFont="1" applyFill="1" applyBorder="1" applyAlignment="1" applyProtection="1">
      <alignment horizontal="center" vertical="center" wrapText="1"/>
      <protection/>
    </xf>
    <xf numFmtId="49" fontId="5" fillId="70" borderId="49" xfId="2135" applyNumberFormat="1" applyFont="1" applyFill="1" applyBorder="1" applyAlignment="1" applyProtection="1">
      <alignment horizontal="center" vertical="center" wrapText="1"/>
      <protection/>
    </xf>
    <xf numFmtId="0" fontId="5" fillId="70" borderId="51" xfId="2132" applyFont="1" applyFill="1" applyBorder="1" applyAlignment="1" applyProtection="1">
      <alignment vertical="center" wrapText="1"/>
      <protection/>
    </xf>
    <xf numFmtId="0" fontId="5" fillId="70" borderId="12" xfId="2132" applyFont="1" applyFill="1" applyBorder="1" applyAlignment="1" applyProtection="1">
      <alignment vertical="center" wrapText="1"/>
      <protection/>
    </xf>
    <xf numFmtId="0" fontId="5" fillId="70" borderId="12" xfId="2132" applyFont="1" applyFill="1" applyBorder="1" applyAlignment="1" applyProtection="1">
      <alignment horizontal="center" vertical="center" wrapText="1"/>
      <protection/>
    </xf>
    <xf numFmtId="0" fontId="5" fillId="70" borderId="52" xfId="2132" applyFont="1" applyFill="1" applyBorder="1" applyAlignment="1" applyProtection="1">
      <alignment horizontal="center" vertical="center" wrapText="1"/>
      <protection/>
    </xf>
    <xf numFmtId="0" fontId="16" fillId="6" borderId="0" xfId="0" applyFont="1" applyFill="1" applyAlignment="1">
      <alignment horizontal="center" vertical="center"/>
    </xf>
    <xf numFmtId="0" fontId="16" fillId="0" borderId="0" xfId="0" applyFont="1" applyAlignment="1">
      <alignment horizontal="center" vertical="center"/>
    </xf>
    <xf numFmtId="0" fontId="5" fillId="0" borderId="0" xfId="2129" applyNumberFormat="1" applyFont="1" applyFill="1" applyBorder="1" applyAlignment="1" applyProtection="1">
      <alignment horizontal="left" vertical="center" wrapText="1"/>
      <protection locked="0"/>
    </xf>
    <xf numFmtId="0" fontId="1" fillId="0" borderId="0" xfId="2129" applyNumberFormat="1" applyFont="1" applyFill="1" applyBorder="1" applyAlignment="1" applyProtection="1">
      <alignment horizontal="left" vertical="center" wrapText="1"/>
      <protection locked="0"/>
    </xf>
    <xf numFmtId="0" fontId="5" fillId="70" borderId="53" xfId="2132" applyFont="1" applyFill="1" applyBorder="1" applyAlignment="1" applyProtection="1">
      <alignment vertical="center" wrapText="1"/>
      <protection/>
    </xf>
    <xf numFmtId="0" fontId="6" fillId="2" borderId="54" xfId="2135" applyNumberFormat="1" applyFont="1" applyFill="1" applyBorder="1" applyAlignment="1" applyProtection="1">
      <alignment horizontal="center" vertical="center" wrapText="1"/>
      <protection/>
    </xf>
    <xf numFmtId="0" fontId="6" fillId="2" borderId="55" xfId="2135" applyNumberFormat="1" applyFont="1" applyFill="1" applyBorder="1" applyAlignment="1" applyProtection="1">
      <alignment horizontal="center" vertical="center" wrapText="1"/>
      <protection/>
    </xf>
    <xf numFmtId="0" fontId="6" fillId="2" borderId="56" xfId="2135" applyNumberFormat="1" applyFont="1" applyFill="1" applyBorder="1" applyAlignment="1" applyProtection="1">
      <alignment horizontal="center" vertical="center" wrapText="1"/>
      <protection/>
    </xf>
    <xf numFmtId="0" fontId="6" fillId="2" borderId="53" xfId="2132" applyFont="1" applyFill="1" applyBorder="1" applyAlignment="1" applyProtection="1">
      <alignment horizontal="center" vertical="center" wrapText="1"/>
      <protection/>
    </xf>
    <xf numFmtId="0" fontId="5" fillId="2" borderId="55" xfId="2132" applyFont="1" applyFill="1" applyBorder="1" applyAlignment="1" applyProtection="1">
      <alignment horizontal="right" vertical="center" wrapText="1" indent="1"/>
      <protection/>
    </xf>
    <xf numFmtId="0" fontId="5" fillId="2" borderId="56" xfId="2132" applyFont="1" applyFill="1" applyBorder="1" applyAlignment="1" applyProtection="1">
      <alignment horizontal="right" vertical="center" wrapText="1" indent="1"/>
      <protection/>
    </xf>
    <xf numFmtId="49" fontId="5" fillId="2" borderId="55" xfId="2135" applyNumberFormat="1" applyFont="1" applyFill="1" applyBorder="1" applyAlignment="1" applyProtection="1">
      <alignment horizontal="right" vertical="center" wrapText="1" indent="1"/>
      <protection/>
    </xf>
    <xf numFmtId="49" fontId="5" fillId="2" borderId="56" xfId="2135" applyNumberFormat="1" applyFont="1" applyFill="1" applyBorder="1" applyAlignment="1" applyProtection="1">
      <alignment horizontal="right" vertical="center" wrapText="1" indent="1"/>
      <protection/>
    </xf>
    <xf numFmtId="0" fontId="10" fillId="6" borderId="0" xfId="2130" applyFont="1" applyFill="1" applyAlignment="1" applyProtection="1">
      <alignment vertical="center" wrapText="1"/>
      <protection/>
    </xf>
    <xf numFmtId="0" fontId="10" fillId="6" borderId="0" xfId="2130" applyFont="1" applyFill="1" applyAlignment="1" applyProtection="1">
      <alignment horizontal="left" vertical="center" wrapText="1"/>
      <protection/>
    </xf>
    <xf numFmtId="49" fontId="11" fillId="0" borderId="0" xfId="2068" applyNumberFormat="1" applyFont="1" applyAlignment="1" applyProtection="1">
      <alignment vertical="top"/>
      <protection/>
    </xf>
    <xf numFmtId="0" fontId="6" fillId="2" borderId="56" xfId="2132" applyFont="1" applyFill="1" applyBorder="1" applyAlignment="1" applyProtection="1">
      <alignment horizontal="center" vertical="center" wrapText="1"/>
      <protection/>
    </xf>
    <xf numFmtId="0" fontId="17" fillId="0" borderId="0" xfId="0" applyFont="1" applyAlignment="1">
      <alignment horizontal="center"/>
    </xf>
    <xf numFmtId="0" fontId="3" fillId="0" borderId="0" xfId="213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0" borderId="6" xfId="0" applyFont="1" applyFill="1" applyBorder="1" applyAlignment="1">
      <alignment/>
    </xf>
    <xf numFmtId="0" fontId="0" fillId="20" borderId="6" xfId="0" applyFill="1" applyBorder="1" applyAlignment="1">
      <alignment/>
    </xf>
    <xf numFmtId="0" fontId="152" fillId="0" borderId="6" xfId="1747" applyBorder="1" applyAlignment="1" applyProtection="1" quotePrefix="1">
      <alignment horizontal="center" vertical="center" wrapText="1"/>
      <protection/>
    </xf>
    <xf numFmtId="0" fontId="0" fillId="43" borderId="6" xfId="0" applyFill="1" applyBorder="1" applyAlignment="1" applyProtection="1">
      <alignment horizontal="left"/>
      <protection locked="0"/>
    </xf>
    <xf numFmtId="0" fontId="18" fillId="43" borderId="6" xfId="0" applyFont="1" applyFill="1" applyBorder="1" applyAlignment="1" applyProtection="1">
      <alignment horizontal="left"/>
      <protection locked="0"/>
    </xf>
    <xf numFmtId="0" fontId="0" fillId="43" borderId="6" xfId="0" applyFont="1" applyFill="1" applyBorder="1" applyAlignment="1" applyProtection="1">
      <alignment horizontal="left"/>
      <protection locked="0"/>
    </xf>
    <xf numFmtId="0" fontId="0" fillId="71" borderId="6" xfId="0" applyFill="1" applyBorder="1" applyAlignment="1">
      <alignment/>
    </xf>
    <xf numFmtId="0" fontId="0" fillId="71" borderId="6" xfId="0" applyFont="1" applyFill="1" applyBorder="1" applyAlignment="1">
      <alignment/>
    </xf>
    <xf numFmtId="0" fontId="12" fillId="38"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130" applyFont="1" applyAlignment="1" applyProtection="1">
      <alignment horizontal="center" vertical="center"/>
      <protection/>
    </xf>
    <xf numFmtId="0" fontId="0" fillId="0" borderId="0" xfId="0" applyFill="1" applyAlignment="1">
      <alignment/>
    </xf>
    <xf numFmtId="0" fontId="0" fillId="72" borderId="0" xfId="0" applyFill="1" applyAlignment="1">
      <alignment/>
    </xf>
    <xf numFmtId="0" fontId="0" fillId="72" borderId="0" xfId="0" applyFont="1" applyFill="1" applyAlignment="1">
      <alignment/>
    </xf>
    <xf numFmtId="0" fontId="0" fillId="0" borderId="0" xfId="0" applyFont="1" applyFill="1" applyAlignment="1">
      <alignment/>
    </xf>
    <xf numFmtId="4" fontId="0" fillId="73" borderId="0" xfId="0" applyNumberFormat="1" applyFont="1" applyFill="1" applyAlignment="1">
      <alignment/>
    </xf>
    <xf numFmtId="0" fontId="0" fillId="12" borderId="0" xfId="0" applyFill="1" applyAlignment="1">
      <alignment/>
    </xf>
    <xf numFmtId="0" fontId="0" fillId="12" borderId="0" xfId="0" applyFont="1" applyFill="1" applyAlignment="1">
      <alignment/>
    </xf>
    <xf numFmtId="14" fontId="0" fillId="74" borderId="0" xfId="0" applyNumberFormat="1" applyFill="1" applyAlignment="1">
      <alignment/>
    </xf>
    <xf numFmtId="14" fontId="0" fillId="72" borderId="0" xfId="0" applyNumberFormat="1" applyFill="1" applyAlignment="1">
      <alignment/>
    </xf>
    <xf numFmtId="14" fontId="0" fillId="72" borderId="0" xfId="0" applyNumberFormat="1" applyFont="1" applyFill="1" applyAlignment="1">
      <alignment/>
    </xf>
    <xf numFmtId="2" fontId="0" fillId="75" borderId="0" xfId="0" applyNumberFormat="1" applyFont="1" applyFill="1" applyAlignment="1">
      <alignment/>
    </xf>
    <xf numFmtId="0" fontId="0" fillId="75" borderId="0" xfId="0" applyFont="1" applyFill="1" applyAlignment="1">
      <alignment/>
    </xf>
    <xf numFmtId="14" fontId="0" fillId="74" borderId="0" xfId="0" applyNumberFormat="1" applyFont="1" applyFill="1" applyAlignment="1">
      <alignment/>
    </xf>
    <xf numFmtId="14" fontId="0" fillId="0" borderId="0" xfId="0" applyNumberFormat="1" applyFill="1" applyAlignment="1">
      <alignment/>
    </xf>
    <xf numFmtId="14" fontId="0" fillId="0" borderId="0" xfId="0" applyNumberFormat="1" applyFont="1" applyAlignment="1">
      <alignment/>
    </xf>
    <xf numFmtId="0" fontId="0" fillId="11" borderId="0" xfId="0" applyFill="1" applyAlignment="1">
      <alignment/>
    </xf>
    <xf numFmtId="0" fontId="169" fillId="0" borderId="0" xfId="1747" applyFont="1" applyAlignment="1" applyProtection="1">
      <alignment wrapText="1"/>
      <protection/>
    </xf>
    <xf numFmtId="0" fontId="0" fillId="0" borderId="57" xfId="0" applyBorder="1" applyAlignment="1">
      <alignment/>
    </xf>
    <xf numFmtId="49" fontId="6" fillId="0" borderId="58" xfId="2133" applyNumberFormat="1" applyFont="1" applyFill="1" applyBorder="1" applyAlignment="1" applyProtection="1">
      <alignment horizontal="left" vertical="center" wrapText="1"/>
      <protection/>
    </xf>
    <xf numFmtId="4" fontId="5" fillId="76" borderId="59" xfId="2129" applyNumberFormat="1" applyFont="1" applyFill="1" applyBorder="1" applyAlignment="1" applyProtection="1">
      <alignment horizontal="left" vertical="center"/>
      <protection locked="0"/>
    </xf>
    <xf numFmtId="0" fontId="6" fillId="0" borderId="60" xfId="2137" applyFont="1" applyBorder="1" applyAlignment="1" applyProtection="1">
      <alignment horizontal="center" vertical="center" wrapText="1"/>
      <protection/>
    </xf>
    <xf numFmtId="4" fontId="5" fillId="3" borderId="6" xfId="2136" applyNumberFormat="1" applyFont="1" applyFill="1" applyBorder="1" applyAlignment="1" applyProtection="1">
      <alignment horizontal="right" vertical="center" wrapText="1"/>
      <protection/>
    </xf>
    <xf numFmtId="4" fontId="5" fillId="3" borderId="61" xfId="2136" applyNumberFormat="1" applyFont="1" applyFill="1" applyBorder="1" applyAlignment="1" applyProtection="1">
      <alignment horizontal="right" vertical="center" wrapText="1"/>
      <protection/>
    </xf>
    <xf numFmtId="0" fontId="0" fillId="0" borderId="62" xfId="0" applyBorder="1" applyAlignment="1">
      <alignment/>
    </xf>
    <xf numFmtId="0" fontId="6" fillId="0" borderId="58" xfId="2133" applyNumberFormat="1" applyFont="1" applyFill="1" applyBorder="1" applyAlignment="1" applyProtection="1">
      <alignment horizontal="left" vertical="center" wrapText="1"/>
      <protection/>
    </xf>
    <xf numFmtId="0" fontId="5" fillId="0" borderId="63" xfId="2129" applyFont="1" applyFill="1" applyBorder="1" applyAlignment="1" applyProtection="1">
      <alignment horizontal="center" vertical="center"/>
      <protection/>
    </xf>
    <xf numFmtId="49" fontId="0" fillId="0" borderId="6" xfId="2133" applyNumberFormat="1" applyFont="1" applyFill="1" applyBorder="1" applyAlignment="1" applyProtection="1">
      <alignment horizontal="left" vertical="center" wrapText="1" indent="3"/>
      <protection/>
    </xf>
    <xf numFmtId="4" fontId="0" fillId="4" borderId="6" xfId="0" applyNumberFormat="1" applyFont="1" applyFill="1" applyBorder="1" applyAlignment="1" applyProtection="1">
      <alignment horizontal="right" vertical="center" wrapText="1"/>
      <protection locked="0"/>
    </xf>
    <xf numFmtId="4" fontId="0" fillId="4" borderId="6" xfId="0" applyNumberFormat="1" applyFont="1" applyFill="1" applyBorder="1" applyAlignment="1" applyProtection="1">
      <alignment horizontal="right" vertical="center" wrapText="1"/>
      <protection/>
    </xf>
    <xf numFmtId="49" fontId="5" fillId="0" borderId="15" xfId="2133" applyNumberFormat="1" applyFont="1" applyFill="1" applyBorder="1" applyAlignment="1" applyProtection="1">
      <alignment horizontal="left" vertical="center" wrapText="1" indent="3"/>
      <protection/>
    </xf>
    <xf numFmtId="49" fontId="25" fillId="77" borderId="64" xfId="1747" applyNumberFormat="1" applyFont="1" applyFill="1" applyBorder="1" applyAlignment="1" applyProtection="1">
      <alignment horizontal="left" vertical="center"/>
      <protection/>
    </xf>
    <xf numFmtId="2" fontId="169" fillId="77" borderId="65" xfId="1747" applyNumberFormat="1" applyFont="1" applyFill="1" applyBorder="1" applyAlignment="1" applyProtection="1">
      <alignment horizontal="left" vertical="center" indent="1"/>
      <protection/>
    </xf>
    <xf numFmtId="2" fontId="25" fillId="77" borderId="65" xfId="1747" applyNumberFormat="1" applyFont="1" applyFill="1" applyBorder="1" applyAlignment="1" applyProtection="1">
      <alignment horizontal="center" vertical="center"/>
      <protection/>
    </xf>
    <xf numFmtId="2" fontId="25" fillId="77" borderId="66" xfId="1747" applyNumberFormat="1" applyFont="1" applyFill="1" applyBorder="1" applyAlignment="1" applyProtection="1">
      <alignment horizontal="center" vertical="center"/>
      <protection/>
    </xf>
    <xf numFmtId="0" fontId="0" fillId="78" borderId="0" xfId="0" applyFont="1" applyFill="1" applyAlignment="1">
      <alignment/>
    </xf>
    <xf numFmtId="0" fontId="5" fillId="0" borderId="0" xfId="2129" applyFont="1" applyFill="1" applyProtection="1">
      <alignment/>
      <protection/>
    </xf>
    <xf numFmtId="0" fontId="5" fillId="0" borderId="0" xfId="2129" applyFont="1" applyFill="1" applyAlignment="1" applyProtection="1">
      <alignment horizontal="left" vertical="center"/>
      <protection/>
    </xf>
    <xf numFmtId="0" fontId="5" fillId="0" borderId="0" xfId="2129" applyFont="1" applyFill="1" applyAlignment="1" applyProtection="1">
      <alignment horizontal="center" vertical="center"/>
      <protection/>
    </xf>
    <xf numFmtId="0" fontId="5" fillId="0" borderId="0" xfId="2134" applyFont="1" applyFill="1" applyAlignment="1" applyProtection="1">
      <alignment vertical="center" wrapText="1"/>
      <protection/>
    </xf>
    <xf numFmtId="2" fontId="5" fillId="0" borderId="0" xfId="2129" applyNumberFormat="1" applyFont="1" applyFill="1" applyProtection="1">
      <alignment/>
      <protection/>
    </xf>
    <xf numFmtId="0" fontId="8" fillId="0" borderId="0" xfId="2129" applyFont="1" applyFill="1" applyProtection="1">
      <alignment/>
      <protection/>
    </xf>
    <xf numFmtId="0" fontId="5" fillId="70" borderId="0" xfId="2129" applyFont="1" applyFill="1" applyBorder="1" applyAlignment="1" applyProtection="1">
      <alignment horizontal="center" vertical="center"/>
      <protection/>
    </xf>
    <xf numFmtId="0" fontId="5" fillId="70" borderId="0" xfId="2134" applyFont="1" applyFill="1" applyBorder="1" applyAlignment="1" applyProtection="1">
      <alignment vertical="center" wrapText="1"/>
      <protection/>
    </xf>
    <xf numFmtId="2" fontId="5" fillId="70" borderId="0" xfId="2129" applyNumberFormat="1" applyFont="1" applyFill="1" applyBorder="1" applyProtection="1">
      <alignment/>
      <protection/>
    </xf>
    <xf numFmtId="0" fontId="8" fillId="70" borderId="0" xfId="2129" applyFont="1" applyFill="1" applyBorder="1" applyProtection="1">
      <alignment/>
      <protection/>
    </xf>
    <xf numFmtId="0" fontId="5" fillId="70" borderId="67" xfId="2129" applyFont="1" applyFill="1" applyBorder="1" applyAlignment="1" applyProtection="1">
      <alignment horizontal="center" vertical="center"/>
      <protection/>
    </xf>
    <xf numFmtId="0" fontId="5" fillId="70" borderId="68" xfId="2134" applyFont="1" applyFill="1" applyBorder="1" applyAlignment="1" applyProtection="1">
      <alignment vertical="center" wrapText="1"/>
      <protection/>
    </xf>
    <xf numFmtId="2" fontId="5" fillId="70" borderId="68" xfId="2129" applyNumberFormat="1" applyFont="1" applyFill="1" applyBorder="1" applyProtection="1">
      <alignment/>
      <protection/>
    </xf>
    <xf numFmtId="0" fontId="8" fillId="70" borderId="69" xfId="2129" applyFont="1" applyFill="1" applyBorder="1" applyProtection="1">
      <alignment/>
      <protection/>
    </xf>
    <xf numFmtId="0" fontId="5" fillId="70" borderId="57" xfId="2129" applyFont="1" applyFill="1" applyBorder="1" applyAlignment="1" applyProtection="1">
      <alignment horizontal="center" vertical="center"/>
      <protection/>
    </xf>
    <xf numFmtId="0" fontId="148" fillId="70" borderId="70" xfId="2129" applyFont="1" applyFill="1" applyBorder="1" applyAlignment="1" applyProtection="1">
      <alignment horizontal="center" vertical="center"/>
      <protection/>
    </xf>
    <xf numFmtId="0" fontId="148" fillId="0" borderId="71" xfId="2134" applyFont="1" applyFill="1" applyBorder="1" applyAlignment="1" applyProtection="1">
      <alignment vertical="center" wrapText="1"/>
      <protection/>
    </xf>
    <xf numFmtId="2" fontId="5" fillId="70" borderId="71" xfId="2129" applyNumberFormat="1" applyFont="1" applyFill="1" applyBorder="1" applyAlignment="1" applyProtection="1">
      <alignment horizontal="right" vertical="center"/>
      <protection/>
    </xf>
    <xf numFmtId="0" fontId="8" fillId="70" borderId="72" xfId="2129" applyFont="1" applyFill="1" applyBorder="1" applyProtection="1">
      <alignment/>
      <protection/>
    </xf>
    <xf numFmtId="0" fontId="170" fillId="11" borderId="0" xfId="0" applyFont="1" applyFill="1" applyAlignment="1">
      <alignment/>
    </xf>
    <xf numFmtId="0" fontId="170" fillId="11" borderId="0" xfId="0" applyFont="1" applyFill="1" applyAlignment="1">
      <alignment horizontal="center"/>
    </xf>
    <xf numFmtId="0" fontId="0" fillId="11" borderId="0" xfId="0" applyFill="1" applyBorder="1" applyAlignment="1">
      <alignment/>
    </xf>
    <xf numFmtId="0" fontId="0" fillId="0" borderId="0" xfId="0" applyBorder="1" applyAlignment="1">
      <alignment horizontal="right"/>
    </xf>
    <xf numFmtId="0" fontId="0" fillId="0" borderId="12" xfId="0" applyBorder="1" applyAlignment="1">
      <alignment horizontal="righ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6" fillId="0" borderId="43" xfId="2128" applyNumberFormat="1" applyFont="1" applyFill="1" applyBorder="1" applyAlignment="1" applyProtection="1">
      <alignment horizontal="center" vertical="center" wrapText="1"/>
      <protection/>
    </xf>
    <xf numFmtId="0" fontId="6" fillId="0" borderId="44" xfId="2128" applyNumberFormat="1" applyFont="1" applyFill="1" applyBorder="1" applyAlignment="1" applyProtection="1">
      <alignment horizontal="center" vertical="center" wrapText="1"/>
      <protection/>
    </xf>
    <xf numFmtId="0" fontId="6" fillId="0" borderId="45" xfId="2128" applyNumberFormat="1" applyFont="1" applyFill="1" applyBorder="1" applyAlignment="1" applyProtection="1">
      <alignment horizontal="center" vertical="center" wrapText="1"/>
      <protection/>
    </xf>
    <xf numFmtId="49" fontId="6" fillId="0" borderId="73" xfId="2137" applyNumberFormat="1" applyFont="1" applyFill="1" applyBorder="1" applyAlignment="1" applyProtection="1">
      <alignment horizontal="center" vertical="center" wrapText="1"/>
      <protection/>
    </xf>
    <xf numFmtId="0" fontId="6" fillId="0" borderId="74" xfId="2133" applyNumberFormat="1" applyFont="1" applyFill="1" applyBorder="1" applyAlignment="1" applyProtection="1">
      <alignment vertical="center" wrapText="1"/>
      <protection/>
    </xf>
    <xf numFmtId="4" fontId="6" fillId="0" borderId="75" xfId="2129" applyNumberFormat="1" applyFont="1" applyFill="1" applyBorder="1" applyAlignment="1" applyProtection="1">
      <alignment horizontal="center" vertical="center"/>
      <protection/>
    </xf>
    <xf numFmtId="49" fontId="5" fillId="0" borderId="76" xfId="2133" applyNumberFormat="1" applyFont="1" applyFill="1" applyBorder="1" applyAlignment="1" applyProtection="1">
      <alignment horizontal="center" vertical="center" wrapText="1"/>
      <protection/>
    </xf>
    <xf numFmtId="0" fontId="5" fillId="0" borderId="15" xfId="2133" applyNumberFormat="1" applyFont="1" applyFill="1" applyBorder="1" applyAlignment="1" applyProtection="1">
      <alignment horizontal="left" vertical="center" wrapText="1" indent="1"/>
      <protection/>
    </xf>
    <xf numFmtId="0" fontId="5" fillId="76" borderId="77" xfId="2129" applyNumberFormat="1" applyFont="1" applyFill="1" applyBorder="1" applyAlignment="1" applyProtection="1">
      <alignment horizontal="center" vertical="center"/>
      <protection locked="0"/>
    </xf>
    <xf numFmtId="0" fontId="171" fillId="0" borderId="62" xfId="0" applyFont="1" applyBorder="1" applyAlignment="1">
      <alignment horizontal="center"/>
    </xf>
    <xf numFmtId="49" fontId="5" fillId="0" borderId="78" xfId="2133" applyNumberFormat="1" applyFont="1" applyFill="1" applyBorder="1" applyAlignment="1" applyProtection="1">
      <alignment horizontal="center" vertical="center" wrapText="1"/>
      <protection/>
    </xf>
    <xf numFmtId="49" fontId="6" fillId="0" borderId="78" xfId="2133" applyNumberFormat="1" applyFont="1" applyFill="1" applyBorder="1" applyAlignment="1" applyProtection="1">
      <alignment horizontal="center" vertical="center" wrapText="1"/>
      <protection/>
    </xf>
    <xf numFmtId="0" fontId="6" fillId="0" borderId="15" xfId="2133" applyNumberFormat="1" applyFont="1" applyFill="1" applyBorder="1" applyAlignment="1" applyProtection="1">
      <alignment horizontal="left" vertical="center" wrapText="1"/>
      <protection/>
    </xf>
    <xf numFmtId="4" fontId="6" fillId="0" borderId="77" xfId="2129" applyNumberFormat="1" applyFont="1" applyFill="1" applyBorder="1" applyAlignment="1" applyProtection="1">
      <alignment horizontal="center" vertical="center"/>
      <protection/>
    </xf>
    <xf numFmtId="0" fontId="148" fillId="11" borderId="0" xfId="0" applyFont="1" applyFill="1" applyAlignment="1">
      <alignment/>
    </xf>
    <xf numFmtId="4" fontId="6" fillId="0" borderId="77" xfId="2129" applyNumberFormat="1" applyFont="1" applyFill="1" applyBorder="1" applyAlignment="1" applyProtection="1">
      <alignment horizontal="center" vertical="center"/>
      <protection locked="0"/>
    </xf>
    <xf numFmtId="0" fontId="169" fillId="0" borderId="0" xfId="1747" applyFont="1" applyFill="1" applyBorder="1" applyAlignment="1" applyProtection="1">
      <alignment/>
      <protection/>
    </xf>
    <xf numFmtId="0" fontId="0" fillId="0" borderId="79" xfId="0" applyBorder="1" applyAlignment="1">
      <alignment/>
    </xf>
    <xf numFmtId="0" fontId="5" fillId="0" borderId="80" xfId="2133" applyNumberFormat="1" applyFont="1" applyFill="1" applyBorder="1" applyAlignment="1" applyProtection="1">
      <alignment horizontal="center" vertical="center" wrapText="1"/>
      <protection/>
    </xf>
    <xf numFmtId="0" fontId="0" fillId="76" borderId="81" xfId="0" applyNumberFormat="1" applyFill="1" applyBorder="1" applyAlignment="1" applyProtection="1">
      <alignment horizontal="left" vertical="center" wrapText="1" indent="1"/>
      <protection locked="0"/>
    </xf>
    <xf numFmtId="0" fontId="5" fillId="76" borderId="82" xfId="2129" applyNumberFormat="1" applyFont="1" applyFill="1" applyBorder="1" applyAlignment="1" applyProtection="1">
      <alignment horizontal="center" vertical="center"/>
      <protection locked="0"/>
    </xf>
    <xf numFmtId="0" fontId="25" fillId="0" borderId="0" xfId="1747" applyFont="1" applyFill="1" applyBorder="1" applyAlignment="1" applyProtection="1">
      <alignment/>
      <protection/>
    </xf>
    <xf numFmtId="0" fontId="0" fillId="0" borderId="79" xfId="0" applyBorder="1" applyAlignment="1" applyProtection="1">
      <alignment/>
      <protection/>
    </xf>
    <xf numFmtId="49" fontId="25" fillId="77" borderId="83" xfId="1747" applyNumberFormat="1" applyFont="1" applyFill="1" applyBorder="1" applyAlignment="1" applyProtection="1">
      <alignment horizontal="left" vertical="center"/>
      <protection/>
    </xf>
    <xf numFmtId="2" fontId="169" fillId="77" borderId="84" xfId="1747" applyNumberFormat="1" applyFont="1" applyFill="1" applyBorder="1" applyAlignment="1" applyProtection="1">
      <alignment horizontal="left" vertical="center" indent="1"/>
      <protection/>
    </xf>
    <xf numFmtId="2" fontId="25" fillId="77" borderId="85" xfId="1747" applyNumberFormat="1" applyFont="1" applyFill="1" applyBorder="1" applyAlignment="1" applyProtection="1">
      <alignment horizontal="center" vertical="center"/>
      <protection/>
    </xf>
    <xf numFmtId="0" fontId="5" fillId="78" borderId="0" xfId="2129" applyFont="1" applyFill="1" applyProtection="1">
      <alignment/>
      <protection/>
    </xf>
    <xf numFmtId="0" fontId="5" fillId="78" borderId="0" xfId="2129" applyFont="1" applyFill="1" applyAlignment="1" applyProtection="1">
      <alignment horizontal="left" vertical="center"/>
      <protection/>
    </xf>
    <xf numFmtId="0" fontId="5" fillId="78" borderId="0" xfId="2129" applyFont="1" applyFill="1" applyAlignment="1" applyProtection="1">
      <alignment horizontal="center" vertical="center"/>
      <protection/>
    </xf>
    <xf numFmtId="0" fontId="5" fillId="78" borderId="0" xfId="2134" applyFont="1" applyFill="1" applyAlignment="1" applyProtection="1">
      <alignment vertical="center" wrapText="1"/>
      <protection/>
    </xf>
    <xf numFmtId="0" fontId="8" fillId="78" borderId="0" xfId="2129" applyFont="1" applyFill="1" applyProtection="1">
      <alignment/>
      <protection/>
    </xf>
    <xf numFmtId="0" fontId="0" fillId="78" borderId="0" xfId="0" applyFill="1" applyAlignment="1">
      <alignment/>
    </xf>
    <xf numFmtId="0" fontId="8" fillId="70" borderId="0" xfId="2130" applyFont="1" applyFill="1" applyAlignment="1" applyProtection="1">
      <alignment vertical="center" wrapText="1"/>
      <protection/>
    </xf>
    <xf numFmtId="0" fontId="6" fillId="78" borderId="0" xfId="2129" applyFont="1" applyFill="1" applyProtection="1">
      <alignment/>
      <protection/>
    </xf>
    <xf numFmtId="0" fontId="6" fillId="0" borderId="0" xfId="2129" applyFont="1" applyFill="1" applyProtection="1">
      <alignment/>
      <protection/>
    </xf>
    <xf numFmtId="0" fontId="6" fillId="0" borderId="0" xfId="2129" applyFont="1" applyFill="1" applyAlignment="1" applyProtection="1">
      <alignment horizontal="left" vertical="center"/>
      <protection/>
    </xf>
    <xf numFmtId="0" fontId="6" fillId="70" borderId="57" xfId="2129" applyFont="1" applyFill="1" applyBorder="1" applyAlignment="1" applyProtection="1">
      <alignment horizontal="center" vertical="center"/>
      <protection/>
    </xf>
    <xf numFmtId="0" fontId="5" fillId="0" borderId="0" xfId="2129" applyFont="1" applyFill="1" applyAlignment="1" applyProtection="1">
      <alignment horizontal="right"/>
      <protection/>
    </xf>
    <xf numFmtId="0" fontId="22" fillId="70" borderId="86" xfId="2129" applyFont="1" applyFill="1" applyBorder="1" applyProtection="1">
      <alignment/>
      <protection/>
    </xf>
    <xf numFmtId="0" fontId="8" fillId="70" borderId="86" xfId="2129" applyFont="1" applyFill="1" applyBorder="1" applyProtection="1">
      <alignment/>
      <protection/>
    </xf>
    <xf numFmtId="0" fontId="6" fillId="2" borderId="54" xfId="2132" applyFont="1" applyFill="1" applyBorder="1" applyAlignment="1" applyProtection="1">
      <alignment horizontal="center" vertical="center" wrapText="1"/>
      <protection/>
    </xf>
    <xf numFmtId="0" fontId="6" fillId="2" borderId="55" xfId="2132" applyFont="1" applyFill="1" applyBorder="1" applyAlignment="1" applyProtection="1">
      <alignment horizontal="center" vertical="center" wrapText="1"/>
      <protection/>
    </xf>
    <xf numFmtId="49" fontId="5" fillId="70" borderId="34" xfId="2134" applyNumberFormat="1" applyFont="1" applyFill="1" applyBorder="1" applyAlignment="1" applyProtection="1">
      <alignment horizontal="left" vertical="center" wrapText="1"/>
      <protection/>
    </xf>
    <xf numFmtId="49" fontId="5" fillId="79" borderId="87" xfId="2129" applyNumberFormat="1" applyFont="1" applyFill="1" applyBorder="1" applyAlignment="1" applyProtection="1">
      <alignment horizontal="center" vertical="center" wrapText="1"/>
      <protection locked="0"/>
    </xf>
    <xf numFmtId="49" fontId="5" fillId="70" borderId="33" xfId="2134" applyNumberFormat="1" applyFont="1" applyFill="1" applyBorder="1" applyAlignment="1" applyProtection="1">
      <alignment horizontal="left" vertical="center" wrapText="1"/>
      <protection/>
    </xf>
    <xf numFmtId="49" fontId="5" fillId="79" borderId="61" xfId="2129" applyNumberFormat="1" applyFont="1" applyFill="1" applyBorder="1" applyAlignment="1" applyProtection="1">
      <alignment horizontal="center" vertical="center" wrapText="1"/>
      <protection locked="0"/>
    </xf>
    <xf numFmtId="0" fontId="5" fillId="0" borderId="88" xfId="2134" applyFont="1" applyFill="1" applyBorder="1" applyAlignment="1" applyProtection="1">
      <alignment horizontal="left" vertical="center" wrapText="1"/>
      <protection/>
    </xf>
    <xf numFmtId="0" fontId="5" fillId="0" borderId="0" xfId="2129" applyFont="1" applyFill="1" applyAlignment="1" applyProtection="1">
      <alignment horizontal="right" vertical="center"/>
      <protection/>
    </xf>
    <xf numFmtId="0" fontId="5" fillId="70" borderId="0" xfId="2129" applyFont="1" applyFill="1" applyBorder="1" applyAlignment="1" applyProtection="1">
      <alignment horizontal="right" vertical="center"/>
      <protection/>
    </xf>
    <xf numFmtId="0" fontId="1" fillId="0" borderId="34" xfId="0" applyFont="1" applyFill="1" applyBorder="1" applyAlignment="1" applyProtection="1">
      <alignment vertical="center" wrapText="1"/>
      <protection/>
    </xf>
    <xf numFmtId="0" fontId="5" fillId="70" borderId="33" xfId="2135" applyNumberFormat="1" applyFont="1" applyFill="1" applyBorder="1" applyAlignment="1" applyProtection="1">
      <alignment vertical="center" wrapText="1"/>
      <protection/>
    </xf>
    <xf numFmtId="0" fontId="0" fillId="0" borderId="0" xfId="0" applyFill="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25" fillId="0" borderId="0" xfId="1747"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top" wrapText="1"/>
      <protection locked="0"/>
    </xf>
    <xf numFmtId="0" fontId="0" fillId="0" borderId="0" xfId="0" applyFont="1" applyFill="1" applyAlignment="1" applyProtection="1">
      <alignment/>
      <protection/>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8" fillId="2" borderId="0" xfId="0" applyFont="1" applyFill="1" applyBorder="1" applyAlignment="1" applyProtection="1">
      <alignment/>
      <protection/>
    </xf>
    <xf numFmtId="0" fontId="0" fillId="2" borderId="0" xfId="0" applyFill="1" applyBorder="1" applyAlignment="1" applyProtection="1">
      <alignment/>
      <protection/>
    </xf>
    <xf numFmtId="0" fontId="129" fillId="2" borderId="0" xfId="0" applyFont="1" applyFill="1" applyBorder="1" applyAlignment="1" applyProtection="1">
      <alignment/>
      <protection/>
    </xf>
    <xf numFmtId="0" fontId="0" fillId="2" borderId="0" xfId="0" applyFill="1" applyAlignment="1" applyProtection="1">
      <alignment/>
      <protection/>
    </xf>
    <xf numFmtId="0" fontId="0" fillId="0" borderId="0" xfId="0" applyFill="1" applyBorder="1" applyAlignment="1" applyProtection="1">
      <alignment/>
      <protection/>
    </xf>
    <xf numFmtId="0" fontId="0" fillId="0" borderId="89"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horizontal="right"/>
      <protection/>
    </xf>
    <xf numFmtId="0" fontId="0" fillId="0" borderId="0" xfId="0" applyAlignment="1" applyProtection="1">
      <alignment/>
      <protection/>
    </xf>
    <xf numFmtId="0" fontId="0" fillId="0" borderId="92" xfId="0" applyBorder="1" applyAlignment="1" applyProtection="1">
      <alignment/>
      <protection/>
    </xf>
    <xf numFmtId="0" fontId="0" fillId="0" borderId="0" xfId="0" applyBorder="1" applyAlignment="1" applyProtection="1">
      <alignment/>
      <protection/>
    </xf>
    <xf numFmtId="0" fontId="12" fillId="0" borderId="93" xfId="0" applyFont="1" applyBorder="1" applyAlignment="1" applyProtection="1">
      <alignment horizontal="right"/>
      <protection/>
    </xf>
    <xf numFmtId="0" fontId="8" fillId="2"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protection/>
    </xf>
    <xf numFmtId="0" fontId="0" fillId="0" borderId="93" xfId="0" applyBorder="1" applyAlignment="1" applyProtection="1">
      <alignment/>
      <protection/>
    </xf>
    <xf numFmtId="0" fontId="0" fillId="0" borderId="92" xfId="0" applyFont="1" applyBorder="1" applyAlignment="1" applyProtection="1">
      <alignment/>
      <protection/>
    </xf>
    <xf numFmtId="0" fontId="0" fillId="0" borderId="0"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left" vertical="top"/>
      <protection/>
    </xf>
    <xf numFmtId="0" fontId="0" fillId="0" borderId="93" xfId="0" applyFont="1" applyBorder="1" applyAlignment="1" applyProtection="1">
      <alignment/>
      <protection/>
    </xf>
    <xf numFmtId="0" fontId="0" fillId="0" borderId="0" xfId="0" applyFont="1" applyAlignment="1" applyProtection="1">
      <alignment/>
      <protection/>
    </xf>
    <xf numFmtId="0" fontId="8" fillId="2" borderId="0" xfId="0" applyFont="1" applyFill="1" applyBorder="1" applyAlignment="1" applyProtection="1">
      <alignment wrapText="1"/>
      <protection/>
    </xf>
    <xf numFmtId="0" fontId="0" fillId="0" borderId="92" xfId="0" applyFont="1" applyBorder="1" applyAlignment="1" applyProtection="1">
      <alignment wrapText="1"/>
      <protection/>
    </xf>
    <xf numFmtId="0" fontId="0" fillId="0" borderId="93" xfId="0" applyFont="1" applyBorder="1" applyAlignment="1" applyProtection="1">
      <alignment wrapText="1"/>
      <protection/>
    </xf>
    <xf numFmtId="0" fontId="0" fillId="0" borderId="0" xfId="0" applyAlignment="1" applyProtection="1">
      <alignment wrapText="1"/>
      <protection/>
    </xf>
    <xf numFmtId="0" fontId="16" fillId="0" borderId="92" xfId="0" applyFont="1" applyBorder="1" applyAlignment="1" applyProtection="1">
      <alignment/>
      <protection/>
    </xf>
    <xf numFmtId="0" fontId="16" fillId="0" borderId="93" xfId="0" applyFont="1" applyBorder="1" applyAlignment="1" applyProtection="1">
      <alignment/>
      <protection/>
    </xf>
    <xf numFmtId="0" fontId="16" fillId="0" borderId="0" xfId="0"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left" vertical="top"/>
      <protection/>
    </xf>
    <xf numFmtId="0" fontId="0" fillId="0" borderId="94" xfId="0" applyBorder="1" applyAlignment="1" applyProtection="1">
      <alignment/>
      <protection/>
    </xf>
    <xf numFmtId="0" fontId="0" fillId="0" borderId="95" xfId="0" applyBorder="1" applyAlignment="1" applyProtection="1">
      <alignment/>
      <protection/>
    </xf>
    <xf numFmtId="0" fontId="0" fillId="0" borderId="96" xfId="0" applyBorder="1" applyAlignment="1" applyProtection="1">
      <alignment/>
      <protection/>
    </xf>
    <xf numFmtId="0" fontId="8" fillId="2" borderId="0" xfId="0" applyFont="1" applyFill="1" applyAlignment="1" applyProtection="1">
      <alignment/>
      <protection/>
    </xf>
    <xf numFmtId="0" fontId="0" fillId="0" borderId="0" xfId="0" applyFont="1" applyAlignment="1" applyProtection="1">
      <alignment/>
      <protection locked="0"/>
    </xf>
    <xf numFmtId="0" fontId="0" fillId="0" borderId="6" xfId="0"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6" xfId="0" applyFont="1" applyBorder="1" applyAlignment="1" applyProtection="1">
      <alignment wrapText="1"/>
      <protection locked="0"/>
    </xf>
    <xf numFmtId="0" fontId="0" fillId="0" borderId="6" xfId="0" applyFont="1" applyBorder="1" applyAlignment="1" applyProtection="1">
      <alignment horizontal="center" vertical="center" wrapText="1"/>
      <protection locked="0"/>
    </xf>
    <xf numFmtId="0" fontId="0" fillId="0" borderId="6" xfId="0" applyFont="1" applyBorder="1" applyAlignment="1" applyProtection="1">
      <alignment horizontal="center" vertical="top" wrapText="1"/>
      <protection locked="0"/>
    </xf>
    <xf numFmtId="0" fontId="132" fillId="0" borderId="0" xfId="0" applyFont="1" applyAlignment="1" applyProtection="1">
      <alignment/>
      <protection locked="0"/>
    </xf>
    <xf numFmtId="0" fontId="5" fillId="70" borderId="33" xfId="2134" applyNumberFormat="1" applyFont="1" applyFill="1" applyBorder="1" applyAlignment="1" applyProtection="1">
      <alignment horizontal="right" vertical="center" wrapText="1"/>
      <protection/>
    </xf>
    <xf numFmtId="49" fontId="5" fillId="0" borderId="61" xfId="2129" applyNumberFormat="1" applyFont="1" applyFill="1" applyBorder="1" applyAlignment="1" applyProtection="1">
      <alignment horizontal="center" vertical="center" wrapText="1"/>
      <protection locked="0"/>
    </xf>
    <xf numFmtId="0" fontId="6" fillId="2" borderId="0" xfId="2132" applyFont="1" applyFill="1" applyBorder="1" applyAlignment="1" applyProtection="1">
      <alignment horizontal="center" vertical="center" wrapText="1"/>
      <protection/>
    </xf>
    <xf numFmtId="0" fontId="5" fillId="70" borderId="97" xfId="2135" applyNumberFormat="1" applyFont="1" applyFill="1" applyBorder="1" applyAlignment="1" applyProtection="1">
      <alignment vertical="center" wrapText="1"/>
      <protection/>
    </xf>
    <xf numFmtId="49" fontId="5" fillId="79" borderId="98" xfId="2129" applyNumberFormat="1" applyFont="1" applyFill="1" applyBorder="1" applyAlignment="1" applyProtection="1">
      <alignment horizontal="center" vertical="center" wrapText="1"/>
      <protection locked="0"/>
    </xf>
    <xf numFmtId="0" fontId="8" fillId="70" borderId="62" xfId="2129" applyFont="1" applyFill="1" applyBorder="1" applyProtection="1">
      <alignment/>
      <protection/>
    </xf>
    <xf numFmtId="177" fontId="172" fillId="0" borderId="99" xfId="2128" applyNumberFormat="1" applyFont="1" applyFill="1" applyBorder="1" applyAlignment="1" applyProtection="1">
      <alignment horizontal="center" vertical="center" wrapText="1"/>
      <protection/>
    </xf>
    <xf numFmtId="49" fontId="5" fillId="79" borderId="100" xfId="2129" applyNumberFormat="1" applyFont="1" applyFill="1" applyBorder="1" applyAlignment="1" applyProtection="1">
      <alignment horizontal="center" vertical="center" wrapText="1"/>
      <protection locked="0"/>
    </xf>
    <xf numFmtId="0" fontId="1" fillId="0" borderId="43" xfId="0" applyFont="1" applyFill="1" applyBorder="1" applyAlignment="1" applyProtection="1">
      <alignment vertical="center" wrapText="1"/>
      <protection/>
    </xf>
    <xf numFmtId="49" fontId="5" fillId="79" borderId="45" xfId="2129" applyNumberFormat="1" applyFont="1" applyFill="1" applyBorder="1" applyAlignment="1" applyProtection="1">
      <alignment horizontal="center" vertical="center" wrapText="1"/>
      <protection locked="0"/>
    </xf>
    <xf numFmtId="49" fontId="5" fillId="80" borderId="61" xfId="2129" applyNumberFormat="1" applyFont="1" applyFill="1" applyBorder="1" applyAlignment="1" applyProtection="1">
      <alignment horizontal="center" vertical="center" wrapText="1"/>
      <protection locked="0"/>
    </xf>
    <xf numFmtId="0" fontId="1" fillId="0" borderId="0" xfId="2129" applyNumberFormat="1" applyFont="1" applyFill="1" applyBorder="1" applyAlignment="1" applyProtection="1">
      <alignment horizontal="left" vertical="center" wrapText="1"/>
      <protection locked="0"/>
    </xf>
    <xf numFmtId="0" fontId="5" fillId="0" borderId="0" xfId="2129" applyNumberFormat="1" applyFont="1" applyFill="1" applyBorder="1" applyAlignment="1" applyProtection="1">
      <alignment horizontal="left" vertical="center" wrapText="1"/>
      <protection locked="0"/>
    </xf>
    <xf numFmtId="0" fontId="19"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right"/>
    </xf>
    <xf numFmtId="0" fontId="6" fillId="70" borderId="0" xfId="2136" applyFont="1" applyFill="1" applyBorder="1" applyAlignment="1" applyProtection="1">
      <alignment horizontal="right" vertical="top" wrapText="1"/>
      <protection/>
    </xf>
    <xf numFmtId="0" fontId="12" fillId="0" borderId="0" xfId="0" applyFont="1" applyFill="1" applyBorder="1" applyAlignment="1">
      <alignment horizontal="center" wrapText="1"/>
    </xf>
    <xf numFmtId="14" fontId="5" fillId="4" borderId="101" xfId="2135" applyNumberFormat="1" applyFont="1" applyFill="1" applyBorder="1" applyAlignment="1" applyProtection="1">
      <alignment horizontal="center" vertical="center" wrapText="1"/>
      <protection locked="0"/>
    </xf>
    <xf numFmtId="14" fontId="5" fillId="4" borderId="102" xfId="2135" applyNumberFormat="1" applyFont="1" applyFill="1" applyBorder="1" applyAlignment="1" applyProtection="1">
      <alignment horizontal="center" vertical="center" wrapText="1"/>
      <protection locked="0"/>
    </xf>
    <xf numFmtId="14" fontId="5" fillId="4" borderId="103" xfId="2135" applyNumberFormat="1" applyFont="1" applyFill="1" applyBorder="1" applyAlignment="1" applyProtection="1">
      <alignment horizontal="center" vertical="center" wrapText="1"/>
      <protection locked="0"/>
    </xf>
    <xf numFmtId="14" fontId="5" fillId="4" borderId="104" xfId="2135" applyNumberFormat="1" applyFont="1" applyFill="1" applyBorder="1" applyAlignment="1" applyProtection="1">
      <alignment horizontal="center" vertical="center" wrapText="1"/>
      <protection locked="0"/>
    </xf>
    <xf numFmtId="49" fontId="5" fillId="81" borderId="102" xfId="2132" applyNumberFormat="1" applyFont="1" applyFill="1" applyBorder="1" applyAlignment="1" applyProtection="1">
      <alignment horizontal="center" vertical="center" wrapText="1"/>
      <protection locked="0"/>
    </xf>
    <xf numFmtId="49" fontId="5" fillId="81" borderId="37" xfId="2132" applyNumberFormat="1" applyFont="1" applyFill="1" applyBorder="1" applyAlignment="1" applyProtection="1">
      <alignment horizontal="center" vertical="center" wrapText="1"/>
      <protection locked="0"/>
    </xf>
    <xf numFmtId="49" fontId="5" fillId="81" borderId="104" xfId="2132" applyNumberFormat="1" applyFont="1" applyFill="1" applyBorder="1" applyAlignment="1" applyProtection="1">
      <alignment horizontal="center" vertical="center" wrapText="1"/>
      <protection locked="0"/>
    </xf>
    <xf numFmtId="49" fontId="5" fillId="81" borderId="105" xfId="2132" applyNumberFormat="1" applyFont="1" applyFill="1" applyBorder="1" applyAlignment="1" applyProtection="1">
      <alignment horizontal="center" vertical="center" wrapText="1"/>
      <protection locked="0"/>
    </xf>
    <xf numFmtId="0" fontId="6" fillId="70" borderId="54" xfId="2132" applyFont="1" applyFill="1" applyBorder="1" applyAlignment="1" applyProtection="1">
      <alignment horizontal="center" vertical="center" wrapText="1"/>
      <protection/>
    </xf>
    <xf numFmtId="0" fontId="6" fillId="70" borderId="106" xfId="2132" applyFont="1" applyFill="1" applyBorder="1" applyAlignment="1" applyProtection="1">
      <alignment horizontal="center" vertical="center" wrapText="1"/>
      <protection/>
    </xf>
    <xf numFmtId="0" fontId="6" fillId="70" borderId="107" xfId="2132" applyFont="1" applyFill="1" applyBorder="1" applyAlignment="1" applyProtection="1">
      <alignment horizontal="center" vertical="center" wrapText="1"/>
      <protection/>
    </xf>
    <xf numFmtId="0" fontId="5" fillId="4" borderId="101" xfId="2135" applyNumberFormat="1" applyFont="1" applyFill="1" applyBorder="1" applyAlignment="1" applyProtection="1">
      <alignment horizontal="center" vertical="center" wrapText="1"/>
      <protection locked="0"/>
    </xf>
    <xf numFmtId="0" fontId="5" fillId="4" borderId="102" xfId="2135" applyNumberFormat="1" applyFont="1" applyFill="1" applyBorder="1" applyAlignment="1" applyProtection="1">
      <alignment horizontal="center" vertical="center" wrapText="1"/>
      <protection locked="0"/>
    </xf>
    <xf numFmtId="175" fontId="5" fillId="62" borderId="103" xfId="2135" applyNumberFormat="1" applyFont="1" applyFill="1" applyBorder="1" applyAlignment="1" applyProtection="1">
      <alignment horizontal="center" vertical="center" wrapText="1"/>
      <protection locked="0"/>
    </xf>
    <xf numFmtId="175" fontId="5" fillId="62" borderId="104" xfId="2135" applyNumberFormat="1" applyFont="1" applyFill="1" applyBorder="1" applyAlignment="1" applyProtection="1">
      <alignment horizontal="center" vertical="center" wrapText="1"/>
      <protection locked="0"/>
    </xf>
    <xf numFmtId="0" fontId="152" fillId="62" borderId="101" xfId="1747" applyNumberFormat="1" applyFill="1" applyBorder="1" applyAlignment="1" applyProtection="1">
      <alignment horizontal="center" vertical="center" wrapText="1"/>
      <protection locked="0"/>
    </xf>
    <xf numFmtId="0" fontId="5" fillId="62" borderId="102" xfId="2135" applyNumberFormat="1" applyFont="1" applyFill="1" applyBorder="1" applyAlignment="1" applyProtection="1">
      <alignment horizontal="center" vertical="center" wrapText="1"/>
      <protection locked="0"/>
    </xf>
    <xf numFmtId="0" fontId="5" fillId="4" borderId="104" xfId="2132" applyNumberFormat="1" applyFont="1" applyFill="1" applyBorder="1" applyAlignment="1" applyProtection="1">
      <alignment horizontal="center" vertical="center" wrapText="1"/>
      <protection locked="0"/>
    </xf>
    <xf numFmtId="0" fontId="5" fillId="4" borderId="105" xfId="2132" applyNumberFormat="1" applyFont="1" applyFill="1" applyBorder="1" applyAlignment="1" applyProtection="1">
      <alignment horizontal="center" vertical="center" wrapText="1"/>
      <protection locked="0"/>
    </xf>
    <xf numFmtId="0" fontId="5" fillId="4" borderId="101" xfId="2132" applyNumberFormat="1" applyFont="1" applyFill="1" applyBorder="1" applyAlignment="1" applyProtection="1">
      <alignment horizontal="center" vertical="center" wrapText="1"/>
      <protection locked="0"/>
    </xf>
    <xf numFmtId="0" fontId="5" fillId="4" borderId="102" xfId="2132" applyNumberFormat="1" applyFont="1" applyFill="1" applyBorder="1" applyAlignment="1" applyProtection="1">
      <alignment horizontal="center" vertical="center" wrapText="1"/>
      <protection locked="0"/>
    </xf>
    <xf numFmtId="0" fontId="5" fillId="62" borderId="103" xfId="2135" applyNumberFormat="1" applyFont="1" applyFill="1" applyBorder="1" applyAlignment="1" applyProtection="1">
      <alignment horizontal="center" vertical="center" wrapText="1"/>
      <protection locked="0"/>
    </xf>
    <xf numFmtId="0" fontId="5" fillId="62" borderId="104" xfId="2135" applyNumberFormat="1" applyFont="1" applyFill="1" applyBorder="1" applyAlignment="1" applyProtection="1">
      <alignment horizontal="center" vertical="center" wrapText="1"/>
      <protection locked="0"/>
    </xf>
    <xf numFmtId="0" fontId="5" fillId="4" borderId="103" xfId="2135" applyNumberFormat="1" applyFont="1" applyFill="1" applyBorder="1" applyAlignment="1" applyProtection="1">
      <alignment horizontal="center" vertical="center" wrapText="1"/>
      <protection locked="0"/>
    </xf>
    <xf numFmtId="0" fontId="5" fillId="4" borderId="104" xfId="2135" applyNumberFormat="1" applyFont="1" applyFill="1" applyBorder="1" applyAlignment="1" applyProtection="1">
      <alignment horizontal="center" vertical="center" wrapText="1"/>
      <protection locked="0"/>
    </xf>
    <xf numFmtId="0" fontId="5" fillId="3" borderId="106" xfId="2135" applyNumberFormat="1" applyFont="1" applyFill="1" applyBorder="1" applyAlignment="1" applyProtection="1">
      <alignment horizontal="center" vertical="center" wrapText="1"/>
      <protection/>
    </xf>
    <xf numFmtId="0" fontId="5" fillId="3" borderId="107" xfId="2135" applyNumberFormat="1" applyFont="1" applyFill="1" applyBorder="1" applyAlignment="1" applyProtection="1">
      <alignment horizontal="center" vertical="center" wrapText="1"/>
      <protection/>
    </xf>
    <xf numFmtId="49" fontId="5" fillId="3" borderId="103" xfId="2135" applyNumberFormat="1" applyFont="1" applyFill="1" applyBorder="1" applyAlignment="1" applyProtection="1">
      <alignment horizontal="center" vertical="center" wrapText="1"/>
      <protection/>
    </xf>
    <xf numFmtId="49" fontId="5" fillId="3" borderId="104" xfId="2135" applyNumberFormat="1" applyFont="1" applyFill="1" applyBorder="1" applyAlignment="1" applyProtection="1">
      <alignment horizontal="center" vertical="center" wrapText="1"/>
      <protection/>
    </xf>
    <xf numFmtId="49" fontId="5" fillId="3" borderId="101" xfId="2135" applyNumberFormat="1" applyFont="1" applyFill="1" applyBorder="1" applyAlignment="1" applyProtection="1">
      <alignment horizontal="center" vertical="center" wrapText="1"/>
      <protection/>
    </xf>
    <xf numFmtId="49" fontId="5" fillId="3" borderId="102" xfId="2135" applyNumberFormat="1" applyFont="1" applyFill="1" applyBorder="1" applyAlignment="1" applyProtection="1">
      <alignment horizontal="center" vertical="center" wrapText="1"/>
      <protection/>
    </xf>
    <xf numFmtId="0" fontId="6" fillId="0" borderId="54" xfId="2132" applyFont="1" applyFill="1" applyBorder="1" applyAlignment="1" applyProtection="1">
      <alignment horizontal="center" vertical="center" wrapText="1"/>
      <protection/>
    </xf>
    <xf numFmtId="0" fontId="6" fillId="0" borderId="106" xfId="2132" applyFont="1" applyFill="1" applyBorder="1" applyAlignment="1" applyProtection="1">
      <alignment horizontal="center" vertical="center" wrapText="1"/>
      <protection/>
    </xf>
    <xf numFmtId="0" fontId="6" fillId="0" borderId="107" xfId="2132" applyFont="1" applyFill="1" applyBorder="1" applyAlignment="1" applyProtection="1">
      <alignment horizontal="center" vertical="center" wrapText="1"/>
      <protection/>
    </xf>
    <xf numFmtId="49" fontId="5" fillId="62" borderId="101" xfId="2132" applyNumberFormat="1" applyFont="1" applyFill="1" applyBorder="1" applyAlignment="1" applyProtection="1">
      <alignment horizontal="center" vertical="center" wrapText="1"/>
      <protection locked="0"/>
    </xf>
    <xf numFmtId="49" fontId="5" fillId="62" borderId="102" xfId="2132" applyNumberFormat="1" applyFont="1" applyFill="1" applyBorder="1" applyAlignment="1" applyProtection="1">
      <alignment horizontal="center" vertical="center" wrapText="1"/>
      <protection locked="0"/>
    </xf>
    <xf numFmtId="49" fontId="5" fillId="81" borderId="107" xfId="2132" applyNumberFormat="1" applyFont="1" applyFill="1" applyBorder="1" applyAlignment="1" applyProtection="1">
      <alignment horizontal="center" vertical="center" wrapText="1"/>
      <protection locked="0"/>
    </xf>
    <xf numFmtId="49" fontId="5" fillId="81" borderId="39" xfId="2132"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0" borderId="0" xfId="0" applyFont="1" applyAlignment="1">
      <alignment horizontal="right"/>
    </xf>
    <xf numFmtId="49" fontId="5" fillId="82" borderId="108" xfId="2135" applyNumberFormat="1" applyFont="1" applyFill="1" applyBorder="1" applyAlignment="1" applyProtection="1">
      <alignment horizontal="center" vertical="center" wrapText="1"/>
      <protection/>
    </xf>
    <xf numFmtId="49" fontId="5" fillId="3" borderId="0" xfId="2135" applyNumberFormat="1" applyFont="1" applyFill="1" applyBorder="1" applyAlignment="1" applyProtection="1">
      <alignment horizontal="center" vertical="center" wrapText="1"/>
      <protection/>
    </xf>
    <xf numFmtId="0" fontId="4" fillId="2" borderId="109" xfId="2132" applyFont="1" applyFill="1" applyBorder="1" applyAlignment="1" applyProtection="1">
      <alignment horizontal="center" vertical="center" wrapText="1"/>
      <protection/>
    </xf>
    <xf numFmtId="0" fontId="4" fillId="2" borderId="99" xfId="2132" applyFont="1" applyFill="1" applyBorder="1" applyAlignment="1" applyProtection="1">
      <alignment horizontal="center" vertical="center" wrapText="1"/>
      <protection/>
    </xf>
    <xf numFmtId="0" fontId="4" fillId="2" borderId="110" xfId="2132" applyFont="1" applyFill="1" applyBorder="1" applyAlignment="1" applyProtection="1">
      <alignment horizontal="center" vertical="center" wrapText="1"/>
      <protection/>
    </xf>
    <xf numFmtId="0" fontId="6" fillId="70" borderId="0" xfId="2132" applyFont="1" applyFill="1" applyBorder="1" applyAlignment="1" applyProtection="1">
      <alignment horizontal="center" vertical="center" wrapText="1"/>
      <protection/>
    </xf>
    <xf numFmtId="0" fontId="5" fillId="70" borderId="111" xfId="2132" applyFont="1" applyFill="1" applyBorder="1" applyAlignment="1" applyProtection="1">
      <alignment horizontal="center" vertical="center" wrapText="1"/>
      <protection/>
    </xf>
    <xf numFmtId="0" fontId="5" fillId="70" borderId="0" xfId="2132" applyFont="1" applyFill="1" applyBorder="1" applyAlignment="1" applyProtection="1">
      <alignment horizontal="center" vertical="center" wrapText="1"/>
      <protection/>
    </xf>
    <xf numFmtId="14" fontId="5" fillId="70" borderId="0" xfId="2135" applyNumberFormat="1" applyFont="1" applyFill="1" applyBorder="1" applyAlignment="1" applyProtection="1">
      <alignment horizontal="center" vertical="center" wrapText="1"/>
      <protection/>
    </xf>
    <xf numFmtId="177" fontId="6" fillId="83" borderId="109" xfId="2128" applyNumberFormat="1" applyFont="1" applyFill="1" applyBorder="1" applyAlignment="1" applyProtection="1">
      <alignment horizontal="center" vertical="center" wrapText="1"/>
      <protection/>
    </xf>
    <xf numFmtId="177" fontId="6" fillId="83" borderId="110" xfId="2128" applyNumberFormat="1" applyFont="1" applyFill="1" applyBorder="1" applyAlignment="1" applyProtection="1">
      <alignment horizontal="center" vertical="center" wrapText="1"/>
      <protection/>
    </xf>
    <xf numFmtId="0" fontId="5" fillId="0" borderId="112" xfId="2129" applyFont="1" applyFill="1" applyBorder="1" applyAlignment="1" applyProtection="1">
      <alignment horizontal="center" vertical="center" wrapText="1"/>
      <protection/>
    </xf>
    <xf numFmtId="0" fontId="5" fillId="0" borderId="65" xfId="2129" applyFont="1" applyFill="1" applyBorder="1" applyAlignment="1" applyProtection="1">
      <alignment horizontal="center" vertical="center"/>
      <protection/>
    </xf>
    <xf numFmtId="0" fontId="5" fillId="0" borderId="113" xfId="2129" applyFont="1" applyFill="1" applyBorder="1" applyAlignment="1" applyProtection="1">
      <alignment horizontal="center" vertical="center"/>
      <protection/>
    </xf>
    <xf numFmtId="0" fontId="19" fillId="84" borderId="46" xfId="0" applyNumberFormat="1" applyFont="1" applyFill="1" applyBorder="1" applyAlignment="1" applyProtection="1">
      <alignment horizontal="center" vertical="center" wrapText="1"/>
      <protection/>
    </xf>
    <xf numFmtId="0" fontId="19" fillId="84" borderId="47" xfId="0" applyNumberFormat="1" applyFont="1" applyFill="1" applyBorder="1" applyAlignment="1" applyProtection="1">
      <alignment horizontal="center" vertical="center" wrapText="1"/>
      <protection/>
    </xf>
    <xf numFmtId="0" fontId="19" fillId="84" borderId="48" xfId="0" applyNumberFormat="1" applyFont="1" applyFill="1" applyBorder="1" applyAlignment="1" applyProtection="1">
      <alignment horizontal="center" vertical="center" wrapText="1"/>
      <protection/>
    </xf>
    <xf numFmtId="0" fontId="19" fillId="84" borderId="49" xfId="0" applyNumberFormat="1" applyFont="1" applyFill="1" applyBorder="1" applyAlignment="1" applyProtection="1">
      <alignment horizontal="center" vertical="center"/>
      <protection/>
    </xf>
    <xf numFmtId="0" fontId="19" fillId="84" borderId="0" xfId="0" applyNumberFormat="1" applyFont="1" applyFill="1" applyBorder="1" applyAlignment="1" applyProtection="1">
      <alignment horizontal="center" vertical="center"/>
      <protection/>
    </xf>
    <xf numFmtId="0" fontId="19" fillId="84" borderId="50" xfId="0" applyNumberFormat="1" applyFont="1" applyFill="1" applyBorder="1" applyAlignment="1" applyProtection="1">
      <alignment horizontal="center" vertical="center"/>
      <protection/>
    </xf>
    <xf numFmtId="0" fontId="4" fillId="84" borderId="51" xfId="2129" applyFont="1" applyFill="1" applyBorder="1" applyAlignment="1" applyProtection="1">
      <alignment horizontal="center"/>
      <protection/>
    </xf>
    <xf numFmtId="0" fontId="4" fillId="84" borderId="12" xfId="2129" applyFont="1" applyFill="1" applyBorder="1" applyAlignment="1" applyProtection="1">
      <alignment horizontal="center"/>
      <protection/>
    </xf>
    <xf numFmtId="0" fontId="4" fillId="84" borderId="52" xfId="2129" applyFont="1" applyFill="1" applyBorder="1" applyAlignment="1" applyProtection="1">
      <alignment horizontal="center"/>
      <protection/>
    </xf>
    <xf numFmtId="0" fontId="0" fillId="0" borderId="0" xfId="0" applyAlignment="1" applyProtection="1">
      <alignment vertical="top" wrapText="1"/>
      <protection/>
    </xf>
    <xf numFmtId="0" fontId="0" fillId="0" borderId="0" xfId="0" applyBorder="1" applyAlignment="1">
      <alignment horizontal="right"/>
    </xf>
    <xf numFmtId="0" fontId="173" fillId="84" borderId="46" xfId="0" applyFont="1" applyFill="1" applyBorder="1" applyAlignment="1">
      <alignment horizontal="center" vertical="center" wrapText="1"/>
    </xf>
    <xf numFmtId="0" fontId="173" fillId="84" borderId="47" xfId="0" applyFont="1" applyFill="1" applyBorder="1" applyAlignment="1">
      <alignment horizontal="center" vertical="center" wrapText="1"/>
    </xf>
    <xf numFmtId="0" fontId="173" fillId="84" borderId="48" xfId="0" applyFont="1" applyFill="1" applyBorder="1" applyAlignment="1">
      <alignment horizontal="center" vertical="center" wrapText="1"/>
    </xf>
    <xf numFmtId="0" fontId="173" fillId="84" borderId="51" xfId="0" applyFont="1" applyFill="1" applyBorder="1" applyAlignment="1">
      <alignment horizontal="center" vertical="center" wrapText="1"/>
    </xf>
    <xf numFmtId="0" fontId="173" fillId="84" borderId="12" xfId="0" applyFont="1" applyFill="1" applyBorder="1" applyAlignment="1">
      <alignment horizontal="center" vertical="center" wrapText="1"/>
    </xf>
    <xf numFmtId="0" fontId="173" fillId="84" borderId="52" xfId="0" applyFont="1" applyFill="1" applyBorder="1" applyAlignment="1">
      <alignment horizontal="center" vertical="center" wrapText="1"/>
    </xf>
    <xf numFmtId="0" fontId="173" fillId="0" borderId="47" xfId="0" applyFont="1" applyBorder="1" applyAlignment="1">
      <alignment horizontal="center"/>
    </xf>
    <xf numFmtId="0" fontId="130" fillId="0" borderId="0" xfId="0" applyFont="1" applyAlignment="1" applyProtection="1">
      <alignment horizontal="left"/>
      <protection locked="0"/>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12" fillId="0" borderId="0" xfId="0" applyFont="1" applyAlignment="1" applyProtection="1">
      <alignment horizontal="left"/>
      <protection locked="0"/>
    </xf>
    <xf numFmtId="0" fontId="130" fillId="0" borderId="0" xfId="0" applyFont="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130"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top" wrapText="1"/>
      <protection locked="0"/>
    </xf>
    <xf numFmtId="0" fontId="0" fillId="0" borderId="11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116" xfId="0" applyFont="1" applyFill="1" applyBorder="1" applyAlignment="1" applyProtection="1">
      <alignment horizontal="center" vertical="center" wrapText="1"/>
      <protection locked="0"/>
    </xf>
    <xf numFmtId="0" fontId="130" fillId="0" borderId="116" xfId="0" applyFont="1" applyFill="1" applyBorder="1" applyAlignment="1" applyProtection="1">
      <alignment horizontal="center" vertical="center" wrapText="1"/>
      <protection locked="0"/>
    </xf>
    <xf numFmtId="0" fontId="0" fillId="0" borderId="6" xfId="0" applyFont="1" applyBorder="1" applyAlignment="1" applyProtection="1">
      <alignment horizontal="center" vertical="top" wrapText="1"/>
      <protection locked="0"/>
    </xf>
    <xf numFmtId="0" fontId="0" fillId="0" borderId="6" xfId="0" applyBorder="1" applyAlignment="1" applyProtection="1">
      <alignment horizontal="center" vertical="center" wrapText="1"/>
      <protection locked="0"/>
    </xf>
    <xf numFmtId="0" fontId="19" fillId="84" borderId="109" xfId="0" applyFont="1" applyFill="1" applyBorder="1" applyAlignment="1" applyProtection="1">
      <alignment horizontal="center" vertical="center" wrapText="1"/>
      <protection/>
    </xf>
    <xf numFmtId="0" fontId="19" fillId="84" borderId="99" xfId="0" applyFont="1" applyFill="1" applyBorder="1" applyAlignment="1" applyProtection="1">
      <alignment horizontal="center" vertical="center" wrapText="1"/>
      <protection/>
    </xf>
    <xf numFmtId="0" fontId="19" fillId="84" borderId="110" xfId="0" applyFont="1" applyFill="1" applyBorder="1" applyAlignment="1" applyProtection="1">
      <alignment horizontal="center" vertical="center" wrapText="1"/>
      <protection/>
    </xf>
    <xf numFmtId="0" fontId="0" fillId="0" borderId="16" xfId="0" applyFill="1" applyBorder="1" applyAlignment="1" applyProtection="1">
      <alignment horizontal="center" vertical="top" wrapText="1"/>
      <protection locked="0"/>
    </xf>
    <xf numFmtId="0" fontId="12" fillId="0" borderId="0" xfId="0" applyFont="1" applyFill="1" applyBorder="1" applyAlignment="1" applyProtection="1">
      <alignment horizontal="center" vertical="center" wrapText="1"/>
      <protection locked="0"/>
    </xf>
    <xf numFmtId="49" fontId="5" fillId="4" borderId="117" xfId="2135" applyNumberFormat="1" applyFont="1" applyFill="1" applyBorder="1" applyAlignment="1" applyProtection="1">
      <alignment horizontal="left" vertical="center" wrapText="1"/>
      <protection locked="0"/>
    </xf>
    <xf numFmtId="49" fontId="5" fillId="4" borderId="118" xfId="2135" applyNumberFormat="1" applyFont="1" applyFill="1" applyBorder="1" applyAlignment="1" applyProtection="1">
      <alignment horizontal="left" vertical="center" wrapText="1"/>
      <protection locked="0"/>
    </xf>
    <xf numFmtId="49" fontId="5" fillId="4" borderId="119" xfId="2135" applyNumberFormat="1" applyFont="1" applyFill="1" applyBorder="1" applyAlignment="1" applyProtection="1">
      <alignment horizontal="left" vertical="center" wrapText="1"/>
      <protection locked="0"/>
    </xf>
    <xf numFmtId="49" fontId="5" fillId="4" borderId="78" xfId="2135" applyNumberFormat="1" applyFont="1" applyFill="1" applyBorder="1" applyAlignment="1" applyProtection="1">
      <alignment horizontal="left" vertical="center" wrapText="1"/>
      <protection locked="0"/>
    </xf>
    <xf numFmtId="49" fontId="5" fillId="4" borderId="115" xfId="2135" applyNumberFormat="1" applyFont="1" applyFill="1" applyBorder="1" applyAlignment="1" applyProtection="1">
      <alignment horizontal="left" vertical="center" wrapText="1"/>
      <protection locked="0"/>
    </xf>
    <xf numFmtId="49" fontId="5" fillId="4" borderId="120" xfId="2135" applyNumberFormat="1" applyFont="1" applyFill="1" applyBorder="1" applyAlignment="1" applyProtection="1">
      <alignment horizontal="left" vertical="center" wrapText="1"/>
      <protection locked="0"/>
    </xf>
    <xf numFmtId="0" fontId="12" fillId="0" borderId="0" xfId="0" applyFont="1" applyAlignment="1">
      <alignment horizontal="right"/>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5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52" xfId="0" applyFont="1" applyFill="1" applyBorder="1" applyAlignment="1">
      <alignment horizontal="center" vertical="center"/>
    </xf>
    <xf numFmtId="0" fontId="0" fillId="0" borderId="121" xfId="0" applyBorder="1" applyAlignment="1">
      <alignment horizontal="center"/>
    </xf>
    <xf numFmtId="49" fontId="5" fillId="4" borderId="33" xfId="2135" applyNumberFormat="1" applyFont="1" applyFill="1" applyBorder="1" applyAlignment="1" applyProtection="1">
      <alignment horizontal="left" vertical="center" wrapText="1"/>
      <protection locked="0"/>
    </xf>
    <xf numFmtId="49" fontId="5" fillId="4" borderId="6" xfId="2135" applyNumberFormat="1" applyFont="1" applyFill="1" applyBorder="1" applyAlignment="1" applyProtection="1">
      <alignment horizontal="left" vertical="center" wrapText="1"/>
      <protection locked="0"/>
    </xf>
    <xf numFmtId="49" fontId="5" fillId="4" borderId="61" xfId="2135" applyNumberFormat="1" applyFont="1" applyFill="1" applyBorder="1" applyAlignment="1" applyProtection="1">
      <alignment horizontal="left" vertical="center" wrapText="1"/>
      <protection locked="0"/>
    </xf>
    <xf numFmtId="49" fontId="5" fillId="4" borderId="88" xfId="2135" applyNumberFormat="1" applyFont="1" applyFill="1" applyBorder="1" applyAlignment="1" applyProtection="1">
      <alignment horizontal="left" vertical="center" wrapText="1"/>
      <protection locked="0"/>
    </xf>
    <xf numFmtId="49" fontId="5" fillId="4" borderId="122" xfId="2135" applyNumberFormat="1" applyFont="1" applyFill="1" applyBorder="1" applyAlignment="1" applyProtection="1">
      <alignment horizontal="left" vertical="center" wrapText="1"/>
      <protection locked="0"/>
    </xf>
    <xf numFmtId="49" fontId="5" fillId="4" borderId="100" xfId="2135" applyNumberFormat="1" applyFont="1" applyFill="1" applyBorder="1" applyAlignment="1" applyProtection="1">
      <alignment horizontal="left" vertical="center" wrapText="1"/>
      <protection locked="0"/>
    </xf>
    <xf numFmtId="0" fontId="152" fillId="0" borderId="121" xfId="1747" applyBorder="1" applyAlignment="1" applyProtection="1">
      <alignment horizontal="center"/>
      <protection/>
    </xf>
  </cellXfs>
  <cellStyles count="2456">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OREP.KU.2011.MONTHLY.11(v1.4)_UPDATE.BALANCE.WARM.2012YEAR.TO.1.1" xfId="29"/>
    <cellStyle name="_Model_RAB Мой 2_OREP.KU.2011.MONTHLY.11(v1.4)_UPDATE.CALC.WARM.2012YEAR.TO.1.1" xfId="30"/>
    <cellStyle name="_Model_RAB Мой 2_UPDATE.BALANCE.WARM.2012YEAR.TO.1.1" xfId="31"/>
    <cellStyle name="_Model_RAB Мой 2_UPDATE.CALC.WARM.2012YEAR.TO.1.1" xfId="32"/>
    <cellStyle name="_Model_RAB Мой 2_UPDATE.MONITORING.OS.EE.2.02.TO.1.3.64" xfId="33"/>
    <cellStyle name="_Model_RAB Мой 2_UPDATE.OREP.KU.2011.MONTHLY.02.TO.1.2" xfId="34"/>
    <cellStyle name="_Model_RAB Мой_46EE.2011(v1.0)" xfId="35"/>
    <cellStyle name="_Model_RAB Мой_46EE.2011(v1.0)_46TE.2011(v1.0)" xfId="36"/>
    <cellStyle name="_Model_RAB Мой_46EE.2011(v1.0)_INDEX.STATION.2012(v1.0)_" xfId="37"/>
    <cellStyle name="_Model_RAB Мой_46EE.2011(v1.0)_INDEX.STATION.2012(v2.0)" xfId="38"/>
    <cellStyle name="_Model_RAB Мой_46EE.2011(v1.0)_INDEX.STATION.2012(v2.1)" xfId="39"/>
    <cellStyle name="_Model_RAB Мой_46EE.2011(v1.0)_TEPLO.PREDEL.2012.M(v1.1)_test" xfId="40"/>
    <cellStyle name="_Model_RAB Мой_46EE.2011(v1.2)" xfId="41"/>
    <cellStyle name="_Model_RAB Мой_46EP.2011(v2.0)" xfId="42"/>
    <cellStyle name="_Model_RAB Мой_46EP.2012(v0.1)" xfId="43"/>
    <cellStyle name="_Model_RAB Мой_46TE.2011(v1.0)" xfId="44"/>
    <cellStyle name="_Model_RAB Мой_4DNS.UPDATE.EXAMPLE" xfId="45"/>
    <cellStyle name="_Model_RAB Мой_ARMRAZR" xfId="46"/>
    <cellStyle name="_Model_RAB Мой_BALANCE.WARM.2010.FACT(v1.0)" xfId="47"/>
    <cellStyle name="_Model_RAB Мой_BALANCE.WARM.2010.PLAN" xfId="48"/>
    <cellStyle name="_Model_RAB Мой_BALANCE.WARM.2011YEAR(v0.7)" xfId="49"/>
    <cellStyle name="_Model_RAB Мой_BALANCE.WARM.2011YEAR.NEW.UPDATE.SCHEME" xfId="50"/>
    <cellStyle name="_Model_RAB Мой_CALC.NORMATIV.KU(v0.2)" xfId="51"/>
    <cellStyle name="_Model_RAB Мой_EE.2REK.P2011.4.78(v0.3)" xfId="52"/>
    <cellStyle name="_Model_RAB Мой_FORM3.1.2013(v0.2)" xfId="53"/>
    <cellStyle name="_Model_RAB Мой_FORM3.2013(v1.0)" xfId="54"/>
    <cellStyle name="_Model_RAB Мой_FORM3.REG(v1.0)" xfId="55"/>
    <cellStyle name="_Model_RAB Мой_FORM910.2012(v1.1)" xfId="56"/>
    <cellStyle name="_Model_RAB Мой_INDEX.STATION.2012(v2.1)" xfId="57"/>
    <cellStyle name="_Model_RAB Мой_INDEX.STATION.2013(v1.0)_патч до 1.1" xfId="58"/>
    <cellStyle name="_Model_RAB Мой_INVEST.EE.PLAN.4.78(v0.1)" xfId="59"/>
    <cellStyle name="_Model_RAB Мой_INVEST.EE.PLAN.4.78(v0.3)" xfId="60"/>
    <cellStyle name="_Model_RAB Мой_INVEST.EE.PLAN.4.78(v1.0)" xfId="61"/>
    <cellStyle name="_Model_RAB Мой_INVEST.EE.PLAN.4.78(v1.0)_PASSPORT.TEPLO.PROIZV(v2.0)" xfId="62"/>
    <cellStyle name="_Model_RAB Мой_INVEST.EE.PLAN.4.78(v1.0)_PASSPORT.TEPLO.PROIZV(v2.0)_INDEX.STATION.2013(v1.0)_патч до 1.1" xfId="63"/>
    <cellStyle name="_Model_RAB Мой_INVEST.EE.PLAN.4.78(v1.0)_PASSPORT.TEPLO.PROIZV(v2.0)_TEPLO.PREDEL.2013(v2.0)" xfId="64"/>
    <cellStyle name="_Model_RAB Мой_INVEST.PLAN.4.78(v0.1)" xfId="65"/>
    <cellStyle name="_Model_RAB Мой_INVEST.WARM.PLAN.4.78(v0.1)" xfId="66"/>
    <cellStyle name="_Model_RAB Мой_INVEST_WARM_PLAN" xfId="67"/>
    <cellStyle name="_Model_RAB Мой_NADB.JNVLP.APTEKA.2012(v1.0)_21_02_12" xfId="68"/>
    <cellStyle name="_Model_RAB Мой_NADB.JNVLS.APTEKA.2011(v1.3.3)" xfId="69"/>
    <cellStyle name="_Model_RAB Мой_NADB.JNVLS.APTEKA.2011(v1.3.3)_46TE.2011(v1.0)" xfId="70"/>
    <cellStyle name="_Model_RAB Мой_NADB.JNVLS.APTEKA.2011(v1.3.3)_INDEX.STATION.2012(v1.0)_" xfId="71"/>
    <cellStyle name="_Model_RAB Мой_NADB.JNVLS.APTEKA.2011(v1.3.3)_INDEX.STATION.2012(v2.0)" xfId="72"/>
    <cellStyle name="_Model_RAB Мой_NADB.JNVLS.APTEKA.2011(v1.3.3)_INDEX.STATION.2012(v2.1)" xfId="73"/>
    <cellStyle name="_Model_RAB Мой_NADB.JNVLS.APTEKA.2011(v1.3.3)_TEPLO.PREDEL.2012.M(v1.1)_test" xfId="74"/>
    <cellStyle name="_Model_RAB Мой_NADB.JNVLS.APTEKA.2011(v1.3.4)" xfId="75"/>
    <cellStyle name="_Model_RAB Мой_NADB.JNVLS.APTEKA.2011(v1.3.4)_46TE.2011(v1.0)" xfId="76"/>
    <cellStyle name="_Model_RAB Мой_NADB.JNVLS.APTEKA.2011(v1.3.4)_INDEX.STATION.2012(v1.0)_" xfId="77"/>
    <cellStyle name="_Model_RAB Мой_NADB.JNVLS.APTEKA.2011(v1.3.4)_INDEX.STATION.2012(v2.0)" xfId="78"/>
    <cellStyle name="_Model_RAB Мой_NADB.JNVLS.APTEKA.2011(v1.3.4)_INDEX.STATION.2012(v2.1)" xfId="79"/>
    <cellStyle name="_Model_RAB Мой_NADB.JNVLS.APTEKA.2011(v1.3.4)_TEPLO.PREDEL.2012.M(v1.1)_test" xfId="80"/>
    <cellStyle name="_Model_RAB Мой_PASSPORT.TEPLO.PROIZV(v2.0)" xfId="81"/>
    <cellStyle name="_Model_RAB Мой_PASSPORT.TEPLO.PROIZV(v2.1)" xfId="82"/>
    <cellStyle name="_Model_RAB Мой_PASSPORT.TEPLO.SETI(v0.7)" xfId="83"/>
    <cellStyle name="_Model_RAB Мой_PASSPORT.TEPLO.SETI(v1.0)" xfId="84"/>
    <cellStyle name="_Model_RAB Мой_PREDEL.JKH.UTV.2011(v1.0.1)" xfId="85"/>
    <cellStyle name="_Model_RAB Мой_PREDEL.JKH.UTV.2011(v1.0.1)_46TE.2011(v1.0)" xfId="86"/>
    <cellStyle name="_Model_RAB Мой_PREDEL.JKH.UTV.2011(v1.0.1)_INDEX.STATION.2012(v1.0)_" xfId="87"/>
    <cellStyle name="_Model_RAB Мой_PREDEL.JKH.UTV.2011(v1.0.1)_INDEX.STATION.2012(v2.0)" xfId="88"/>
    <cellStyle name="_Model_RAB Мой_PREDEL.JKH.UTV.2011(v1.0.1)_INDEX.STATION.2012(v2.1)" xfId="89"/>
    <cellStyle name="_Model_RAB Мой_PREDEL.JKH.UTV.2011(v1.0.1)_TEPLO.PREDEL.2012.M(v1.1)_test" xfId="90"/>
    <cellStyle name="_Model_RAB Мой_PREDEL.JKH.UTV.2011(v1.1)" xfId="91"/>
    <cellStyle name="_Model_RAB Мой_REP.BLR.2012(v1.0)" xfId="92"/>
    <cellStyle name="_Model_RAB Мой_TEHSHEET" xfId="93"/>
    <cellStyle name="_Model_RAB Мой_TEPLO.PREDEL.2012.M(v1.1)" xfId="94"/>
    <cellStyle name="_Model_RAB Мой_TEPLO.PREDEL.2013(v2.0)" xfId="95"/>
    <cellStyle name="_Model_RAB Мой_TEST.TEMPLATE" xfId="96"/>
    <cellStyle name="_Model_RAB Мой_UPDATE.46EE.2011.TO.1.1" xfId="97"/>
    <cellStyle name="_Model_RAB Мой_UPDATE.46TE.2011.TO.1.1" xfId="98"/>
    <cellStyle name="_Model_RAB Мой_UPDATE.46TE.2011.TO.1.2" xfId="99"/>
    <cellStyle name="_Model_RAB Мой_UPDATE.BALANCE.WARM.2011YEAR.TO.1.1" xfId="100"/>
    <cellStyle name="_Model_RAB Мой_UPDATE.BALANCE.WARM.2011YEAR.TO.1.1_46TE.2011(v1.0)" xfId="101"/>
    <cellStyle name="_Model_RAB Мой_UPDATE.BALANCE.WARM.2011YEAR.TO.1.1_INDEX.STATION.2012(v1.0)_" xfId="102"/>
    <cellStyle name="_Model_RAB Мой_UPDATE.BALANCE.WARM.2011YEAR.TO.1.1_INDEX.STATION.2012(v2.0)" xfId="103"/>
    <cellStyle name="_Model_RAB Мой_UPDATE.BALANCE.WARM.2011YEAR.TO.1.1_INDEX.STATION.2012(v2.1)" xfId="104"/>
    <cellStyle name="_Model_RAB Мой_UPDATE.BALANCE.WARM.2011YEAR.TO.1.1_OREP.KU.2011.MONTHLY.02(v1.1)" xfId="105"/>
    <cellStyle name="_Model_RAB Мой_UPDATE.BALANCE.WARM.2011YEAR.TO.1.1_TEPLO.PREDEL.2012.M(v1.1)_test" xfId="106"/>
    <cellStyle name="_Model_RAB Мой_UPDATE.BALANCE.WARM.2011YEAR.TO.1.2" xfId="107"/>
    <cellStyle name="_Model_RAB Мой_UPDATE.BALANCE.WARM.2011YEAR.TO.1.4.64" xfId="108"/>
    <cellStyle name="_Model_RAB Мой_UPDATE.BALANCE.WARM.2011YEAR.TO.1.5.64" xfId="109"/>
    <cellStyle name="_Model_RAB Мой_UPDATE.MONITORING.OS.EE.2.02.TO.1.3.64" xfId="110"/>
    <cellStyle name="_Model_RAB Мой_UPDATE.NADB.JNVLS.APTEKA.2011.TO.1.3.4" xfId="111"/>
    <cellStyle name="_Model_RAB_MRSK_svod" xfId="112"/>
    <cellStyle name="_Model_RAB_MRSK_svod 2" xfId="113"/>
    <cellStyle name="_Model_RAB_MRSK_svod 2_OREP.KU.2011.MONTHLY.02(v0.1)" xfId="114"/>
    <cellStyle name="_Model_RAB_MRSK_svod 2_OREP.KU.2011.MONTHLY.02(v0.4)" xfId="115"/>
    <cellStyle name="_Model_RAB_MRSK_svod 2_OREP.KU.2011.MONTHLY.11(v1.4)" xfId="116"/>
    <cellStyle name="_Model_RAB_MRSK_svod 2_OREP.KU.2011.MONTHLY.11(v1.4)_UPDATE.BALANCE.WARM.2012YEAR.TO.1.1" xfId="117"/>
    <cellStyle name="_Model_RAB_MRSK_svod 2_OREP.KU.2011.MONTHLY.11(v1.4)_UPDATE.CALC.WARM.2012YEAR.TO.1.1" xfId="118"/>
    <cellStyle name="_Model_RAB_MRSK_svod 2_UPDATE.BALANCE.WARM.2012YEAR.TO.1.1" xfId="119"/>
    <cellStyle name="_Model_RAB_MRSK_svod 2_UPDATE.CALC.WARM.2012YEAR.TO.1.1" xfId="120"/>
    <cellStyle name="_Model_RAB_MRSK_svod 2_UPDATE.MONITORING.OS.EE.2.02.TO.1.3.64" xfId="121"/>
    <cellStyle name="_Model_RAB_MRSK_svod 2_UPDATE.OREP.KU.2011.MONTHLY.02.TO.1.2" xfId="122"/>
    <cellStyle name="_Model_RAB_MRSK_svod_46EE.2011(v1.0)" xfId="123"/>
    <cellStyle name="_Model_RAB_MRSK_svod_46EE.2011(v1.0)_46TE.2011(v1.0)" xfId="124"/>
    <cellStyle name="_Model_RAB_MRSK_svod_46EE.2011(v1.0)_INDEX.STATION.2012(v1.0)_" xfId="125"/>
    <cellStyle name="_Model_RAB_MRSK_svod_46EE.2011(v1.0)_INDEX.STATION.2012(v2.0)" xfId="126"/>
    <cellStyle name="_Model_RAB_MRSK_svod_46EE.2011(v1.0)_INDEX.STATION.2012(v2.1)" xfId="127"/>
    <cellStyle name="_Model_RAB_MRSK_svod_46EE.2011(v1.0)_TEPLO.PREDEL.2012.M(v1.1)_test" xfId="128"/>
    <cellStyle name="_Model_RAB_MRSK_svod_46EE.2011(v1.2)" xfId="129"/>
    <cellStyle name="_Model_RAB_MRSK_svod_46EP.2011(v2.0)" xfId="130"/>
    <cellStyle name="_Model_RAB_MRSK_svod_46EP.2012(v0.1)" xfId="131"/>
    <cellStyle name="_Model_RAB_MRSK_svod_46TE.2011(v1.0)" xfId="132"/>
    <cellStyle name="_Model_RAB_MRSK_svod_4DNS.UPDATE.EXAMPLE" xfId="133"/>
    <cellStyle name="_Model_RAB_MRSK_svod_ARMRAZR" xfId="134"/>
    <cellStyle name="_Model_RAB_MRSK_svod_BALANCE.WARM.2010.FACT(v1.0)" xfId="135"/>
    <cellStyle name="_Model_RAB_MRSK_svod_BALANCE.WARM.2010.PLAN" xfId="136"/>
    <cellStyle name="_Model_RAB_MRSK_svod_BALANCE.WARM.2011YEAR(v0.7)" xfId="137"/>
    <cellStyle name="_Model_RAB_MRSK_svod_BALANCE.WARM.2011YEAR.NEW.UPDATE.SCHEME" xfId="138"/>
    <cellStyle name="_Model_RAB_MRSK_svod_CALC.NORMATIV.KU(v0.2)" xfId="139"/>
    <cellStyle name="_Model_RAB_MRSK_svod_EE.2REK.P2011.4.78(v0.3)" xfId="140"/>
    <cellStyle name="_Model_RAB_MRSK_svod_FORM3.1.2013(v0.2)" xfId="141"/>
    <cellStyle name="_Model_RAB_MRSK_svod_FORM3.2013(v1.0)" xfId="142"/>
    <cellStyle name="_Model_RAB_MRSK_svod_FORM3.REG(v1.0)" xfId="143"/>
    <cellStyle name="_Model_RAB_MRSK_svod_FORM910.2012(v1.1)" xfId="144"/>
    <cellStyle name="_Model_RAB_MRSK_svod_INDEX.STATION.2012(v2.1)" xfId="145"/>
    <cellStyle name="_Model_RAB_MRSK_svod_INDEX.STATION.2013(v1.0)_патч до 1.1" xfId="146"/>
    <cellStyle name="_Model_RAB_MRSK_svod_INVEST.EE.PLAN.4.78(v0.1)" xfId="147"/>
    <cellStyle name="_Model_RAB_MRSK_svod_INVEST.EE.PLAN.4.78(v0.3)" xfId="148"/>
    <cellStyle name="_Model_RAB_MRSK_svod_INVEST.EE.PLAN.4.78(v1.0)" xfId="149"/>
    <cellStyle name="_Model_RAB_MRSK_svod_INVEST.EE.PLAN.4.78(v1.0)_PASSPORT.TEPLO.PROIZV(v2.0)" xfId="150"/>
    <cellStyle name="_Model_RAB_MRSK_svod_INVEST.EE.PLAN.4.78(v1.0)_PASSPORT.TEPLO.PROIZV(v2.0)_INDEX.STATION.2013(v1.0)_патч до 1.1" xfId="151"/>
    <cellStyle name="_Model_RAB_MRSK_svod_INVEST.EE.PLAN.4.78(v1.0)_PASSPORT.TEPLO.PROIZV(v2.0)_TEPLO.PREDEL.2013(v2.0)" xfId="152"/>
    <cellStyle name="_Model_RAB_MRSK_svod_INVEST.PLAN.4.78(v0.1)" xfId="153"/>
    <cellStyle name="_Model_RAB_MRSK_svod_INVEST.WARM.PLAN.4.78(v0.1)" xfId="154"/>
    <cellStyle name="_Model_RAB_MRSK_svod_INVEST_WARM_PLAN" xfId="155"/>
    <cellStyle name="_Model_RAB_MRSK_svod_NADB.JNVLP.APTEKA.2012(v1.0)_21_02_12" xfId="156"/>
    <cellStyle name="_Model_RAB_MRSK_svod_NADB.JNVLS.APTEKA.2011(v1.3.3)" xfId="157"/>
    <cellStyle name="_Model_RAB_MRSK_svod_NADB.JNVLS.APTEKA.2011(v1.3.3)_46TE.2011(v1.0)" xfId="158"/>
    <cellStyle name="_Model_RAB_MRSK_svod_NADB.JNVLS.APTEKA.2011(v1.3.3)_INDEX.STATION.2012(v1.0)_" xfId="159"/>
    <cellStyle name="_Model_RAB_MRSK_svod_NADB.JNVLS.APTEKA.2011(v1.3.3)_INDEX.STATION.2012(v2.0)" xfId="160"/>
    <cellStyle name="_Model_RAB_MRSK_svod_NADB.JNVLS.APTEKA.2011(v1.3.3)_INDEX.STATION.2012(v2.1)" xfId="161"/>
    <cellStyle name="_Model_RAB_MRSK_svod_NADB.JNVLS.APTEKA.2011(v1.3.3)_TEPLO.PREDEL.2012.M(v1.1)_test" xfId="162"/>
    <cellStyle name="_Model_RAB_MRSK_svod_NADB.JNVLS.APTEKA.2011(v1.3.4)" xfId="163"/>
    <cellStyle name="_Model_RAB_MRSK_svod_NADB.JNVLS.APTEKA.2011(v1.3.4)_46TE.2011(v1.0)" xfId="164"/>
    <cellStyle name="_Model_RAB_MRSK_svod_NADB.JNVLS.APTEKA.2011(v1.3.4)_INDEX.STATION.2012(v1.0)_" xfId="165"/>
    <cellStyle name="_Model_RAB_MRSK_svod_NADB.JNVLS.APTEKA.2011(v1.3.4)_INDEX.STATION.2012(v2.0)" xfId="166"/>
    <cellStyle name="_Model_RAB_MRSK_svod_NADB.JNVLS.APTEKA.2011(v1.3.4)_INDEX.STATION.2012(v2.1)" xfId="167"/>
    <cellStyle name="_Model_RAB_MRSK_svod_NADB.JNVLS.APTEKA.2011(v1.3.4)_TEPLO.PREDEL.2012.M(v1.1)_test" xfId="168"/>
    <cellStyle name="_Model_RAB_MRSK_svod_PASSPORT.TEPLO.PROIZV(v2.0)" xfId="169"/>
    <cellStyle name="_Model_RAB_MRSK_svod_PASSPORT.TEPLO.PROIZV(v2.1)" xfId="170"/>
    <cellStyle name="_Model_RAB_MRSK_svod_PASSPORT.TEPLO.SETI(v0.7)" xfId="171"/>
    <cellStyle name="_Model_RAB_MRSK_svod_PASSPORT.TEPLO.SETI(v1.0)" xfId="172"/>
    <cellStyle name="_Model_RAB_MRSK_svod_PREDEL.JKH.UTV.2011(v1.0.1)" xfId="173"/>
    <cellStyle name="_Model_RAB_MRSK_svod_PREDEL.JKH.UTV.2011(v1.0.1)_46TE.2011(v1.0)" xfId="174"/>
    <cellStyle name="_Model_RAB_MRSK_svod_PREDEL.JKH.UTV.2011(v1.0.1)_INDEX.STATION.2012(v1.0)_" xfId="175"/>
    <cellStyle name="_Model_RAB_MRSK_svod_PREDEL.JKH.UTV.2011(v1.0.1)_INDEX.STATION.2012(v2.0)" xfId="176"/>
    <cellStyle name="_Model_RAB_MRSK_svod_PREDEL.JKH.UTV.2011(v1.0.1)_INDEX.STATION.2012(v2.1)" xfId="177"/>
    <cellStyle name="_Model_RAB_MRSK_svod_PREDEL.JKH.UTV.2011(v1.0.1)_TEPLO.PREDEL.2012.M(v1.1)_test" xfId="178"/>
    <cellStyle name="_Model_RAB_MRSK_svod_PREDEL.JKH.UTV.2011(v1.1)" xfId="179"/>
    <cellStyle name="_Model_RAB_MRSK_svod_REP.BLR.2012(v1.0)" xfId="180"/>
    <cellStyle name="_Model_RAB_MRSK_svod_TEHSHEET" xfId="181"/>
    <cellStyle name="_Model_RAB_MRSK_svod_TEPLO.PREDEL.2012.M(v1.1)" xfId="182"/>
    <cellStyle name="_Model_RAB_MRSK_svod_TEPLO.PREDEL.2013(v2.0)" xfId="183"/>
    <cellStyle name="_Model_RAB_MRSK_svod_TEST.TEMPLATE" xfId="184"/>
    <cellStyle name="_Model_RAB_MRSK_svod_UPDATE.46EE.2011.TO.1.1" xfId="185"/>
    <cellStyle name="_Model_RAB_MRSK_svod_UPDATE.46TE.2011.TO.1.1" xfId="186"/>
    <cellStyle name="_Model_RAB_MRSK_svod_UPDATE.46TE.2011.TO.1.2" xfId="187"/>
    <cellStyle name="_Model_RAB_MRSK_svod_UPDATE.BALANCE.WARM.2011YEAR.TO.1.1" xfId="188"/>
    <cellStyle name="_Model_RAB_MRSK_svod_UPDATE.BALANCE.WARM.2011YEAR.TO.1.1_46TE.2011(v1.0)" xfId="189"/>
    <cellStyle name="_Model_RAB_MRSK_svod_UPDATE.BALANCE.WARM.2011YEAR.TO.1.1_INDEX.STATION.2012(v1.0)_" xfId="190"/>
    <cellStyle name="_Model_RAB_MRSK_svod_UPDATE.BALANCE.WARM.2011YEAR.TO.1.1_INDEX.STATION.2012(v2.0)" xfId="191"/>
    <cellStyle name="_Model_RAB_MRSK_svod_UPDATE.BALANCE.WARM.2011YEAR.TO.1.1_INDEX.STATION.2012(v2.1)" xfId="192"/>
    <cellStyle name="_Model_RAB_MRSK_svod_UPDATE.BALANCE.WARM.2011YEAR.TO.1.1_OREP.KU.2011.MONTHLY.02(v1.1)" xfId="193"/>
    <cellStyle name="_Model_RAB_MRSK_svod_UPDATE.BALANCE.WARM.2011YEAR.TO.1.1_TEPLO.PREDEL.2012.M(v1.1)_test" xfId="194"/>
    <cellStyle name="_Model_RAB_MRSK_svod_UPDATE.BALANCE.WARM.2011YEAR.TO.1.2" xfId="195"/>
    <cellStyle name="_Model_RAB_MRSK_svod_UPDATE.BALANCE.WARM.2011YEAR.TO.1.4.64" xfId="196"/>
    <cellStyle name="_Model_RAB_MRSK_svod_UPDATE.BALANCE.WARM.2011YEAR.TO.1.5.64" xfId="197"/>
    <cellStyle name="_Model_RAB_MRSK_svod_UPDATE.MONITORING.OS.EE.2.02.TO.1.3.64" xfId="198"/>
    <cellStyle name="_Model_RAB_MRSK_svod_UPDATE.NADB.JNVLS.APTEKA.2011.TO.1.3.4" xfId="199"/>
    <cellStyle name="_Plug" xfId="200"/>
    <cellStyle name="_Plug_4DNS.UPDATE.EXAMPLE" xfId="201"/>
    <cellStyle name="_Plug_4DNS.UPDATE.EXAMPLE_INDEX.STATION.2013(v1.0)_патч до 1.1" xfId="202"/>
    <cellStyle name="_Бюджет2006_ПОКАЗАТЕЛИ СВОДНЫЕ" xfId="203"/>
    <cellStyle name="_ВО ОП ТЭС-ОТ- 2007" xfId="204"/>
    <cellStyle name="_ВО ОП ТЭС-ОТ- 2007_Новая инструкция1_фст" xfId="205"/>
    <cellStyle name="_ВФ ОАО ТЭС-ОТ- 2009" xfId="206"/>
    <cellStyle name="_ВФ ОАО ТЭС-ОТ- 2009_Новая инструкция1_фст" xfId="207"/>
    <cellStyle name="_выручка по присоединениям2" xfId="208"/>
    <cellStyle name="_выручка по присоединениям2_Новая инструкция1_фст" xfId="209"/>
    <cellStyle name="_Договор аренды ЯЭ с разбивкой" xfId="210"/>
    <cellStyle name="_Договор аренды ЯЭ с разбивкой_Новая инструкция1_фст" xfId="211"/>
    <cellStyle name="_Защита ФЗП" xfId="212"/>
    <cellStyle name="_Исходные данные для модели" xfId="213"/>
    <cellStyle name="_Исходные данные для модели_Новая инструкция1_фст" xfId="214"/>
    <cellStyle name="_Консолидация-2008-проект-new" xfId="215"/>
    <cellStyle name="_МОДЕЛЬ_1 (2)" xfId="216"/>
    <cellStyle name="_МОДЕЛЬ_1 (2) 2" xfId="217"/>
    <cellStyle name="_МОДЕЛЬ_1 (2) 2_OREP.KU.2011.MONTHLY.02(v0.1)" xfId="218"/>
    <cellStyle name="_МОДЕЛЬ_1 (2) 2_OREP.KU.2011.MONTHLY.02(v0.4)" xfId="219"/>
    <cellStyle name="_МОДЕЛЬ_1 (2) 2_OREP.KU.2011.MONTHLY.11(v1.4)" xfId="220"/>
    <cellStyle name="_МОДЕЛЬ_1 (2) 2_OREP.KU.2011.MONTHLY.11(v1.4)_UPDATE.BALANCE.WARM.2012YEAR.TO.1.1" xfId="221"/>
    <cellStyle name="_МОДЕЛЬ_1 (2) 2_OREP.KU.2011.MONTHLY.11(v1.4)_UPDATE.CALC.WARM.2012YEAR.TO.1.1" xfId="222"/>
    <cellStyle name="_МОДЕЛЬ_1 (2) 2_UPDATE.BALANCE.WARM.2012YEAR.TO.1.1" xfId="223"/>
    <cellStyle name="_МОДЕЛЬ_1 (2) 2_UPDATE.CALC.WARM.2012YEAR.TO.1.1" xfId="224"/>
    <cellStyle name="_МОДЕЛЬ_1 (2) 2_UPDATE.MONITORING.OS.EE.2.02.TO.1.3.64" xfId="225"/>
    <cellStyle name="_МОДЕЛЬ_1 (2) 2_UPDATE.OREP.KU.2011.MONTHLY.02.TO.1.2" xfId="226"/>
    <cellStyle name="_МОДЕЛЬ_1 (2)_46EE.2011(v1.0)" xfId="227"/>
    <cellStyle name="_МОДЕЛЬ_1 (2)_46EE.2011(v1.0)_46TE.2011(v1.0)" xfId="228"/>
    <cellStyle name="_МОДЕЛЬ_1 (2)_46EE.2011(v1.0)_INDEX.STATION.2012(v1.0)_" xfId="229"/>
    <cellStyle name="_МОДЕЛЬ_1 (2)_46EE.2011(v1.0)_INDEX.STATION.2012(v2.0)" xfId="230"/>
    <cellStyle name="_МОДЕЛЬ_1 (2)_46EE.2011(v1.0)_INDEX.STATION.2012(v2.1)" xfId="231"/>
    <cellStyle name="_МОДЕЛЬ_1 (2)_46EE.2011(v1.0)_TEPLO.PREDEL.2012.M(v1.1)_test" xfId="232"/>
    <cellStyle name="_МОДЕЛЬ_1 (2)_46EE.2011(v1.2)" xfId="233"/>
    <cellStyle name="_МОДЕЛЬ_1 (2)_46EP.2011(v2.0)" xfId="234"/>
    <cellStyle name="_МОДЕЛЬ_1 (2)_46EP.2012(v0.1)" xfId="235"/>
    <cellStyle name="_МОДЕЛЬ_1 (2)_46TE.2011(v1.0)" xfId="236"/>
    <cellStyle name="_МОДЕЛЬ_1 (2)_4DNS.UPDATE.EXAMPLE" xfId="237"/>
    <cellStyle name="_МОДЕЛЬ_1 (2)_ARMRAZR" xfId="238"/>
    <cellStyle name="_МОДЕЛЬ_1 (2)_BALANCE.WARM.2010.FACT(v1.0)" xfId="239"/>
    <cellStyle name="_МОДЕЛЬ_1 (2)_BALANCE.WARM.2010.PLAN" xfId="240"/>
    <cellStyle name="_МОДЕЛЬ_1 (2)_BALANCE.WARM.2011YEAR(v0.7)" xfId="241"/>
    <cellStyle name="_МОДЕЛЬ_1 (2)_BALANCE.WARM.2011YEAR.NEW.UPDATE.SCHEME" xfId="242"/>
    <cellStyle name="_МОДЕЛЬ_1 (2)_CALC.NORMATIV.KU(v0.2)" xfId="243"/>
    <cellStyle name="_МОДЕЛЬ_1 (2)_EE.2REK.P2011.4.78(v0.3)" xfId="244"/>
    <cellStyle name="_МОДЕЛЬ_1 (2)_FORM3.1.2013(v0.2)" xfId="245"/>
    <cellStyle name="_МОДЕЛЬ_1 (2)_FORM3.2013(v1.0)" xfId="246"/>
    <cellStyle name="_МОДЕЛЬ_1 (2)_FORM3.REG(v1.0)" xfId="247"/>
    <cellStyle name="_МОДЕЛЬ_1 (2)_FORM910.2012(v1.1)" xfId="248"/>
    <cellStyle name="_МОДЕЛЬ_1 (2)_INDEX.STATION.2012(v2.1)" xfId="249"/>
    <cellStyle name="_МОДЕЛЬ_1 (2)_INDEX.STATION.2013(v1.0)_патч до 1.1" xfId="250"/>
    <cellStyle name="_МОДЕЛЬ_1 (2)_INVEST.EE.PLAN.4.78(v0.1)" xfId="251"/>
    <cellStyle name="_МОДЕЛЬ_1 (2)_INVEST.EE.PLAN.4.78(v0.3)" xfId="252"/>
    <cellStyle name="_МОДЕЛЬ_1 (2)_INVEST.EE.PLAN.4.78(v1.0)" xfId="253"/>
    <cellStyle name="_МОДЕЛЬ_1 (2)_INVEST.EE.PLAN.4.78(v1.0)_PASSPORT.TEPLO.PROIZV(v2.0)" xfId="254"/>
    <cellStyle name="_МОДЕЛЬ_1 (2)_INVEST.EE.PLAN.4.78(v1.0)_PASSPORT.TEPLO.PROIZV(v2.0)_INDEX.STATION.2013(v1.0)_патч до 1.1" xfId="255"/>
    <cellStyle name="_МОДЕЛЬ_1 (2)_INVEST.EE.PLAN.4.78(v1.0)_PASSPORT.TEPLO.PROIZV(v2.0)_TEPLO.PREDEL.2013(v2.0)" xfId="256"/>
    <cellStyle name="_МОДЕЛЬ_1 (2)_INVEST.PLAN.4.78(v0.1)" xfId="257"/>
    <cellStyle name="_МОДЕЛЬ_1 (2)_INVEST.WARM.PLAN.4.78(v0.1)" xfId="258"/>
    <cellStyle name="_МОДЕЛЬ_1 (2)_INVEST_WARM_PLAN" xfId="259"/>
    <cellStyle name="_МОДЕЛЬ_1 (2)_NADB.JNVLP.APTEKA.2012(v1.0)_21_02_12" xfId="260"/>
    <cellStyle name="_МОДЕЛЬ_1 (2)_NADB.JNVLS.APTEKA.2011(v1.3.3)" xfId="261"/>
    <cellStyle name="_МОДЕЛЬ_1 (2)_NADB.JNVLS.APTEKA.2011(v1.3.3)_46TE.2011(v1.0)" xfId="262"/>
    <cellStyle name="_МОДЕЛЬ_1 (2)_NADB.JNVLS.APTEKA.2011(v1.3.3)_INDEX.STATION.2012(v1.0)_" xfId="263"/>
    <cellStyle name="_МОДЕЛЬ_1 (2)_NADB.JNVLS.APTEKA.2011(v1.3.3)_INDEX.STATION.2012(v2.0)" xfId="264"/>
    <cellStyle name="_МОДЕЛЬ_1 (2)_NADB.JNVLS.APTEKA.2011(v1.3.3)_INDEX.STATION.2012(v2.1)" xfId="265"/>
    <cellStyle name="_МОДЕЛЬ_1 (2)_NADB.JNVLS.APTEKA.2011(v1.3.3)_TEPLO.PREDEL.2012.M(v1.1)_test" xfId="266"/>
    <cellStyle name="_МОДЕЛЬ_1 (2)_NADB.JNVLS.APTEKA.2011(v1.3.4)" xfId="267"/>
    <cellStyle name="_МОДЕЛЬ_1 (2)_NADB.JNVLS.APTEKA.2011(v1.3.4)_46TE.2011(v1.0)" xfId="268"/>
    <cellStyle name="_МОДЕЛЬ_1 (2)_NADB.JNVLS.APTEKA.2011(v1.3.4)_INDEX.STATION.2012(v1.0)_" xfId="269"/>
    <cellStyle name="_МОДЕЛЬ_1 (2)_NADB.JNVLS.APTEKA.2011(v1.3.4)_INDEX.STATION.2012(v2.0)" xfId="270"/>
    <cellStyle name="_МОДЕЛЬ_1 (2)_NADB.JNVLS.APTEKA.2011(v1.3.4)_INDEX.STATION.2012(v2.1)" xfId="271"/>
    <cellStyle name="_МОДЕЛЬ_1 (2)_NADB.JNVLS.APTEKA.2011(v1.3.4)_TEPLO.PREDEL.2012.M(v1.1)_test" xfId="272"/>
    <cellStyle name="_МОДЕЛЬ_1 (2)_PASSPORT.TEPLO.PROIZV(v2.0)" xfId="273"/>
    <cellStyle name="_МОДЕЛЬ_1 (2)_PASSPORT.TEPLO.PROIZV(v2.1)" xfId="274"/>
    <cellStyle name="_МОДЕЛЬ_1 (2)_PASSPORT.TEPLO.SETI(v0.7)" xfId="275"/>
    <cellStyle name="_МОДЕЛЬ_1 (2)_PASSPORT.TEPLO.SETI(v1.0)" xfId="276"/>
    <cellStyle name="_МОДЕЛЬ_1 (2)_PREDEL.JKH.UTV.2011(v1.0.1)" xfId="277"/>
    <cellStyle name="_МОДЕЛЬ_1 (2)_PREDEL.JKH.UTV.2011(v1.0.1)_46TE.2011(v1.0)" xfId="278"/>
    <cellStyle name="_МОДЕЛЬ_1 (2)_PREDEL.JKH.UTV.2011(v1.0.1)_INDEX.STATION.2012(v1.0)_" xfId="279"/>
    <cellStyle name="_МОДЕЛЬ_1 (2)_PREDEL.JKH.UTV.2011(v1.0.1)_INDEX.STATION.2012(v2.0)" xfId="280"/>
    <cellStyle name="_МОДЕЛЬ_1 (2)_PREDEL.JKH.UTV.2011(v1.0.1)_INDEX.STATION.2012(v2.1)" xfId="281"/>
    <cellStyle name="_МОДЕЛЬ_1 (2)_PREDEL.JKH.UTV.2011(v1.0.1)_TEPLO.PREDEL.2012.M(v1.1)_test" xfId="282"/>
    <cellStyle name="_МОДЕЛЬ_1 (2)_PREDEL.JKH.UTV.2011(v1.1)" xfId="283"/>
    <cellStyle name="_МОДЕЛЬ_1 (2)_REP.BLR.2012(v1.0)" xfId="284"/>
    <cellStyle name="_МОДЕЛЬ_1 (2)_TEHSHEET" xfId="285"/>
    <cellStyle name="_МОДЕЛЬ_1 (2)_TEPLO.PREDEL.2012.M(v1.1)" xfId="286"/>
    <cellStyle name="_МОДЕЛЬ_1 (2)_TEPLO.PREDEL.2013(v2.0)" xfId="287"/>
    <cellStyle name="_МОДЕЛЬ_1 (2)_TEST.TEMPLATE" xfId="288"/>
    <cellStyle name="_МОДЕЛЬ_1 (2)_UPDATE.46EE.2011.TO.1.1" xfId="289"/>
    <cellStyle name="_МОДЕЛЬ_1 (2)_UPDATE.46TE.2011.TO.1.1" xfId="290"/>
    <cellStyle name="_МОДЕЛЬ_1 (2)_UPDATE.46TE.2011.TO.1.2" xfId="291"/>
    <cellStyle name="_МОДЕЛЬ_1 (2)_UPDATE.BALANCE.WARM.2011YEAR.TO.1.1" xfId="292"/>
    <cellStyle name="_МОДЕЛЬ_1 (2)_UPDATE.BALANCE.WARM.2011YEAR.TO.1.1_46TE.2011(v1.0)" xfId="293"/>
    <cellStyle name="_МОДЕЛЬ_1 (2)_UPDATE.BALANCE.WARM.2011YEAR.TO.1.1_INDEX.STATION.2012(v1.0)_" xfId="294"/>
    <cellStyle name="_МОДЕЛЬ_1 (2)_UPDATE.BALANCE.WARM.2011YEAR.TO.1.1_INDEX.STATION.2012(v2.0)" xfId="295"/>
    <cellStyle name="_МОДЕЛЬ_1 (2)_UPDATE.BALANCE.WARM.2011YEAR.TO.1.1_INDEX.STATION.2012(v2.1)" xfId="296"/>
    <cellStyle name="_МОДЕЛЬ_1 (2)_UPDATE.BALANCE.WARM.2011YEAR.TO.1.1_OREP.KU.2011.MONTHLY.02(v1.1)" xfId="297"/>
    <cellStyle name="_МОДЕЛЬ_1 (2)_UPDATE.BALANCE.WARM.2011YEAR.TO.1.1_TEPLO.PREDEL.2012.M(v1.1)_test" xfId="298"/>
    <cellStyle name="_МОДЕЛЬ_1 (2)_UPDATE.BALANCE.WARM.2011YEAR.TO.1.2" xfId="299"/>
    <cellStyle name="_МОДЕЛЬ_1 (2)_UPDATE.BALANCE.WARM.2011YEAR.TO.1.4.64" xfId="300"/>
    <cellStyle name="_МОДЕЛЬ_1 (2)_UPDATE.BALANCE.WARM.2011YEAR.TO.1.5.64" xfId="301"/>
    <cellStyle name="_МОДЕЛЬ_1 (2)_UPDATE.MONITORING.OS.EE.2.02.TO.1.3.64" xfId="302"/>
    <cellStyle name="_МОДЕЛЬ_1 (2)_UPDATE.NADB.JNVLS.APTEKA.2011.TO.1.3.4" xfId="303"/>
    <cellStyle name="_НВВ 2009 постатейно свод по филиалам_09_02_09" xfId="304"/>
    <cellStyle name="_НВВ 2009 постатейно свод по филиалам_09_02_09_Новая инструкция1_фст" xfId="305"/>
    <cellStyle name="_НВВ 2009 постатейно свод по филиалам_для Валентина" xfId="306"/>
    <cellStyle name="_НВВ 2009 постатейно свод по филиалам_для Валентина_Новая инструкция1_фст" xfId="307"/>
    <cellStyle name="_Омск" xfId="308"/>
    <cellStyle name="_Омск_Новая инструкция1_фст" xfId="309"/>
    <cellStyle name="_ОТ ИД 2009" xfId="310"/>
    <cellStyle name="_ОТ ИД 2009_Новая инструкция1_фст" xfId="311"/>
    <cellStyle name="_пр 5 тариф RAB" xfId="312"/>
    <cellStyle name="_пр 5 тариф RAB 2" xfId="313"/>
    <cellStyle name="_пр 5 тариф RAB 2_OREP.KU.2011.MONTHLY.02(v0.1)" xfId="314"/>
    <cellStyle name="_пр 5 тариф RAB 2_OREP.KU.2011.MONTHLY.02(v0.4)" xfId="315"/>
    <cellStyle name="_пр 5 тариф RAB 2_OREP.KU.2011.MONTHLY.11(v1.4)" xfId="316"/>
    <cellStyle name="_пр 5 тариф RAB 2_OREP.KU.2011.MONTHLY.11(v1.4)_UPDATE.BALANCE.WARM.2012YEAR.TO.1.1" xfId="317"/>
    <cellStyle name="_пр 5 тариф RAB 2_OREP.KU.2011.MONTHLY.11(v1.4)_UPDATE.CALC.WARM.2012YEAR.TO.1.1" xfId="318"/>
    <cellStyle name="_пр 5 тариф RAB 2_UPDATE.BALANCE.WARM.2012YEAR.TO.1.1" xfId="319"/>
    <cellStyle name="_пр 5 тариф RAB 2_UPDATE.CALC.WARM.2012YEAR.TO.1.1" xfId="320"/>
    <cellStyle name="_пр 5 тариф RAB 2_UPDATE.MONITORING.OS.EE.2.02.TO.1.3.64" xfId="321"/>
    <cellStyle name="_пр 5 тариф RAB 2_UPDATE.OREP.KU.2011.MONTHLY.02.TO.1.2" xfId="322"/>
    <cellStyle name="_пр 5 тариф RAB_46EE.2011(v1.0)" xfId="323"/>
    <cellStyle name="_пр 5 тариф RAB_46EE.2011(v1.0)_46TE.2011(v1.0)" xfId="324"/>
    <cellStyle name="_пр 5 тариф RAB_46EE.2011(v1.0)_INDEX.STATION.2012(v1.0)_" xfId="325"/>
    <cellStyle name="_пр 5 тариф RAB_46EE.2011(v1.0)_INDEX.STATION.2012(v2.0)" xfId="326"/>
    <cellStyle name="_пр 5 тариф RAB_46EE.2011(v1.0)_INDEX.STATION.2012(v2.1)" xfId="327"/>
    <cellStyle name="_пр 5 тариф RAB_46EE.2011(v1.0)_TEPLO.PREDEL.2012.M(v1.1)_test" xfId="328"/>
    <cellStyle name="_пр 5 тариф RAB_46EE.2011(v1.2)" xfId="329"/>
    <cellStyle name="_пр 5 тариф RAB_46EP.2011(v2.0)" xfId="330"/>
    <cellStyle name="_пр 5 тариф RAB_46EP.2012(v0.1)" xfId="331"/>
    <cellStyle name="_пр 5 тариф RAB_46TE.2011(v1.0)" xfId="332"/>
    <cellStyle name="_пр 5 тариф RAB_4DNS.UPDATE.EXAMPLE" xfId="333"/>
    <cellStyle name="_пр 5 тариф RAB_ARMRAZR" xfId="334"/>
    <cellStyle name="_пр 5 тариф RAB_BALANCE.WARM.2010.FACT(v1.0)" xfId="335"/>
    <cellStyle name="_пр 5 тариф RAB_BALANCE.WARM.2010.PLAN" xfId="336"/>
    <cellStyle name="_пр 5 тариф RAB_BALANCE.WARM.2011YEAR(v0.7)" xfId="337"/>
    <cellStyle name="_пр 5 тариф RAB_BALANCE.WARM.2011YEAR.NEW.UPDATE.SCHEME" xfId="338"/>
    <cellStyle name="_пр 5 тариф RAB_CALC.NORMATIV.KU(v0.2)" xfId="339"/>
    <cellStyle name="_пр 5 тариф RAB_EE.2REK.P2011.4.78(v0.3)" xfId="340"/>
    <cellStyle name="_пр 5 тариф RAB_FORM3.1.2013(v0.2)" xfId="341"/>
    <cellStyle name="_пр 5 тариф RAB_FORM3.2013(v1.0)" xfId="342"/>
    <cellStyle name="_пр 5 тариф RAB_FORM3.REG(v1.0)" xfId="343"/>
    <cellStyle name="_пр 5 тариф RAB_FORM910.2012(v1.1)" xfId="344"/>
    <cellStyle name="_пр 5 тариф RAB_INDEX.STATION.2012(v2.1)" xfId="345"/>
    <cellStyle name="_пр 5 тариф RAB_INDEX.STATION.2013(v1.0)_патч до 1.1" xfId="346"/>
    <cellStyle name="_пр 5 тариф RAB_INVEST.EE.PLAN.4.78(v0.1)" xfId="347"/>
    <cellStyle name="_пр 5 тариф RAB_INVEST.EE.PLAN.4.78(v0.3)" xfId="348"/>
    <cellStyle name="_пр 5 тариф RAB_INVEST.EE.PLAN.4.78(v1.0)" xfId="349"/>
    <cellStyle name="_пр 5 тариф RAB_INVEST.EE.PLAN.4.78(v1.0)_PASSPORT.TEPLO.PROIZV(v2.0)" xfId="350"/>
    <cellStyle name="_пр 5 тариф RAB_INVEST.EE.PLAN.4.78(v1.0)_PASSPORT.TEPLO.PROIZV(v2.0)_INDEX.STATION.2013(v1.0)_патч до 1.1" xfId="351"/>
    <cellStyle name="_пр 5 тариф RAB_INVEST.EE.PLAN.4.78(v1.0)_PASSPORT.TEPLO.PROIZV(v2.0)_TEPLO.PREDEL.2013(v2.0)" xfId="352"/>
    <cellStyle name="_пр 5 тариф RAB_INVEST.PLAN.4.78(v0.1)" xfId="353"/>
    <cellStyle name="_пр 5 тариф RAB_INVEST.WARM.PLAN.4.78(v0.1)" xfId="354"/>
    <cellStyle name="_пр 5 тариф RAB_INVEST_WARM_PLAN" xfId="355"/>
    <cellStyle name="_пр 5 тариф RAB_NADB.JNVLP.APTEKA.2012(v1.0)_21_02_12" xfId="356"/>
    <cellStyle name="_пр 5 тариф RAB_NADB.JNVLS.APTEKA.2011(v1.3.3)" xfId="357"/>
    <cellStyle name="_пр 5 тариф RAB_NADB.JNVLS.APTEKA.2011(v1.3.3)_46TE.2011(v1.0)" xfId="358"/>
    <cellStyle name="_пр 5 тариф RAB_NADB.JNVLS.APTEKA.2011(v1.3.3)_INDEX.STATION.2012(v1.0)_" xfId="359"/>
    <cellStyle name="_пр 5 тариф RAB_NADB.JNVLS.APTEKA.2011(v1.3.3)_INDEX.STATION.2012(v2.0)" xfId="360"/>
    <cellStyle name="_пр 5 тариф RAB_NADB.JNVLS.APTEKA.2011(v1.3.3)_INDEX.STATION.2012(v2.1)" xfId="361"/>
    <cellStyle name="_пр 5 тариф RAB_NADB.JNVLS.APTEKA.2011(v1.3.3)_TEPLO.PREDEL.2012.M(v1.1)_test" xfId="362"/>
    <cellStyle name="_пр 5 тариф RAB_NADB.JNVLS.APTEKA.2011(v1.3.4)" xfId="363"/>
    <cellStyle name="_пр 5 тариф RAB_NADB.JNVLS.APTEKA.2011(v1.3.4)_46TE.2011(v1.0)" xfId="364"/>
    <cellStyle name="_пр 5 тариф RAB_NADB.JNVLS.APTEKA.2011(v1.3.4)_INDEX.STATION.2012(v1.0)_" xfId="365"/>
    <cellStyle name="_пр 5 тариф RAB_NADB.JNVLS.APTEKA.2011(v1.3.4)_INDEX.STATION.2012(v2.0)" xfId="366"/>
    <cellStyle name="_пр 5 тариф RAB_NADB.JNVLS.APTEKA.2011(v1.3.4)_INDEX.STATION.2012(v2.1)" xfId="367"/>
    <cellStyle name="_пр 5 тариф RAB_NADB.JNVLS.APTEKA.2011(v1.3.4)_TEPLO.PREDEL.2012.M(v1.1)_test" xfId="368"/>
    <cellStyle name="_пр 5 тариф RAB_PASSPORT.TEPLO.PROIZV(v2.0)" xfId="369"/>
    <cellStyle name="_пр 5 тариф RAB_PASSPORT.TEPLO.PROIZV(v2.1)" xfId="370"/>
    <cellStyle name="_пр 5 тариф RAB_PASSPORT.TEPLO.SETI(v0.7)" xfId="371"/>
    <cellStyle name="_пр 5 тариф RAB_PASSPORT.TEPLO.SETI(v1.0)" xfId="372"/>
    <cellStyle name="_пр 5 тариф RAB_PREDEL.JKH.UTV.2011(v1.0.1)" xfId="373"/>
    <cellStyle name="_пр 5 тариф RAB_PREDEL.JKH.UTV.2011(v1.0.1)_46TE.2011(v1.0)" xfId="374"/>
    <cellStyle name="_пр 5 тариф RAB_PREDEL.JKH.UTV.2011(v1.0.1)_INDEX.STATION.2012(v1.0)_" xfId="375"/>
    <cellStyle name="_пр 5 тариф RAB_PREDEL.JKH.UTV.2011(v1.0.1)_INDEX.STATION.2012(v2.0)" xfId="376"/>
    <cellStyle name="_пр 5 тариф RAB_PREDEL.JKH.UTV.2011(v1.0.1)_INDEX.STATION.2012(v2.1)" xfId="377"/>
    <cellStyle name="_пр 5 тариф RAB_PREDEL.JKH.UTV.2011(v1.0.1)_TEPLO.PREDEL.2012.M(v1.1)_test" xfId="378"/>
    <cellStyle name="_пр 5 тариф RAB_PREDEL.JKH.UTV.2011(v1.1)" xfId="379"/>
    <cellStyle name="_пр 5 тариф RAB_REP.BLR.2012(v1.0)" xfId="380"/>
    <cellStyle name="_пр 5 тариф RAB_TEHSHEET" xfId="381"/>
    <cellStyle name="_пр 5 тариф RAB_TEPLO.PREDEL.2012.M(v1.1)" xfId="382"/>
    <cellStyle name="_пр 5 тариф RAB_TEPLO.PREDEL.2013(v2.0)" xfId="383"/>
    <cellStyle name="_пр 5 тариф RAB_TEST.TEMPLATE" xfId="384"/>
    <cellStyle name="_пр 5 тариф RAB_UPDATE.46EE.2011.TO.1.1" xfId="385"/>
    <cellStyle name="_пр 5 тариф RAB_UPDATE.46TE.2011.TO.1.1" xfId="386"/>
    <cellStyle name="_пр 5 тариф RAB_UPDATE.46TE.2011.TO.1.2" xfId="387"/>
    <cellStyle name="_пр 5 тариф RAB_UPDATE.BALANCE.WARM.2011YEAR.TO.1.1" xfId="388"/>
    <cellStyle name="_пр 5 тариф RAB_UPDATE.BALANCE.WARM.2011YEAR.TO.1.1_46TE.2011(v1.0)" xfId="389"/>
    <cellStyle name="_пр 5 тариф RAB_UPDATE.BALANCE.WARM.2011YEAR.TO.1.1_INDEX.STATION.2012(v1.0)_" xfId="390"/>
    <cellStyle name="_пр 5 тариф RAB_UPDATE.BALANCE.WARM.2011YEAR.TO.1.1_INDEX.STATION.2012(v2.0)" xfId="391"/>
    <cellStyle name="_пр 5 тариф RAB_UPDATE.BALANCE.WARM.2011YEAR.TO.1.1_INDEX.STATION.2012(v2.1)" xfId="392"/>
    <cellStyle name="_пр 5 тариф RAB_UPDATE.BALANCE.WARM.2011YEAR.TO.1.1_OREP.KU.2011.MONTHLY.02(v1.1)" xfId="393"/>
    <cellStyle name="_пр 5 тариф RAB_UPDATE.BALANCE.WARM.2011YEAR.TO.1.1_TEPLO.PREDEL.2012.M(v1.1)_test" xfId="394"/>
    <cellStyle name="_пр 5 тариф RAB_UPDATE.BALANCE.WARM.2011YEAR.TO.1.2" xfId="395"/>
    <cellStyle name="_пр 5 тариф RAB_UPDATE.BALANCE.WARM.2011YEAR.TO.1.4.64" xfId="396"/>
    <cellStyle name="_пр 5 тариф RAB_UPDATE.BALANCE.WARM.2011YEAR.TO.1.5.64" xfId="397"/>
    <cellStyle name="_пр 5 тариф RAB_UPDATE.MONITORING.OS.EE.2.02.TO.1.3.64" xfId="398"/>
    <cellStyle name="_пр 5 тариф RAB_UPDATE.NADB.JNVLS.APTEKA.2011.TO.1.3.4" xfId="399"/>
    <cellStyle name="_Предожение _ДБП_2009 г ( согласованные БП)  (2)" xfId="400"/>
    <cellStyle name="_Предожение _ДБП_2009 г ( согласованные БП)  (2)_Новая инструкция1_фст" xfId="401"/>
    <cellStyle name="_Приложение 2 0806 факт" xfId="402"/>
    <cellStyle name="_Приложение МТС-3-КС" xfId="403"/>
    <cellStyle name="_Приложение МТС-3-КС_Новая инструкция1_фст" xfId="404"/>
    <cellStyle name="_Приложение-МТС--2-1" xfId="405"/>
    <cellStyle name="_Приложение-МТС--2-1_Новая инструкция1_фст" xfId="406"/>
    <cellStyle name="_Расчет RAB_22072008" xfId="407"/>
    <cellStyle name="_Расчет RAB_22072008 2" xfId="408"/>
    <cellStyle name="_Расчет RAB_22072008 2_OREP.KU.2011.MONTHLY.02(v0.1)" xfId="409"/>
    <cellStyle name="_Расчет RAB_22072008 2_OREP.KU.2011.MONTHLY.02(v0.4)" xfId="410"/>
    <cellStyle name="_Расчет RAB_22072008 2_OREP.KU.2011.MONTHLY.11(v1.4)" xfId="411"/>
    <cellStyle name="_Расчет RAB_22072008 2_OREP.KU.2011.MONTHLY.11(v1.4)_UPDATE.BALANCE.WARM.2012YEAR.TO.1.1" xfId="412"/>
    <cellStyle name="_Расчет RAB_22072008 2_OREP.KU.2011.MONTHLY.11(v1.4)_UPDATE.CALC.WARM.2012YEAR.TO.1.1" xfId="413"/>
    <cellStyle name="_Расчет RAB_22072008 2_UPDATE.BALANCE.WARM.2012YEAR.TO.1.1" xfId="414"/>
    <cellStyle name="_Расчет RAB_22072008 2_UPDATE.CALC.WARM.2012YEAR.TO.1.1" xfId="415"/>
    <cellStyle name="_Расчет RAB_22072008 2_UPDATE.MONITORING.OS.EE.2.02.TO.1.3.64" xfId="416"/>
    <cellStyle name="_Расчет RAB_22072008 2_UPDATE.OREP.KU.2011.MONTHLY.02.TO.1.2" xfId="417"/>
    <cellStyle name="_Расчет RAB_22072008_46EE.2011(v1.0)" xfId="418"/>
    <cellStyle name="_Расчет RAB_22072008_46EE.2011(v1.0)_46TE.2011(v1.0)" xfId="419"/>
    <cellStyle name="_Расчет RAB_22072008_46EE.2011(v1.0)_INDEX.STATION.2012(v1.0)_" xfId="420"/>
    <cellStyle name="_Расчет RAB_22072008_46EE.2011(v1.0)_INDEX.STATION.2012(v2.0)" xfId="421"/>
    <cellStyle name="_Расчет RAB_22072008_46EE.2011(v1.0)_INDEX.STATION.2012(v2.1)" xfId="422"/>
    <cellStyle name="_Расчет RAB_22072008_46EE.2011(v1.0)_TEPLO.PREDEL.2012.M(v1.1)_test" xfId="423"/>
    <cellStyle name="_Расчет RAB_22072008_46EE.2011(v1.2)" xfId="424"/>
    <cellStyle name="_Расчет RAB_22072008_46EP.2011(v2.0)" xfId="425"/>
    <cellStyle name="_Расчет RAB_22072008_46EP.2012(v0.1)" xfId="426"/>
    <cellStyle name="_Расчет RAB_22072008_46TE.2011(v1.0)" xfId="427"/>
    <cellStyle name="_Расчет RAB_22072008_4DNS.UPDATE.EXAMPLE" xfId="428"/>
    <cellStyle name="_Расчет RAB_22072008_ARMRAZR" xfId="429"/>
    <cellStyle name="_Расчет RAB_22072008_BALANCE.WARM.2010.FACT(v1.0)" xfId="430"/>
    <cellStyle name="_Расчет RAB_22072008_BALANCE.WARM.2010.PLAN" xfId="431"/>
    <cellStyle name="_Расчет RAB_22072008_BALANCE.WARM.2011YEAR(v0.7)" xfId="432"/>
    <cellStyle name="_Расчет RAB_22072008_BALANCE.WARM.2011YEAR.NEW.UPDATE.SCHEME" xfId="433"/>
    <cellStyle name="_Расчет RAB_22072008_CALC.NORMATIV.KU(v0.2)" xfId="434"/>
    <cellStyle name="_Расчет RAB_22072008_EE.2REK.P2011.4.78(v0.3)" xfId="435"/>
    <cellStyle name="_Расчет RAB_22072008_FORM3.1.2013(v0.2)" xfId="436"/>
    <cellStyle name="_Расчет RAB_22072008_FORM3.2013(v1.0)" xfId="437"/>
    <cellStyle name="_Расчет RAB_22072008_FORM3.REG(v1.0)" xfId="438"/>
    <cellStyle name="_Расчет RAB_22072008_FORM910.2012(v1.1)" xfId="439"/>
    <cellStyle name="_Расчет RAB_22072008_INDEX.STATION.2012(v2.1)" xfId="440"/>
    <cellStyle name="_Расчет RAB_22072008_INDEX.STATION.2013(v1.0)_патч до 1.1" xfId="441"/>
    <cellStyle name="_Расчет RAB_22072008_INVEST.EE.PLAN.4.78(v0.1)" xfId="442"/>
    <cellStyle name="_Расчет RAB_22072008_INVEST.EE.PLAN.4.78(v0.3)" xfId="443"/>
    <cellStyle name="_Расчет RAB_22072008_INVEST.EE.PLAN.4.78(v1.0)" xfId="444"/>
    <cellStyle name="_Расчет RAB_22072008_INVEST.EE.PLAN.4.78(v1.0)_PASSPORT.TEPLO.PROIZV(v2.0)" xfId="445"/>
    <cellStyle name="_Расчет RAB_22072008_INVEST.EE.PLAN.4.78(v1.0)_PASSPORT.TEPLO.PROIZV(v2.0)_INDEX.STATION.2013(v1.0)_патч до 1.1" xfId="446"/>
    <cellStyle name="_Расчет RAB_22072008_INVEST.EE.PLAN.4.78(v1.0)_PASSPORT.TEPLO.PROIZV(v2.0)_TEPLO.PREDEL.2013(v2.0)" xfId="447"/>
    <cellStyle name="_Расчет RAB_22072008_INVEST.PLAN.4.78(v0.1)" xfId="448"/>
    <cellStyle name="_Расчет RAB_22072008_INVEST.WARM.PLAN.4.78(v0.1)" xfId="449"/>
    <cellStyle name="_Расчет RAB_22072008_INVEST_WARM_PLAN" xfId="450"/>
    <cellStyle name="_Расчет RAB_22072008_NADB.JNVLP.APTEKA.2012(v1.0)_21_02_12" xfId="451"/>
    <cellStyle name="_Расчет RAB_22072008_NADB.JNVLS.APTEKA.2011(v1.3.3)" xfId="452"/>
    <cellStyle name="_Расчет RAB_22072008_NADB.JNVLS.APTEKA.2011(v1.3.3)_46TE.2011(v1.0)" xfId="453"/>
    <cellStyle name="_Расчет RAB_22072008_NADB.JNVLS.APTEKA.2011(v1.3.3)_INDEX.STATION.2012(v1.0)_" xfId="454"/>
    <cellStyle name="_Расчет RAB_22072008_NADB.JNVLS.APTEKA.2011(v1.3.3)_INDEX.STATION.2012(v2.0)" xfId="455"/>
    <cellStyle name="_Расчет RAB_22072008_NADB.JNVLS.APTEKA.2011(v1.3.3)_INDEX.STATION.2012(v2.1)" xfId="456"/>
    <cellStyle name="_Расчет RAB_22072008_NADB.JNVLS.APTEKA.2011(v1.3.3)_TEPLO.PREDEL.2012.M(v1.1)_test" xfId="457"/>
    <cellStyle name="_Расчет RAB_22072008_NADB.JNVLS.APTEKA.2011(v1.3.4)" xfId="458"/>
    <cellStyle name="_Расчет RAB_22072008_NADB.JNVLS.APTEKA.2011(v1.3.4)_46TE.2011(v1.0)" xfId="459"/>
    <cellStyle name="_Расчет RAB_22072008_NADB.JNVLS.APTEKA.2011(v1.3.4)_INDEX.STATION.2012(v1.0)_" xfId="460"/>
    <cellStyle name="_Расчет RAB_22072008_NADB.JNVLS.APTEKA.2011(v1.3.4)_INDEX.STATION.2012(v2.0)" xfId="461"/>
    <cellStyle name="_Расчет RAB_22072008_NADB.JNVLS.APTEKA.2011(v1.3.4)_INDEX.STATION.2012(v2.1)" xfId="462"/>
    <cellStyle name="_Расчет RAB_22072008_NADB.JNVLS.APTEKA.2011(v1.3.4)_TEPLO.PREDEL.2012.M(v1.1)_test" xfId="463"/>
    <cellStyle name="_Расчет RAB_22072008_PASSPORT.TEPLO.PROIZV(v2.0)" xfId="464"/>
    <cellStyle name="_Расчет RAB_22072008_PASSPORT.TEPLO.PROIZV(v2.1)" xfId="465"/>
    <cellStyle name="_Расчет RAB_22072008_PASSPORT.TEPLO.SETI(v0.7)" xfId="466"/>
    <cellStyle name="_Расчет RAB_22072008_PASSPORT.TEPLO.SETI(v1.0)" xfId="467"/>
    <cellStyle name="_Расчет RAB_22072008_PREDEL.JKH.UTV.2011(v1.0.1)" xfId="468"/>
    <cellStyle name="_Расчет RAB_22072008_PREDEL.JKH.UTV.2011(v1.0.1)_46TE.2011(v1.0)" xfId="469"/>
    <cellStyle name="_Расчет RAB_22072008_PREDEL.JKH.UTV.2011(v1.0.1)_INDEX.STATION.2012(v1.0)_" xfId="470"/>
    <cellStyle name="_Расчет RAB_22072008_PREDEL.JKH.UTV.2011(v1.0.1)_INDEX.STATION.2012(v2.0)" xfId="471"/>
    <cellStyle name="_Расчет RAB_22072008_PREDEL.JKH.UTV.2011(v1.0.1)_INDEX.STATION.2012(v2.1)" xfId="472"/>
    <cellStyle name="_Расчет RAB_22072008_PREDEL.JKH.UTV.2011(v1.0.1)_TEPLO.PREDEL.2012.M(v1.1)_test" xfId="473"/>
    <cellStyle name="_Расчет RAB_22072008_PREDEL.JKH.UTV.2011(v1.1)" xfId="474"/>
    <cellStyle name="_Расчет RAB_22072008_REP.BLR.2012(v1.0)" xfId="475"/>
    <cellStyle name="_Расчет RAB_22072008_TEHSHEET" xfId="476"/>
    <cellStyle name="_Расчет RAB_22072008_TEPLO.PREDEL.2012.M(v1.1)" xfId="477"/>
    <cellStyle name="_Расчет RAB_22072008_TEPLO.PREDEL.2013(v2.0)" xfId="478"/>
    <cellStyle name="_Расчет RAB_22072008_TEST.TEMPLATE" xfId="479"/>
    <cellStyle name="_Расчет RAB_22072008_UPDATE.46EE.2011.TO.1.1" xfId="480"/>
    <cellStyle name="_Расчет RAB_22072008_UPDATE.46TE.2011.TO.1.1" xfId="481"/>
    <cellStyle name="_Расчет RAB_22072008_UPDATE.46TE.2011.TO.1.2" xfId="482"/>
    <cellStyle name="_Расчет RAB_22072008_UPDATE.BALANCE.WARM.2011YEAR.TO.1.1" xfId="483"/>
    <cellStyle name="_Расчет RAB_22072008_UPDATE.BALANCE.WARM.2011YEAR.TO.1.1_46TE.2011(v1.0)" xfId="484"/>
    <cellStyle name="_Расчет RAB_22072008_UPDATE.BALANCE.WARM.2011YEAR.TO.1.1_INDEX.STATION.2012(v1.0)_" xfId="485"/>
    <cellStyle name="_Расчет RAB_22072008_UPDATE.BALANCE.WARM.2011YEAR.TO.1.1_INDEX.STATION.2012(v2.0)" xfId="486"/>
    <cellStyle name="_Расчет RAB_22072008_UPDATE.BALANCE.WARM.2011YEAR.TO.1.1_INDEX.STATION.2012(v2.1)" xfId="487"/>
    <cellStyle name="_Расчет RAB_22072008_UPDATE.BALANCE.WARM.2011YEAR.TO.1.1_OREP.KU.2011.MONTHLY.02(v1.1)" xfId="488"/>
    <cellStyle name="_Расчет RAB_22072008_UPDATE.BALANCE.WARM.2011YEAR.TO.1.1_TEPLO.PREDEL.2012.M(v1.1)_test" xfId="489"/>
    <cellStyle name="_Расчет RAB_22072008_UPDATE.BALANCE.WARM.2011YEAR.TO.1.2" xfId="490"/>
    <cellStyle name="_Расчет RAB_22072008_UPDATE.BALANCE.WARM.2011YEAR.TO.1.4.64" xfId="491"/>
    <cellStyle name="_Расчет RAB_22072008_UPDATE.BALANCE.WARM.2011YEAR.TO.1.5.64" xfId="492"/>
    <cellStyle name="_Расчет RAB_22072008_UPDATE.MONITORING.OS.EE.2.02.TO.1.3.64" xfId="493"/>
    <cellStyle name="_Расчет RAB_22072008_UPDATE.NADB.JNVLS.APTEKA.2011.TO.1.3.4" xfId="494"/>
    <cellStyle name="_Расчет RAB_Лен и МОЭСК_с 2010 года_14.04.2009_со сглаж_version 3.0_без ФСК" xfId="495"/>
    <cellStyle name="_Расчет RAB_Лен и МОЭСК_с 2010 года_14.04.2009_со сглаж_version 3.0_без ФСК 2" xfId="496"/>
    <cellStyle name="_Расчет RAB_Лен и МОЭСК_с 2010 года_14.04.2009_со сглаж_version 3.0_без ФСК 2_OREP.KU.2011.MONTHLY.02(v0.1)" xfId="497"/>
    <cellStyle name="_Расчет RAB_Лен и МОЭСК_с 2010 года_14.04.2009_со сглаж_version 3.0_без ФСК 2_OREP.KU.2011.MONTHLY.02(v0.4)" xfId="498"/>
    <cellStyle name="_Расчет RAB_Лен и МОЭСК_с 2010 года_14.04.2009_со сглаж_version 3.0_без ФСК 2_OREP.KU.2011.MONTHLY.11(v1.4)" xfId="499"/>
    <cellStyle name="_Расчет RAB_Лен и МОЭСК_с 2010 года_14.04.2009_со сглаж_version 3.0_без ФСК 2_OREP.KU.2011.MONTHLY.11(v1.4)_UPDATE.BALANCE.WARM.2012YEAR.TO.1.1" xfId="500"/>
    <cellStyle name="_Расчет RAB_Лен и МОЭСК_с 2010 года_14.04.2009_со сглаж_version 3.0_без ФСК 2_OREP.KU.2011.MONTHLY.11(v1.4)_UPDATE.CALC.WARM.2012YEAR.TO.1.1" xfId="501"/>
    <cellStyle name="_Расчет RAB_Лен и МОЭСК_с 2010 года_14.04.2009_со сглаж_version 3.0_без ФСК 2_UPDATE.BALANCE.WARM.2012YEAR.TO.1.1" xfId="502"/>
    <cellStyle name="_Расчет RAB_Лен и МОЭСК_с 2010 года_14.04.2009_со сглаж_version 3.0_без ФСК 2_UPDATE.CALC.WARM.2012YEAR.TO.1.1" xfId="503"/>
    <cellStyle name="_Расчет RAB_Лен и МОЭСК_с 2010 года_14.04.2009_со сглаж_version 3.0_без ФСК 2_UPDATE.MONITORING.OS.EE.2.02.TO.1.3.64" xfId="504"/>
    <cellStyle name="_Расчет RAB_Лен и МОЭСК_с 2010 года_14.04.2009_со сглаж_version 3.0_без ФСК 2_UPDATE.OREP.KU.2011.MONTHLY.02.TO.1.2" xfId="505"/>
    <cellStyle name="_Расчет RAB_Лен и МОЭСК_с 2010 года_14.04.2009_со сглаж_version 3.0_без ФСК_46EE.2011(v1.0)" xfId="506"/>
    <cellStyle name="_Расчет RAB_Лен и МОЭСК_с 2010 года_14.04.2009_со сглаж_version 3.0_без ФСК_46EE.2011(v1.0)_46TE.2011(v1.0)" xfId="507"/>
    <cellStyle name="_Расчет RAB_Лен и МОЭСК_с 2010 года_14.04.2009_со сглаж_version 3.0_без ФСК_46EE.2011(v1.0)_INDEX.STATION.2012(v1.0)_" xfId="508"/>
    <cellStyle name="_Расчет RAB_Лен и МОЭСК_с 2010 года_14.04.2009_со сглаж_version 3.0_без ФСК_46EE.2011(v1.0)_INDEX.STATION.2012(v2.0)" xfId="509"/>
    <cellStyle name="_Расчет RAB_Лен и МОЭСК_с 2010 года_14.04.2009_со сглаж_version 3.0_без ФСК_46EE.2011(v1.0)_INDEX.STATION.2012(v2.1)" xfId="510"/>
    <cellStyle name="_Расчет RAB_Лен и МОЭСК_с 2010 года_14.04.2009_со сглаж_version 3.0_без ФСК_46EE.2011(v1.0)_TEPLO.PREDEL.2012.M(v1.1)_test" xfId="511"/>
    <cellStyle name="_Расчет RAB_Лен и МОЭСК_с 2010 года_14.04.2009_со сглаж_version 3.0_без ФСК_46EE.2011(v1.2)" xfId="512"/>
    <cellStyle name="_Расчет RAB_Лен и МОЭСК_с 2010 года_14.04.2009_со сглаж_version 3.0_без ФСК_46EP.2011(v2.0)" xfId="513"/>
    <cellStyle name="_Расчет RAB_Лен и МОЭСК_с 2010 года_14.04.2009_со сглаж_version 3.0_без ФСК_46EP.2012(v0.1)" xfId="514"/>
    <cellStyle name="_Расчет RAB_Лен и МОЭСК_с 2010 года_14.04.2009_со сглаж_version 3.0_без ФСК_46TE.2011(v1.0)" xfId="515"/>
    <cellStyle name="_Расчет RAB_Лен и МОЭСК_с 2010 года_14.04.2009_со сглаж_version 3.0_без ФСК_4DNS.UPDATE.EXAMPLE" xfId="516"/>
    <cellStyle name="_Расчет RAB_Лен и МОЭСК_с 2010 года_14.04.2009_со сглаж_version 3.0_без ФСК_ARMRAZR" xfId="517"/>
    <cellStyle name="_Расчет RAB_Лен и МОЭСК_с 2010 года_14.04.2009_со сглаж_version 3.0_без ФСК_BALANCE.WARM.2010.FACT(v1.0)" xfId="518"/>
    <cellStyle name="_Расчет RAB_Лен и МОЭСК_с 2010 года_14.04.2009_со сглаж_version 3.0_без ФСК_BALANCE.WARM.2010.PLAN" xfId="519"/>
    <cellStyle name="_Расчет RAB_Лен и МОЭСК_с 2010 года_14.04.2009_со сглаж_version 3.0_без ФСК_BALANCE.WARM.2011YEAR(v0.7)" xfId="520"/>
    <cellStyle name="_Расчет RAB_Лен и МОЭСК_с 2010 года_14.04.2009_со сглаж_version 3.0_без ФСК_BALANCE.WARM.2011YEAR.NEW.UPDATE.SCHEME" xfId="521"/>
    <cellStyle name="_Расчет RAB_Лен и МОЭСК_с 2010 года_14.04.2009_со сглаж_version 3.0_без ФСК_CALC.NORMATIV.KU(v0.2)" xfId="522"/>
    <cellStyle name="_Расчет RAB_Лен и МОЭСК_с 2010 года_14.04.2009_со сглаж_version 3.0_без ФСК_EE.2REK.P2011.4.78(v0.3)" xfId="523"/>
    <cellStyle name="_Расчет RAB_Лен и МОЭСК_с 2010 года_14.04.2009_со сглаж_version 3.0_без ФСК_FORM3.1.2013(v0.2)" xfId="524"/>
    <cellStyle name="_Расчет RAB_Лен и МОЭСК_с 2010 года_14.04.2009_со сглаж_version 3.0_без ФСК_FORM3.2013(v1.0)" xfId="525"/>
    <cellStyle name="_Расчет RAB_Лен и МОЭСК_с 2010 года_14.04.2009_со сглаж_version 3.0_без ФСК_FORM3.REG(v1.0)" xfId="526"/>
    <cellStyle name="_Расчет RAB_Лен и МОЭСК_с 2010 года_14.04.2009_со сглаж_version 3.0_без ФСК_FORM910.2012(v1.1)" xfId="527"/>
    <cellStyle name="_Расчет RAB_Лен и МОЭСК_с 2010 года_14.04.2009_со сглаж_version 3.0_без ФСК_INDEX.STATION.2012(v2.1)" xfId="528"/>
    <cellStyle name="_Расчет RAB_Лен и МОЭСК_с 2010 года_14.04.2009_со сглаж_version 3.0_без ФСК_INDEX.STATION.2013(v1.0)_патч до 1.1" xfId="529"/>
    <cellStyle name="_Расчет RAB_Лен и МОЭСК_с 2010 года_14.04.2009_со сглаж_version 3.0_без ФСК_INVEST.EE.PLAN.4.78(v0.1)" xfId="530"/>
    <cellStyle name="_Расчет RAB_Лен и МОЭСК_с 2010 года_14.04.2009_со сглаж_version 3.0_без ФСК_INVEST.EE.PLAN.4.78(v0.3)" xfId="531"/>
    <cellStyle name="_Расчет RAB_Лен и МОЭСК_с 2010 года_14.04.2009_со сглаж_version 3.0_без ФСК_INVEST.EE.PLAN.4.78(v1.0)" xfId="532"/>
    <cellStyle name="_Расчет RAB_Лен и МОЭСК_с 2010 года_14.04.2009_со сглаж_version 3.0_без ФСК_INVEST.EE.PLAN.4.78(v1.0)_PASSPORT.TEPLO.PROIZV(v2.0)" xfId="533"/>
    <cellStyle name="_Расчет RAB_Лен и МОЭСК_с 2010 года_14.04.2009_со сглаж_version 3.0_без ФСК_INVEST.EE.PLAN.4.78(v1.0)_PASSPORT.TEPLO.PROIZV(v2.0)_INDEX.STATION.2013(v1.0)_патч до 1.1" xfId="534"/>
    <cellStyle name="_Расчет RAB_Лен и МОЭСК_с 2010 года_14.04.2009_со сглаж_version 3.0_без ФСК_INVEST.EE.PLAN.4.78(v1.0)_PASSPORT.TEPLO.PROIZV(v2.0)_TEPLO.PREDEL.2013(v2.0)" xfId="535"/>
    <cellStyle name="_Расчет RAB_Лен и МОЭСК_с 2010 года_14.04.2009_со сглаж_version 3.0_без ФСК_INVEST.PLAN.4.78(v0.1)" xfId="536"/>
    <cellStyle name="_Расчет RAB_Лен и МОЭСК_с 2010 года_14.04.2009_со сглаж_version 3.0_без ФСК_INVEST.WARM.PLAN.4.78(v0.1)" xfId="537"/>
    <cellStyle name="_Расчет RAB_Лен и МОЭСК_с 2010 года_14.04.2009_со сглаж_version 3.0_без ФСК_INVEST_WARM_PLAN" xfId="538"/>
    <cellStyle name="_Расчет RAB_Лен и МОЭСК_с 2010 года_14.04.2009_со сглаж_version 3.0_без ФСК_NADB.JNVLP.APTEKA.2012(v1.0)_21_02_12" xfId="539"/>
    <cellStyle name="_Расчет RAB_Лен и МОЭСК_с 2010 года_14.04.2009_со сглаж_version 3.0_без ФСК_NADB.JNVLS.APTEKA.2011(v1.3.3)" xfId="540"/>
    <cellStyle name="_Расчет RAB_Лен и МОЭСК_с 2010 года_14.04.2009_со сглаж_version 3.0_без ФСК_NADB.JNVLS.APTEKA.2011(v1.3.3)_46TE.2011(v1.0)" xfId="541"/>
    <cellStyle name="_Расчет RAB_Лен и МОЭСК_с 2010 года_14.04.2009_со сглаж_version 3.0_без ФСК_NADB.JNVLS.APTEKA.2011(v1.3.3)_INDEX.STATION.2012(v1.0)_" xfId="542"/>
    <cellStyle name="_Расчет RAB_Лен и МОЭСК_с 2010 года_14.04.2009_со сглаж_version 3.0_без ФСК_NADB.JNVLS.APTEKA.2011(v1.3.3)_INDEX.STATION.2012(v2.0)" xfId="543"/>
    <cellStyle name="_Расчет RAB_Лен и МОЭСК_с 2010 года_14.04.2009_со сглаж_version 3.0_без ФСК_NADB.JNVLS.APTEKA.2011(v1.3.3)_INDEX.STATION.2012(v2.1)" xfId="544"/>
    <cellStyle name="_Расчет RAB_Лен и МОЭСК_с 2010 года_14.04.2009_со сглаж_version 3.0_без ФСК_NADB.JNVLS.APTEKA.2011(v1.3.3)_TEPLO.PREDEL.2012.M(v1.1)_test" xfId="545"/>
    <cellStyle name="_Расчет RAB_Лен и МОЭСК_с 2010 года_14.04.2009_со сглаж_version 3.0_без ФСК_NADB.JNVLS.APTEKA.2011(v1.3.4)" xfId="546"/>
    <cellStyle name="_Расчет RAB_Лен и МОЭСК_с 2010 года_14.04.2009_со сглаж_version 3.0_без ФСК_NADB.JNVLS.APTEKA.2011(v1.3.4)_46TE.2011(v1.0)" xfId="547"/>
    <cellStyle name="_Расчет RAB_Лен и МОЭСК_с 2010 года_14.04.2009_со сглаж_version 3.0_без ФСК_NADB.JNVLS.APTEKA.2011(v1.3.4)_INDEX.STATION.2012(v1.0)_" xfId="548"/>
    <cellStyle name="_Расчет RAB_Лен и МОЭСК_с 2010 года_14.04.2009_со сглаж_version 3.0_без ФСК_NADB.JNVLS.APTEKA.2011(v1.3.4)_INDEX.STATION.2012(v2.0)" xfId="549"/>
    <cellStyle name="_Расчет RAB_Лен и МОЭСК_с 2010 года_14.04.2009_со сглаж_version 3.0_без ФСК_NADB.JNVLS.APTEKA.2011(v1.3.4)_INDEX.STATION.2012(v2.1)" xfId="550"/>
    <cellStyle name="_Расчет RAB_Лен и МОЭСК_с 2010 года_14.04.2009_со сглаж_version 3.0_без ФСК_NADB.JNVLS.APTEKA.2011(v1.3.4)_TEPLO.PREDEL.2012.M(v1.1)_test" xfId="551"/>
    <cellStyle name="_Расчет RAB_Лен и МОЭСК_с 2010 года_14.04.2009_со сглаж_version 3.0_без ФСК_PASSPORT.TEPLO.PROIZV(v2.0)" xfId="552"/>
    <cellStyle name="_Расчет RAB_Лен и МОЭСК_с 2010 года_14.04.2009_со сглаж_version 3.0_без ФСК_PASSPORT.TEPLO.PROIZV(v2.1)" xfId="553"/>
    <cellStyle name="_Расчет RAB_Лен и МОЭСК_с 2010 года_14.04.2009_со сглаж_version 3.0_без ФСК_PASSPORT.TEPLO.SETI(v0.7)" xfId="554"/>
    <cellStyle name="_Расчет RAB_Лен и МОЭСК_с 2010 года_14.04.2009_со сглаж_version 3.0_без ФСК_PASSPORT.TEPLO.SETI(v1.0)" xfId="555"/>
    <cellStyle name="_Расчет RAB_Лен и МОЭСК_с 2010 года_14.04.2009_со сглаж_version 3.0_без ФСК_PREDEL.JKH.UTV.2011(v1.0.1)" xfId="556"/>
    <cellStyle name="_Расчет RAB_Лен и МОЭСК_с 2010 года_14.04.2009_со сглаж_version 3.0_без ФСК_PREDEL.JKH.UTV.2011(v1.0.1)_46TE.2011(v1.0)" xfId="557"/>
    <cellStyle name="_Расчет RAB_Лен и МОЭСК_с 2010 года_14.04.2009_со сглаж_version 3.0_без ФСК_PREDEL.JKH.UTV.2011(v1.0.1)_INDEX.STATION.2012(v1.0)_" xfId="558"/>
    <cellStyle name="_Расчет RAB_Лен и МОЭСК_с 2010 года_14.04.2009_со сглаж_version 3.0_без ФСК_PREDEL.JKH.UTV.2011(v1.0.1)_INDEX.STATION.2012(v2.0)" xfId="559"/>
    <cellStyle name="_Расчет RAB_Лен и МОЭСК_с 2010 года_14.04.2009_со сглаж_version 3.0_без ФСК_PREDEL.JKH.UTV.2011(v1.0.1)_INDEX.STATION.2012(v2.1)" xfId="560"/>
    <cellStyle name="_Расчет RAB_Лен и МОЭСК_с 2010 года_14.04.2009_со сглаж_version 3.0_без ФСК_PREDEL.JKH.UTV.2011(v1.0.1)_TEPLO.PREDEL.2012.M(v1.1)_test" xfId="561"/>
    <cellStyle name="_Расчет RAB_Лен и МОЭСК_с 2010 года_14.04.2009_со сглаж_version 3.0_без ФСК_PREDEL.JKH.UTV.2011(v1.1)" xfId="562"/>
    <cellStyle name="_Расчет RAB_Лен и МОЭСК_с 2010 года_14.04.2009_со сглаж_version 3.0_без ФСК_REP.BLR.2012(v1.0)" xfId="563"/>
    <cellStyle name="_Расчет RAB_Лен и МОЭСК_с 2010 года_14.04.2009_со сглаж_version 3.0_без ФСК_TEHSHEET" xfId="564"/>
    <cellStyle name="_Расчет RAB_Лен и МОЭСК_с 2010 года_14.04.2009_со сглаж_version 3.0_без ФСК_TEPLO.PREDEL.2012.M(v1.1)" xfId="565"/>
    <cellStyle name="_Расчет RAB_Лен и МОЭСК_с 2010 года_14.04.2009_со сглаж_version 3.0_без ФСК_TEPLO.PREDEL.2013(v2.0)" xfId="566"/>
    <cellStyle name="_Расчет RAB_Лен и МОЭСК_с 2010 года_14.04.2009_со сглаж_version 3.0_без ФСК_TEST.TEMPLATE" xfId="567"/>
    <cellStyle name="_Расчет RAB_Лен и МОЭСК_с 2010 года_14.04.2009_со сглаж_version 3.0_без ФСК_UPDATE.46EE.2011.TO.1.1" xfId="568"/>
    <cellStyle name="_Расчет RAB_Лен и МОЭСК_с 2010 года_14.04.2009_со сглаж_version 3.0_без ФСК_UPDATE.46TE.2011.TO.1.1" xfId="569"/>
    <cellStyle name="_Расчет RAB_Лен и МОЭСК_с 2010 года_14.04.2009_со сглаж_version 3.0_без ФСК_UPDATE.46TE.2011.TO.1.2" xfId="570"/>
    <cellStyle name="_Расчет RAB_Лен и МОЭСК_с 2010 года_14.04.2009_со сглаж_version 3.0_без ФСК_UPDATE.BALANCE.WARM.2011YEAR.TO.1.1" xfId="571"/>
    <cellStyle name="_Расчет RAB_Лен и МОЭСК_с 2010 года_14.04.2009_со сглаж_version 3.0_без ФСК_UPDATE.BALANCE.WARM.2011YEAR.TO.1.1_46TE.2011(v1.0)" xfId="572"/>
    <cellStyle name="_Расчет RAB_Лен и МОЭСК_с 2010 года_14.04.2009_со сглаж_version 3.0_без ФСК_UPDATE.BALANCE.WARM.2011YEAR.TO.1.1_INDEX.STATION.2012(v1.0)_" xfId="573"/>
    <cellStyle name="_Расчет RAB_Лен и МОЭСК_с 2010 года_14.04.2009_со сглаж_version 3.0_без ФСК_UPDATE.BALANCE.WARM.2011YEAR.TO.1.1_INDEX.STATION.2012(v2.0)" xfId="574"/>
    <cellStyle name="_Расчет RAB_Лен и МОЭСК_с 2010 года_14.04.2009_со сглаж_version 3.0_без ФСК_UPDATE.BALANCE.WARM.2011YEAR.TO.1.1_INDEX.STATION.2012(v2.1)" xfId="575"/>
    <cellStyle name="_Расчет RAB_Лен и МОЭСК_с 2010 года_14.04.2009_со сглаж_version 3.0_без ФСК_UPDATE.BALANCE.WARM.2011YEAR.TO.1.1_OREP.KU.2011.MONTHLY.02(v1.1)" xfId="576"/>
    <cellStyle name="_Расчет RAB_Лен и МОЭСК_с 2010 года_14.04.2009_со сглаж_version 3.0_без ФСК_UPDATE.BALANCE.WARM.2011YEAR.TO.1.1_TEPLO.PREDEL.2012.M(v1.1)_test" xfId="577"/>
    <cellStyle name="_Расчет RAB_Лен и МОЭСК_с 2010 года_14.04.2009_со сглаж_version 3.0_без ФСК_UPDATE.BALANCE.WARM.2011YEAR.TO.1.2" xfId="578"/>
    <cellStyle name="_Расчет RAB_Лен и МОЭСК_с 2010 года_14.04.2009_со сглаж_version 3.0_без ФСК_UPDATE.BALANCE.WARM.2011YEAR.TO.1.4.64" xfId="579"/>
    <cellStyle name="_Расчет RAB_Лен и МОЭСК_с 2010 года_14.04.2009_со сглаж_version 3.0_без ФСК_UPDATE.BALANCE.WARM.2011YEAR.TO.1.5.64" xfId="580"/>
    <cellStyle name="_Расчет RAB_Лен и МОЭСК_с 2010 года_14.04.2009_со сглаж_version 3.0_без ФСК_UPDATE.MONITORING.OS.EE.2.02.TO.1.3.64" xfId="581"/>
    <cellStyle name="_Расчет RAB_Лен и МОЭСК_с 2010 года_14.04.2009_со сглаж_version 3.0_без ФСК_UPDATE.NADB.JNVLS.APTEKA.2011.TO.1.3.4" xfId="582"/>
    <cellStyle name="_Сб-macro 2020" xfId="583"/>
    <cellStyle name="_Свод по ИПР (2)" xfId="584"/>
    <cellStyle name="_Свод по ИПР (2)_Новая инструкция1_фст" xfId="585"/>
    <cellStyle name="_Справочник затрат_ЛХ_20.10.05" xfId="586"/>
    <cellStyle name="_таблицы для расчетов28-04-08_2006-2009_прибыль корр_по ИА" xfId="587"/>
    <cellStyle name="_таблицы для расчетов28-04-08_2006-2009_прибыль корр_по ИА_Новая инструкция1_фст" xfId="588"/>
    <cellStyle name="_таблицы для расчетов28-04-08_2006-2009с ИА" xfId="589"/>
    <cellStyle name="_таблицы для расчетов28-04-08_2006-2009с ИА_Новая инструкция1_фст" xfId="590"/>
    <cellStyle name="_Форма 6  РТК.xls(отчет по Адр пр. ЛО)" xfId="591"/>
    <cellStyle name="_Форма 6  РТК.xls(отчет по Адр пр. ЛО)_Новая инструкция1_фст" xfId="592"/>
    <cellStyle name="_Формат разбивки по МРСК_РСК" xfId="593"/>
    <cellStyle name="_Формат разбивки по МРСК_РСК_Новая инструкция1_фст" xfId="594"/>
    <cellStyle name="_Формат_для Согласования" xfId="595"/>
    <cellStyle name="_Формат_для Согласования_Новая инструкция1_фст" xfId="596"/>
    <cellStyle name="_ХХХ Прил 2 Формы бюджетных документов 2007" xfId="597"/>
    <cellStyle name="_экон.форм-т ВО 1 с разбивкой" xfId="598"/>
    <cellStyle name="_экон.форм-т ВО 1 с разбивкой_Новая инструкция1_фст" xfId="599"/>
    <cellStyle name="’К‰Э [0.00]" xfId="600"/>
    <cellStyle name="”€ќђќ‘ћ‚›‰" xfId="601"/>
    <cellStyle name="”€љ‘€ђћ‚ђќќ›‰" xfId="602"/>
    <cellStyle name="”ќђќ‘ћ‚›‰" xfId="603"/>
    <cellStyle name="”ќђќ‘ћ‚›‰ 2" xfId="604"/>
    <cellStyle name="”љ‘ђћ‚ђќќ›‰" xfId="605"/>
    <cellStyle name="”љ‘ђћ‚ђќќ›‰ 2" xfId="606"/>
    <cellStyle name="„…ќ…†ќ›‰" xfId="607"/>
    <cellStyle name="„…ќ…†ќ›‰ 2" xfId="608"/>
    <cellStyle name="€’ћѓћ‚›‰" xfId="609"/>
    <cellStyle name="‡ђѓћ‹ћ‚ћљ1" xfId="610"/>
    <cellStyle name="‡ђѓћ‹ћ‚ћљ1 2" xfId="611"/>
    <cellStyle name="‡ђѓћ‹ћ‚ћљ2" xfId="612"/>
    <cellStyle name="‡ђѓћ‹ћ‚ћљ2 2" xfId="613"/>
    <cellStyle name="’ћѓћ‚›‰" xfId="614"/>
    <cellStyle name="’ћѓћ‚›‰ 2" xfId="615"/>
    <cellStyle name="1Normal" xfId="616"/>
    <cellStyle name="20% - Accent1" xfId="617"/>
    <cellStyle name="20% - Accent1 2" xfId="618"/>
    <cellStyle name="20% - Accent1 3" xfId="619"/>
    <cellStyle name="20% - Accent1_46EE.2011(v1.0)" xfId="620"/>
    <cellStyle name="20% - Accent2" xfId="621"/>
    <cellStyle name="20% - Accent2 2" xfId="622"/>
    <cellStyle name="20% - Accent2 3" xfId="623"/>
    <cellStyle name="20% - Accent2_46EE.2011(v1.0)" xfId="624"/>
    <cellStyle name="20% - Accent3" xfId="625"/>
    <cellStyle name="20% - Accent3 2" xfId="626"/>
    <cellStyle name="20% - Accent3 3" xfId="627"/>
    <cellStyle name="20% - Accent3_46EE.2011(v1.0)" xfId="628"/>
    <cellStyle name="20% - Accent4" xfId="629"/>
    <cellStyle name="20% - Accent4 2" xfId="630"/>
    <cellStyle name="20% - Accent4 3" xfId="631"/>
    <cellStyle name="20% - Accent4_46EE.2011(v1.0)" xfId="632"/>
    <cellStyle name="20% - Accent5" xfId="633"/>
    <cellStyle name="20% - Accent5 2" xfId="634"/>
    <cellStyle name="20% - Accent5 3" xfId="635"/>
    <cellStyle name="20% - Accent5_46EE.2011(v1.0)" xfId="636"/>
    <cellStyle name="20% - Accent6" xfId="637"/>
    <cellStyle name="20% - Accent6 2" xfId="638"/>
    <cellStyle name="20% - Accent6 3" xfId="639"/>
    <cellStyle name="20% - Accent6_46EE.2011(v1.0)" xfId="640"/>
    <cellStyle name="20% — акцент1" xfId="641"/>
    <cellStyle name="20% - Акцент1 10" xfId="642"/>
    <cellStyle name="20% - Акцент1 2" xfId="643"/>
    <cellStyle name="20% - Акцент1 2 2" xfId="644"/>
    <cellStyle name="20% - Акцент1 2 3" xfId="645"/>
    <cellStyle name="20% - Акцент1 2_46EE.2011(v1.0)" xfId="646"/>
    <cellStyle name="20% - Акцент1 3" xfId="647"/>
    <cellStyle name="20% - Акцент1 3 2" xfId="648"/>
    <cellStyle name="20% - Акцент1 3 3" xfId="649"/>
    <cellStyle name="20% - Акцент1 3_46EE.2011(v1.0)" xfId="650"/>
    <cellStyle name="20% - Акцент1 4" xfId="651"/>
    <cellStyle name="20% - Акцент1 4 2" xfId="652"/>
    <cellStyle name="20% - Акцент1 4 3" xfId="653"/>
    <cellStyle name="20% - Акцент1 4_46EE.2011(v1.0)" xfId="654"/>
    <cellStyle name="20% - Акцент1 5" xfId="655"/>
    <cellStyle name="20% - Акцент1 5 2" xfId="656"/>
    <cellStyle name="20% - Акцент1 5 3" xfId="657"/>
    <cellStyle name="20% - Акцент1 5_46EE.2011(v1.0)" xfId="658"/>
    <cellStyle name="20% - Акцент1 6" xfId="659"/>
    <cellStyle name="20% - Акцент1 6 2" xfId="660"/>
    <cellStyle name="20% - Акцент1 6 3" xfId="661"/>
    <cellStyle name="20% - Акцент1 6_46EE.2011(v1.0)" xfId="662"/>
    <cellStyle name="20% - Акцент1 7" xfId="663"/>
    <cellStyle name="20% - Акцент1 7 2" xfId="664"/>
    <cellStyle name="20% - Акцент1 7 3" xfId="665"/>
    <cellStyle name="20% - Акцент1 7_46EE.2011(v1.0)" xfId="666"/>
    <cellStyle name="20% - Акцент1 8" xfId="667"/>
    <cellStyle name="20% - Акцент1 8 2" xfId="668"/>
    <cellStyle name="20% - Акцент1 8 3" xfId="669"/>
    <cellStyle name="20% - Акцент1 8_46EE.2011(v1.0)" xfId="670"/>
    <cellStyle name="20% - Акцент1 9" xfId="671"/>
    <cellStyle name="20% - Акцент1 9 2" xfId="672"/>
    <cellStyle name="20% - Акцент1 9 3" xfId="673"/>
    <cellStyle name="20% - Акцент1 9_46EE.2011(v1.0)" xfId="674"/>
    <cellStyle name="20% — акцент2" xfId="675"/>
    <cellStyle name="20% - Акцент2 10" xfId="676"/>
    <cellStyle name="20% - Акцент2 2" xfId="677"/>
    <cellStyle name="20% - Акцент2 2 2" xfId="678"/>
    <cellStyle name="20% - Акцент2 2 3" xfId="679"/>
    <cellStyle name="20% - Акцент2 2_46EE.2011(v1.0)" xfId="680"/>
    <cellStyle name="20% - Акцент2 3" xfId="681"/>
    <cellStyle name="20% - Акцент2 3 2" xfId="682"/>
    <cellStyle name="20% - Акцент2 3 3" xfId="683"/>
    <cellStyle name="20% - Акцент2 3_46EE.2011(v1.0)" xfId="684"/>
    <cellStyle name="20% - Акцент2 4" xfId="685"/>
    <cellStyle name="20% - Акцент2 4 2" xfId="686"/>
    <cellStyle name="20% - Акцент2 4 3" xfId="687"/>
    <cellStyle name="20% - Акцент2 4_46EE.2011(v1.0)" xfId="688"/>
    <cellStyle name="20% - Акцент2 5" xfId="689"/>
    <cellStyle name="20% - Акцент2 5 2" xfId="690"/>
    <cellStyle name="20% - Акцент2 5 3" xfId="691"/>
    <cellStyle name="20% - Акцент2 5_46EE.2011(v1.0)" xfId="692"/>
    <cellStyle name="20% - Акцент2 6" xfId="693"/>
    <cellStyle name="20% - Акцент2 6 2" xfId="694"/>
    <cellStyle name="20% - Акцент2 6 3" xfId="695"/>
    <cellStyle name="20% - Акцент2 6_46EE.2011(v1.0)" xfId="696"/>
    <cellStyle name="20% - Акцент2 7" xfId="697"/>
    <cellStyle name="20% - Акцент2 7 2" xfId="698"/>
    <cellStyle name="20% - Акцент2 7 3" xfId="699"/>
    <cellStyle name="20% - Акцент2 7_46EE.2011(v1.0)" xfId="700"/>
    <cellStyle name="20% - Акцент2 8" xfId="701"/>
    <cellStyle name="20% - Акцент2 8 2" xfId="702"/>
    <cellStyle name="20% - Акцент2 8 3" xfId="703"/>
    <cellStyle name="20% - Акцент2 8_46EE.2011(v1.0)" xfId="704"/>
    <cellStyle name="20% - Акцент2 9" xfId="705"/>
    <cellStyle name="20% - Акцент2 9 2" xfId="706"/>
    <cellStyle name="20% - Акцент2 9 3" xfId="707"/>
    <cellStyle name="20% - Акцент2 9_46EE.2011(v1.0)" xfId="708"/>
    <cellStyle name="20% — акцент3" xfId="709"/>
    <cellStyle name="20% - Акцент3 10" xfId="710"/>
    <cellStyle name="20% - Акцент3 2" xfId="711"/>
    <cellStyle name="20% - Акцент3 2 2" xfId="712"/>
    <cellStyle name="20% - Акцент3 2 3" xfId="713"/>
    <cellStyle name="20% - Акцент3 2_46EE.2011(v1.0)" xfId="714"/>
    <cellStyle name="20% - Акцент3 3" xfId="715"/>
    <cellStyle name="20% - Акцент3 3 2" xfId="716"/>
    <cellStyle name="20% - Акцент3 3 3" xfId="717"/>
    <cellStyle name="20% - Акцент3 3_46EE.2011(v1.0)" xfId="718"/>
    <cellStyle name="20% - Акцент3 4" xfId="719"/>
    <cellStyle name="20% - Акцент3 4 2" xfId="720"/>
    <cellStyle name="20% - Акцент3 4 3" xfId="721"/>
    <cellStyle name="20% - Акцент3 4_46EE.2011(v1.0)" xfId="722"/>
    <cellStyle name="20% - Акцент3 5" xfId="723"/>
    <cellStyle name="20% - Акцент3 5 2" xfId="724"/>
    <cellStyle name="20% - Акцент3 5 3" xfId="725"/>
    <cellStyle name="20% - Акцент3 5_46EE.2011(v1.0)" xfId="726"/>
    <cellStyle name="20% - Акцент3 6" xfId="727"/>
    <cellStyle name="20% - Акцент3 6 2" xfId="728"/>
    <cellStyle name="20% - Акцент3 6 3" xfId="729"/>
    <cellStyle name="20% - Акцент3 6_46EE.2011(v1.0)" xfId="730"/>
    <cellStyle name="20% - Акцент3 7" xfId="731"/>
    <cellStyle name="20% - Акцент3 7 2" xfId="732"/>
    <cellStyle name="20% - Акцент3 7 3" xfId="733"/>
    <cellStyle name="20% - Акцент3 7_46EE.2011(v1.0)" xfId="734"/>
    <cellStyle name="20% - Акцент3 8" xfId="735"/>
    <cellStyle name="20% - Акцент3 8 2" xfId="736"/>
    <cellStyle name="20% - Акцент3 8 3" xfId="737"/>
    <cellStyle name="20% - Акцент3 8_46EE.2011(v1.0)" xfId="738"/>
    <cellStyle name="20% - Акцент3 9" xfId="739"/>
    <cellStyle name="20% - Акцент3 9 2" xfId="740"/>
    <cellStyle name="20% - Акцент3 9 3" xfId="741"/>
    <cellStyle name="20% - Акцент3 9_46EE.2011(v1.0)" xfId="742"/>
    <cellStyle name="20% — акцент4" xfId="743"/>
    <cellStyle name="20% - Акцент4 10" xfId="744"/>
    <cellStyle name="20% - Акцент4 2" xfId="745"/>
    <cellStyle name="20% - Акцент4 2 2" xfId="746"/>
    <cellStyle name="20% - Акцент4 2 3" xfId="747"/>
    <cellStyle name="20% - Акцент4 2_46EE.2011(v1.0)" xfId="748"/>
    <cellStyle name="20% - Акцент4 3" xfId="749"/>
    <cellStyle name="20% - Акцент4 3 2" xfId="750"/>
    <cellStyle name="20% - Акцент4 3 3" xfId="751"/>
    <cellStyle name="20% - Акцент4 3_46EE.2011(v1.0)" xfId="752"/>
    <cellStyle name="20% - Акцент4 4" xfId="753"/>
    <cellStyle name="20% - Акцент4 4 2" xfId="754"/>
    <cellStyle name="20% - Акцент4 4 3" xfId="755"/>
    <cellStyle name="20% - Акцент4 4_46EE.2011(v1.0)" xfId="756"/>
    <cellStyle name="20% - Акцент4 5" xfId="757"/>
    <cellStyle name="20% - Акцент4 5 2" xfId="758"/>
    <cellStyle name="20% - Акцент4 5 3" xfId="759"/>
    <cellStyle name="20% - Акцент4 5_46EE.2011(v1.0)" xfId="760"/>
    <cellStyle name="20% - Акцент4 6" xfId="761"/>
    <cellStyle name="20% - Акцент4 6 2" xfId="762"/>
    <cellStyle name="20% - Акцент4 6 3" xfId="763"/>
    <cellStyle name="20% - Акцент4 6_46EE.2011(v1.0)" xfId="764"/>
    <cellStyle name="20% - Акцент4 7" xfId="765"/>
    <cellStyle name="20% - Акцент4 7 2" xfId="766"/>
    <cellStyle name="20% - Акцент4 7 3" xfId="767"/>
    <cellStyle name="20% - Акцент4 7_46EE.2011(v1.0)" xfId="768"/>
    <cellStyle name="20% - Акцент4 8" xfId="769"/>
    <cellStyle name="20% - Акцент4 8 2" xfId="770"/>
    <cellStyle name="20% - Акцент4 8 3" xfId="771"/>
    <cellStyle name="20% - Акцент4 8_46EE.2011(v1.0)" xfId="772"/>
    <cellStyle name="20% - Акцент4 9" xfId="773"/>
    <cellStyle name="20% - Акцент4 9 2" xfId="774"/>
    <cellStyle name="20% - Акцент4 9 3" xfId="775"/>
    <cellStyle name="20% - Акцент4 9_46EE.2011(v1.0)" xfId="776"/>
    <cellStyle name="20% — акцент5" xfId="777"/>
    <cellStyle name="20% - Акцент5 10" xfId="778"/>
    <cellStyle name="20% - Акцент5 2" xfId="779"/>
    <cellStyle name="20% - Акцент5 2 2" xfId="780"/>
    <cellStyle name="20% - Акцент5 2 3" xfId="781"/>
    <cellStyle name="20% - Акцент5 2_46EE.2011(v1.0)" xfId="782"/>
    <cellStyle name="20% - Акцент5 3" xfId="783"/>
    <cellStyle name="20% - Акцент5 3 2" xfId="784"/>
    <cellStyle name="20% - Акцент5 3 3" xfId="785"/>
    <cellStyle name="20% - Акцент5 3_46EE.2011(v1.0)" xfId="786"/>
    <cellStyle name="20% - Акцент5 4" xfId="787"/>
    <cellStyle name="20% - Акцент5 4 2" xfId="788"/>
    <cellStyle name="20% - Акцент5 4 3" xfId="789"/>
    <cellStyle name="20% - Акцент5 4_46EE.2011(v1.0)" xfId="790"/>
    <cellStyle name="20% - Акцент5 5" xfId="791"/>
    <cellStyle name="20% - Акцент5 5 2" xfId="792"/>
    <cellStyle name="20% - Акцент5 5 3" xfId="793"/>
    <cellStyle name="20% - Акцент5 5_46EE.2011(v1.0)" xfId="794"/>
    <cellStyle name="20% - Акцент5 6" xfId="795"/>
    <cellStyle name="20% - Акцент5 6 2" xfId="796"/>
    <cellStyle name="20% - Акцент5 6 3" xfId="797"/>
    <cellStyle name="20% - Акцент5 6_46EE.2011(v1.0)" xfId="798"/>
    <cellStyle name="20% - Акцент5 7" xfId="799"/>
    <cellStyle name="20% - Акцент5 7 2" xfId="800"/>
    <cellStyle name="20% - Акцент5 7 3" xfId="801"/>
    <cellStyle name="20% - Акцент5 7_46EE.2011(v1.0)" xfId="802"/>
    <cellStyle name="20% - Акцент5 8" xfId="803"/>
    <cellStyle name="20% - Акцент5 8 2" xfId="804"/>
    <cellStyle name="20% - Акцент5 8 3" xfId="805"/>
    <cellStyle name="20% - Акцент5 8_46EE.2011(v1.0)" xfId="806"/>
    <cellStyle name="20% - Акцент5 9" xfId="807"/>
    <cellStyle name="20% - Акцент5 9 2" xfId="808"/>
    <cellStyle name="20% - Акцент5 9 3" xfId="809"/>
    <cellStyle name="20% - Акцент5 9_46EE.2011(v1.0)" xfId="810"/>
    <cellStyle name="20% — акцент6" xfId="811"/>
    <cellStyle name="20% - Акцент6 10" xfId="812"/>
    <cellStyle name="20% - Акцент6 2" xfId="813"/>
    <cellStyle name="20% - Акцент6 2 2" xfId="814"/>
    <cellStyle name="20% - Акцент6 2 3" xfId="815"/>
    <cellStyle name="20% - Акцент6 2_46EE.2011(v1.0)" xfId="816"/>
    <cellStyle name="20% - Акцент6 3" xfId="817"/>
    <cellStyle name="20% - Акцент6 3 2" xfId="818"/>
    <cellStyle name="20% - Акцент6 3 3" xfId="819"/>
    <cellStyle name="20% - Акцент6 3_46EE.2011(v1.0)" xfId="820"/>
    <cellStyle name="20% - Акцент6 4" xfId="821"/>
    <cellStyle name="20% - Акцент6 4 2" xfId="822"/>
    <cellStyle name="20% - Акцент6 4 3" xfId="823"/>
    <cellStyle name="20% - Акцент6 4_46EE.2011(v1.0)" xfId="824"/>
    <cellStyle name="20% - Акцент6 5" xfId="825"/>
    <cellStyle name="20% - Акцент6 5 2" xfId="826"/>
    <cellStyle name="20% - Акцент6 5 3" xfId="827"/>
    <cellStyle name="20% - Акцент6 5_46EE.2011(v1.0)" xfId="828"/>
    <cellStyle name="20% - Акцент6 6" xfId="829"/>
    <cellStyle name="20% - Акцент6 6 2" xfId="830"/>
    <cellStyle name="20% - Акцент6 6 3" xfId="831"/>
    <cellStyle name="20% - Акцент6 6_46EE.2011(v1.0)" xfId="832"/>
    <cellStyle name="20% - Акцент6 7" xfId="833"/>
    <cellStyle name="20% - Акцент6 7 2" xfId="834"/>
    <cellStyle name="20% - Акцент6 7 3" xfId="835"/>
    <cellStyle name="20% - Акцент6 7_46EE.2011(v1.0)" xfId="836"/>
    <cellStyle name="20% - Акцент6 8" xfId="837"/>
    <cellStyle name="20% - Акцент6 8 2" xfId="838"/>
    <cellStyle name="20% - Акцент6 8 3" xfId="839"/>
    <cellStyle name="20% - Акцент6 8_46EE.2011(v1.0)" xfId="840"/>
    <cellStyle name="20% - Акцент6 9" xfId="841"/>
    <cellStyle name="20% - Акцент6 9 2" xfId="842"/>
    <cellStyle name="20% - Акцент6 9 3" xfId="843"/>
    <cellStyle name="20% - Акцент6 9_46EE.2011(v1.0)" xfId="844"/>
    <cellStyle name="40% - Accent1" xfId="845"/>
    <cellStyle name="40% - Accent1 2" xfId="846"/>
    <cellStyle name="40% - Accent1 3" xfId="847"/>
    <cellStyle name="40% - Accent1_46EE.2011(v1.0)" xfId="848"/>
    <cellStyle name="40% - Accent2" xfId="849"/>
    <cellStyle name="40% - Accent2 2" xfId="850"/>
    <cellStyle name="40% - Accent2 3" xfId="851"/>
    <cellStyle name="40% - Accent2_46EE.2011(v1.0)" xfId="852"/>
    <cellStyle name="40% - Accent3" xfId="853"/>
    <cellStyle name="40% - Accent3 2" xfId="854"/>
    <cellStyle name="40% - Accent3 3" xfId="855"/>
    <cellStyle name="40% - Accent3_46EE.2011(v1.0)" xfId="856"/>
    <cellStyle name="40% - Accent4" xfId="857"/>
    <cellStyle name="40% - Accent4 2" xfId="858"/>
    <cellStyle name="40% - Accent4 3" xfId="859"/>
    <cellStyle name="40% - Accent4_46EE.2011(v1.0)" xfId="860"/>
    <cellStyle name="40% - Accent5" xfId="861"/>
    <cellStyle name="40% - Accent5 2" xfId="862"/>
    <cellStyle name="40% - Accent5 3" xfId="863"/>
    <cellStyle name="40% - Accent5_46EE.2011(v1.0)" xfId="864"/>
    <cellStyle name="40% - Accent6" xfId="865"/>
    <cellStyle name="40% - Accent6 2" xfId="866"/>
    <cellStyle name="40% - Accent6 3" xfId="867"/>
    <cellStyle name="40% - Accent6_46EE.2011(v1.0)" xfId="868"/>
    <cellStyle name="40% — акцент1" xfId="869"/>
    <cellStyle name="40% - Акцент1 10" xfId="870"/>
    <cellStyle name="40% - Акцент1 2" xfId="871"/>
    <cellStyle name="40% - Акцент1 2 2" xfId="872"/>
    <cellStyle name="40% - Акцент1 2 3" xfId="873"/>
    <cellStyle name="40% - Акцент1 2_46EE.2011(v1.0)" xfId="874"/>
    <cellStyle name="40% - Акцент1 3" xfId="875"/>
    <cellStyle name="40% - Акцент1 3 2" xfId="876"/>
    <cellStyle name="40% - Акцент1 3 3" xfId="877"/>
    <cellStyle name="40% - Акцент1 3_46EE.2011(v1.0)" xfId="878"/>
    <cellStyle name="40% - Акцент1 4" xfId="879"/>
    <cellStyle name="40% - Акцент1 4 2" xfId="880"/>
    <cellStyle name="40% - Акцент1 4 3" xfId="881"/>
    <cellStyle name="40% - Акцент1 4_46EE.2011(v1.0)" xfId="882"/>
    <cellStyle name="40% - Акцент1 5" xfId="883"/>
    <cellStyle name="40% - Акцент1 5 2" xfId="884"/>
    <cellStyle name="40% - Акцент1 5 3" xfId="885"/>
    <cellStyle name="40% - Акцент1 5_46EE.2011(v1.0)" xfId="886"/>
    <cellStyle name="40% - Акцент1 6" xfId="887"/>
    <cellStyle name="40% - Акцент1 6 2" xfId="888"/>
    <cellStyle name="40% - Акцент1 6 3" xfId="889"/>
    <cellStyle name="40% - Акцент1 6_46EE.2011(v1.0)" xfId="890"/>
    <cellStyle name="40% - Акцент1 7" xfId="891"/>
    <cellStyle name="40% - Акцент1 7 2" xfId="892"/>
    <cellStyle name="40% - Акцент1 7 3" xfId="893"/>
    <cellStyle name="40% - Акцент1 7_46EE.2011(v1.0)" xfId="894"/>
    <cellStyle name="40% - Акцент1 8" xfId="895"/>
    <cellStyle name="40% - Акцент1 8 2" xfId="896"/>
    <cellStyle name="40% - Акцент1 8 3" xfId="897"/>
    <cellStyle name="40% - Акцент1 8_46EE.2011(v1.0)" xfId="898"/>
    <cellStyle name="40% - Акцент1 9" xfId="899"/>
    <cellStyle name="40% - Акцент1 9 2" xfId="900"/>
    <cellStyle name="40% - Акцент1 9 3" xfId="901"/>
    <cellStyle name="40% - Акцент1 9_46EE.2011(v1.0)" xfId="902"/>
    <cellStyle name="40% — акцент2" xfId="903"/>
    <cellStyle name="40% - Акцент2 10" xfId="904"/>
    <cellStyle name="40% - Акцент2 2" xfId="905"/>
    <cellStyle name="40% - Акцент2 2 2" xfId="906"/>
    <cellStyle name="40% - Акцент2 2 3" xfId="907"/>
    <cellStyle name="40% - Акцент2 2_46EE.2011(v1.0)" xfId="908"/>
    <cellStyle name="40% - Акцент2 3" xfId="909"/>
    <cellStyle name="40% - Акцент2 3 2" xfId="910"/>
    <cellStyle name="40% - Акцент2 3 3" xfId="911"/>
    <cellStyle name="40% - Акцент2 3_46EE.2011(v1.0)" xfId="912"/>
    <cellStyle name="40% - Акцент2 4" xfId="913"/>
    <cellStyle name="40% - Акцент2 4 2" xfId="914"/>
    <cellStyle name="40% - Акцент2 4 3" xfId="915"/>
    <cellStyle name="40% - Акцент2 4_46EE.2011(v1.0)" xfId="916"/>
    <cellStyle name="40% - Акцент2 5" xfId="917"/>
    <cellStyle name="40% - Акцент2 5 2" xfId="918"/>
    <cellStyle name="40% - Акцент2 5 3" xfId="919"/>
    <cellStyle name="40% - Акцент2 5_46EE.2011(v1.0)" xfId="920"/>
    <cellStyle name="40% - Акцент2 6" xfId="921"/>
    <cellStyle name="40% - Акцент2 6 2" xfId="922"/>
    <cellStyle name="40% - Акцент2 6 3" xfId="923"/>
    <cellStyle name="40% - Акцент2 6_46EE.2011(v1.0)" xfId="924"/>
    <cellStyle name="40% - Акцент2 7" xfId="925"/>
    <cellStyle name="40% - Акцент2 7 2" xfId="926"/>
    <cellStyle name="40% - Акцент2 7 3" xfId="927"/>
    <cellStyle name="40% - Акцент2 7_46EE.2011(v1.0)" xfId="928"/>
    <cellStyle name="40% - Акцент2 8" xfId="929"/>
    <cellStyle name="40% - Акцент2 8 2" xfId="930"/>
    <cellStyle name="40% - Акцент2 8 3" xfId="931"/>
    <cellStyle name="40% - Акцент2 8_46EE.2011(v1.0)" xfId="932"/>
    <cellStyle name="40% - Акцент2 9" xfId="933"/>
    <cellStyle name="40% - Акцент2 9 2" xfId="934"/>
    <cellStyle name="40% - Акцент2 9 3" xfId="935"/>
    <cellStyle name="40% - Акцент2 9_46EE.2011(v1.0)" xfId="936"/>
    <cellStyle name="40% — акцент3" xfId="937"/>
    <cellStyle name="40% - Акцент3 10" xfId="938"/>
    <cellStyle name="40% - Акцент3 2" xfId="939"/>
    <cellStyle name="40% - Акцент3 2 2" xfId="940"/>
    <cellStyle name="40% - Акцент3 2 3" xfId="941"/>
    <cellStyle name="40% - Акцент3 2_46EE.2011(v1.0)" xfId="942"/>
    <cellStyle name="40% - Акцент3 3" xfId="943"/>
    <cellStyle name="40% - Акцент3 3 2" xfId="944"/>
    <cellStyle name="40% - Акцент3 3 3" xfId="945"/>
    <cellStyle name="40% - Акцент3 3_46EE.2011(v1.0)" xfId="946"/>
    <cellStyle name="40% - Акцент3 4" xfId="947"/>
    <cellStyle name="40% - Акцент3 4 2" xfId="948"/>
    <cellStyle name="40% - Акцент3 4 3" xfId="949"/>
    <cellStyle name="40% - Акцент3 4_46EE.2011(v1.0)" xfId="950"/>
    <cellStyle name="40% - Акцент3 5" xfId="951"/>
    <cellStyle name="40% - Акцент3 5 2" xfId="952"/>
    <cellStyle name="40% - Акцент3 5 3" xfId="953"/>
    <cellStyle name="40% - Акцент3 5_46EE.2011(v1.0)" xfId="954"/>
    <cellStyle name="40% - Акцент3 6" xfId="955"/>
    <cellStyle name="40% - Акцент3 6 2" xfId="956"/>
    <cellStyle name="40% - Акцент3 6 3" xfId="957"/>
    <cellStyle name="40% - Акцент3 6_46EE.2011(v1.0)" xfId="958"/>
    <cellStyle name="40% - Акцент3 7" xfId="959"/>
    <cellStyle name="40% - Акцент3 7 2" xfId="960"/>
    <cellStyle name="40% - Акцент3 7 3" xfId="961"/>
    <cellStyle name="40% - Акцент3 7_46EE.2011(v1.0)" xfId="962"/>
    <cellStyle name="40% - Акцент3 8" xfId="963"/>
    <cellStyle name="40% - Акцент3 8 2" xfId="964"/>
    <cellStyle name="40% - Акцент3 8 3" xfId="965"/>
    <cellStyle name="40% - Акцент3 8_46EE.2011(v1.0)" xfId="966"/>
    <cellStyle name="40% - Акцент3 9" xfId="967"/>
    <cellStyle name="40% - Акцент3 9 2" xfId="968"/>
    <cellStyle name="40% - Акцент3 9 3" xfId="969"/>
    <cellStyle name="40% - Акцент3 9_46EE.2011(v1.0)" xfId="970"/>
    <cellStyle name="40% — акцент4" xfId="971"/>
    <cellStyle name="40% - Акцент4 10" xfId="972"/>
    <cellStyle name="40% - Акцент4 2" xfId="973"/>
    <cellStyle name="40% - Акцент4 2 2" xfId="974"/>
    <cellStyle name="40% - Акцент4 2 3" xfId="975"/>
    <cellStyle name="40% - Акцент4 2_46EE.2011(v1.0)" xfId="976"/>
    <cellStyle name="40% - Акцент4 3" xfId="977"/>
    <cellStyle name="40% - Акцент4 3 2" xfId="978"/>
    <cellStyle name="40% - Акцент4 3 3" xfId="979"/>
    <cellStyle name="40% - Акцент4 3_46EE.2011(v1.0)" xfId="980"/>
    <cellStyle name="40% - Акцент4 4" xfId="981"/>
    <cellStyle name="40% - Акцент4 4 2" xfId="982"/>
    <cellStyle name="40% - Акцент4 4 3" xfId="983"/>
    <cellStyle name="40% - Акцент4 4_46EE.2011(v1.0)" xfId="984"/>
    <cellStyle name="40% - Акцент4 5" xfId="985"/>
    <cellStyle name="40% - Акцент4 5 2" xfId="986"/>
    <cellStyle name="40% - Акцент4 5 3" xfId="987"/>
    <cellStyle name="40% - Акцент4 5_46EE.2011(v1.0)" xfId="988"/>
    <cellStyle name="40% - Акцент4 6" xfId="989"/>
    <cellStyle name="40% - Акцент4 6 2" xfId="990"/>
    <cellStyle name="40% - Акцент4 6 3" xfId="991"/>
    <cellStyle name="40% - Акцент4 6_46EE.2011(v1.0)" xfId="992"/>
    <cellStyle name="40% - Акцент4 7" xfId="993"/>
    <cellStyle name="40% - Акцент4 7 2" xfId="994"/>
    <cellStyle name="40% - Акцент4 7 3" xfId="995"/>
    <cellStyle name="40% - Акцент4 7_46EE.2011(v1.0)" xfId="996"/>
    <cellStyle name="40% - Акцент4 8" xfId="997"/>
    <cellStyle name="40% - Акцент4 8 2" xfId="998"/>
    <cellStyle name="40% - Акцент4 8 3" xfId="999"/>
    <cellStyle name="40% - Акцент4 8_46EE.2011(v1.0)" xfId="1000"/>
    <cellStyle name="40% - Акцент4 9" xfId="1001"/>
    <cellStyle name="40% - Акцент4 9 2" xfId="1002"/>
    <cellStyle name="40% - Акцент4 9 3" xfId="1003"/>
    <cellStyle name="40% - Акцент4 9_46EE.2011(v1.0)" xfId="1004"/>
    <cellStyle name="40% — акцент5" xfId="1005"/>
    <cellStyle name="40% - Акцент5 10" xfId="1006"/>
    <cellStyle name="40% - Акцент5 2" xfId="1007"/>
    <cellStyle name="40% - Акцент5 2 2" xfId="1008"/>
    <cellStyle name="40% - Акцент5 2 3" xfId="1009"/>
    <cellStyle name="40% - Акцент5 2_46EE.2011(v1.0)" xfId="1010"/>
    <cellStyle name="40% - Акцент5 3" xfId="1011"/>
    <cellStyle name="40% - Акцент5 3 2" xfId="1012"/>
    <cellStyle name="40% - Акцент5 3 3" xfId="1013"/>
    <cellStyle name="40% - Акцент5 3_46EE.2011(v1.0)" xfId="1014"/>
    <cellStyle name="40% - Акцент5 4" xfId="1015"/>
    <cellStyle name="40% - Акцент5 4 2" xfId="1016"/>
    <cellStyle name="40% - Акцент5 4 3" xfId="1017"/>
    <cellStyle name="40% - Акцент5 4_46EE.2011(v1.0)" xfId="1018"/>
    <cellStyle name="40% - Акцент5 5" xfId="1019"/>
    <cellStyle name="40% - Акцент5 5 2" xfId="1020"/>
    <cellStyle name="40% - Акцент5 5 3" xfId="1021"/>
    <cellStyle name="40% - Акцент5 5_46EE.2011(v1.0)" xfId="1022"/>
    <cellStyle name="40% - Акцент5 6" xfId="1023"/>
    <cellStyle name="40% - Акцент5 6 2" xfId="1024"/>
    <cellStyle name="40% - Акцент5 6 3" xfId="1025"/>
    <cellStyle name="40% - Акцент5 6_46EE.2011(v1.0)" xfId="1026"/>
    <cellStyle name="40% - Акцент5 7" xfId="1027"/>
    <cellStyle name="40% - Акцент5 7 2" xfId="1028"/>
    <cellStyle name="40% - Акцент5 7 3" xfId="1029"/>
    <cellStyle name="40% - Акцент5 7_46EE.2011(v1.0)" xfId="1030"/>
    <cellStyle name="40% - Акцент5 8" xfId="1031"/>
    <cellStyle name="40% - Акцент5 8 2" xfId="1032"/>
    <cellStyle name="40% - Акцент5 8 3" xfId="1033"/>
    <cellStyle name="40% - Акцент5 8_46EE.2011(v1.0)" xfId="1034"/>
    <cellStyle name="40% - Акцент5 9" xfId="1035"/>
    <cellStyle name="40% - Акцент5 9 2" xfId="1036"/>
    <cellStyle name="40% - Акцент5 9 3" xfId="1037"/>
    <cellStyle name="40% - Акцент5 9_46EE.2011(v1.0)" xfId="1038"/>
    <cellStyle name="40% — акцент6" xfId="1039"/>
    <cellStyle name="40% - Акцент6 10" xfId="1040"/>
    <cellStyle name="40% - Акцент6 2" xfId="1041"/>
    <cellStyle name="40% - Акцент6 2 2" xfId="1042"/>
    <cellStyle name="40% - Акцент6 2 3" xfId="1043"/>
    <cellStyle name="40% - Акцент6 2_46EE.2011(v1.0)" xfId="1044"/>
    <cellStyle name="40% - Акцент6 3" xfId="1045"/>
    <cellStyle name="40% - Акцент6 3 2" xfId="1046"/>
    <cellStyle name="40% - Акцент6 3 3" xfId="1047"/>
    <cellStyle name="40% - Акцент6 3_46EE.2011(v1.0)" xfId="1048"/>
    <cellStyle name="40% - Акцент6 4" xfId="1049"/>
    <cellStyle name="40% - Акцент6 4 2" xfId="1050"/>
    <cellStyle name="40% - Акцент6 4 3" xfId="1051"/>
    <cellStyle name="40% - Акцент6 4_46EE.2011(v1.0)" xfId="1052"/>
    <cellStyle name="40% - Акцент6 5" xfId="1053"/>
    <cellStyle name="40% - Акцент6 5 2" xfId="1054"/>
    <cellStyle name="40% - Акцент6 5 3" xfId="1055"/>
    <cellStyle name="40% - Акцент6 5_46EE.2011(v1.0)" xfId="1056"/>
    <cellStyle name="40% - Акцент6 6" xfId="1057"/>
    <cellStyle name="40% - Акцент6 6 2" xfId="1058"/>
    <cellStyle name="40% - Акцент6 6 3" xfId="1059"/>
    <cellStyle name="40% - Акцент6 6_46EE.2011(v1.0)" xfId="1060"/>
    <cellStyle name="40% - Акцент6 7" xfId="1061"/>
    <cellStyle name="40% - Акцент6 7 2" xfId="1062"/>
    <cellStyle name="40% - Акцент6 7 3" xfId="1063"/>
    <cellStyle name="40% - Акцент6 7_46EE.2011(v1.0)" xfId="1064"/>
    <cellStyle name="40% - Акцент6 8" xfId="1065"/>
    <cellStyle name="40% - Акцент6 8 2" xfId="1066"/>
    <cellStyle name="40% - Акцент6 8 3" xfId="1067"/>
    <cellStyle name="40% - Акцент6 8_46EE.2011(v1.0)" xfId="1068"/>
    <cellStyle name="40% - Акцент6 9" xfId="1069"/>
    <cellStyle name="40% - Акцент6 9 2" xfId="1070"/>
    <cellStyle name="40% - Акцент6 9 3" xfId="1071"/>
    <cellStyle name="40% - Акцент6 9_46EE.2011(v1.0)" xfId="1072"/>
    <cellStyle name="60% - Accent1" xfId="1073"/>
    <cellStyle name="60% - Accent2" xfId="1074"/>
    <cellStyle name="60% - Accent3" xfId="1075"/>
    <cellStyle name="60% - Accent4" xfId="1076"/>
    <cellStyle name="60% - Accent5" xfId="1077"/>
    <cellStyle name="60% - Accent6" xfId="1078"/>
    <cellStyle name="60% — акцент1" xfId="1079"/>
    <cellStyle name="60% - Акцент1 10" xfId="1080"/>
    <cellStyle name="60% - Акцент1 2" xfId="1081"/>
    <cellStyle name="60% - Акцент1 2 2" xfId="1082"/>
    <cellStyle name="60% - Акцент1 3" xfId="1083"/>
    <cellStyle name="60% - Акцент1 3 2" xfId="1084"/>
    <cellStyle name="60% - Акцент1 4" xfId="1085"/>
    <cellStyle name="60% - Акцент1 4 2" xfId="1086"/>
    <cellStyle name="60% - Акцент1 5" xfId="1087"/>
    <cellStyle name="60% - Акцент1 5 2" xfId="1088"/>
    <cellStyle name="60% - Акцент1 6" xfId="1089"/>
    <cellStyle name="60% - Акцент1 6 2" xfId="1090"/>
    <cellStyle name="60% - Акцент1 7" xfId="1091"/>
    <cellStyle name="60% - Акцент1 7 2" xfId="1092"/>
    <cellStyle name="60% - Акцент1 8" xfId="1093"/>
    <cellStyle name="60% - Акцент1 8 2" xfId="1094"/>
    <cellStyle name="60% - Акцент1 9" xfId="1095"/>
    <cellStyle name="60% - Акцент1 9 2" xfId="1096"/>
    <cellStyle name="60% — акцент2" xfId="1097"/>
    <cellStyle name="60% - Акцент2 10" xfId="1098"/>
    <cellStyle name="60% - Акцент2 2" xfId="1099"/>
    <cellStyle name="60% - Акцент2 2 2" xfId="1100"/>
    <cellStyle name="60% - Акцент2 3" xfId="1101"/>
    <cellStyle name="60% - Акцент2 3 2" xfId="1102"/>
    <cellStyle name="60% - Акцент2 4" xfId="1103"/>
    <cellStyle name="60% - Акцент2 4 2" xfId="1104"/>
    <cellStyle name="60% - Акцент2 5" xfId="1105"/>
    <cellStyle name="60% - Акцент2 5 2" xfId="1106"/>
    <cellStyle name="60% - Акцент2 6" xfId="1107"/>
    <cellStyle name="60% - Акцент2 6 2" xfId="1108"/>
    <cellStyle name="60% - Акцент2 7" xfId="1109"/>
    <cellStyle name="60% - Акцент2 7 2" xfId="1110"/>
    <cellStyle name="60% - Акцент2 8" xfId="1111"/>
    <cellStyle name="60% - Акцент2 8 2" xfId="1112"/>
    <cellStyle name="60% - Акцент2 9" xfId="1113"/>
    <cellStyle name="60% - Акцент2 9 2" xfId="1114"/>
    <cellStyle name="60% — акцент3" xfId="1115"/>
    <cellStyle name="60% - Акцент3 10" xfId="1116"/>
    <cellStyle name="60% - Акцент3 2" xfId="1117"/>
    <cellStyle name="60% - Акцент3 2 2" xfId="1118"/>
    <cellStyle name="60% - Акцент3 3" xfId="1119"/>
    <cellStyle name="60% - Акцент3 3 2" xfId="1120"/>
    <cellStyle name="60% - Акцент3 4" xfId="1121"/>
    <cellStyle name="60% - Акцент3 4 2" xfId="1122"/>
    <cellStyle name="60% - Акцент3 5" xfId="1123"/>
    <cellStyle name="60% - Акцент3 5 2" xfId="1124"/>
    <cellStyle name="60% - Акцент3 6" xfId="1125"/>
    <cellStyle name="60% - Акцент3 6 2" xfId="1126"/>
    <cellStyle name="60% - Акцент3 7" xfId="1127"/>
    <cellStyle name="60% - Акцент3 7 2" xfId="1128"/>
    <cellStyle name="60% - Акцент3 8" xfId="1129"/>
    <cellStyle name="60% - Акцент3 8 2" xfId="1130"/>
    <cellStyle name="60% - Акцент3 9" xfId="1131"/>
    <cellStyle name="60% - Акцент3 9 2" xfId="1132"/>
    <cellStyle name="60% — акцент4" xfId="1133"/>
    <cellStyle name="60% - Акцент4 10" xfId="1134"/>
    <cellStyle name="60% - Акцент4 2" xfId="1135"/>
    <cellStyle name="60% - Акцент4 2 2" xfId="1136"/>
    <cellStyle name="60% - Акцент4 3" xfId="1137"/>
    <cellStyle name="60% - Акцент4 3 2" xfId="1138"/>
    <cellStyle name="60% - Акцент4 4" xfId="1139"/>
    <cellStyle name="60% - Акцент4 4 2" xfId="1140"/>
    <cellStyle name="60% - Акцент4 5" xfId="1141"/>
    <cellStyle name="60% - Акцент4 5 2" xfId="1142"/>
    <cellStyle name="60% - Акцент4 6" xfId="1143"/>
    <cellStyle name="60% - Акцент4 6 2" xfId="1144"/>
    <cellStyle name="60% - Акцент4 7" xfId="1145"/>
    <cellStyle name="60% - Акцент4 7 2" xfId="1146"/>
    <cellStyle name="60% - Акцент4 8" xfId="1147"/>
    <cellStyle name="60% - Акцент4 8 2" xfId="1148"/>
    <cellStyle name="60% - Акцент4 9" xfId="1149"/>
    <cellStyle name="60% - Акцент4 9 2" xfId="1150"/>
    <cellStyle name="60% — акцент5" xfId="1151"/>
    <cellStyle name="60% - Акцент5 10" xfId="1152"/>
    <cellStyle name="60% - Акцент5 2" xfId="1153"/>
    <cellStyle name="60% - Акцент5 2 2" xfId="1154"/>
    <cellStyle name="60% - Акцент5 3" xfId="1155"/>
    <cellStyle name="60% - Акцент5 3 2" xfId="1156"/>
    <cellStyle name="60% - Акцент5 4" xfId="1157"/>
    <cellStyle name="60% - Акцент5 4 2" xfId="1158"/>
    <cellStyle name="60% - Акцент5 5" xfId="1159"/>
    <cellStyle name="60% - Акцент5 5 2" xfId="1160"/>
    <cellStyle name="60% - Акцент5 6" xfId="1161"/>
    <cellStyle name="60% - Акцент5 6 2" xfId="1162"/>
    <cellStyle name="60% - Акцент5 7" xfId="1163"/>
    <cellStyle name="60% - Акцент5 7 2" xfId="1164"/>
    <cellStyle name="60% - Акцент5 8" xfId="1165"/>
    <cellStyle name="60% - Акцент5 8 2" xfId="1166"/>
    <cellStyle name="60% - Акцент5 9" xfId="1167"/>
    <cellStyle name="60% - Акцент5 9 2" xfId="1168"/>
    <cellStyle name="60% — акцент6" xfId="1169"/>
    <cellStyle name="60% - Акцент6 10" xfId="1170"/>
    <cellStyle name="60% - Акцент6 2" xfId="1171"/>
    <cellStyle name="60% - Акцент6 2 2" xfId="1172"/>
    <cellStyle name="60% - Акцент6 3" xfId="1173"/>
    <cellStyle name="60% - Акцент6 3 2" xfId="1174"/>
    <cellStyle name="60% - Акцент6 4" xfId="1175"/>
    <cellStyle name="60% - Акцент6 4 2" xfId="1176"/>
    <cellStyle name="60% - Акцент6 5" xfId="1177"/>
    <cellStyle name="60% - Акцент6 5 2" xfId="1178"/>
    <cellStyle name="60% - Акцент6 6" xfId="1179"/>
    <cellStyle name="60% - Акцент6 6 2" xfId="1180"/>
    <cellStyle name="60% - Акцент6 7" xfId="1181"/>
    <cellStyle name="60% - Акцент6 7 2" xfId="1182"/>
    <cellStyle name="60% - Акцент6 8" xfId="1183"/>
    <cellStyle name="60% - Акцент6 8 2" xfId="1184"/>
    <cellStyle name="60% - Акцент6 9" xfId="1185"/>
    <cellStyle name="60% - Акцент6 9 2" xfId="1186"/>
    <cellStyle name="Accent1" xfId="1187"/>
    <cellStyle name="Accent2" xfId="1188"/>
    <cellStyle name="Accent3" xfId="1189"/>
    <cellStyle name="Accent4" xfId="1190"/>
    <cellStyle name="Accent5" xfId="1191"/>
    <cellStyle name="Accent6" xfId="1192"/>
    <cellStyle name="Ăčďĺđńńűëęŕ" xfId="1193"/>
    <cellStyle name="AFE" xfId="1194"/>
    <cellStyle name="Áĺççŕůčňíűé" xfId="1195"/>
    <cellStyle name="Äĺíĺćíűé [0]_(ňŕá 3č)" xfId="1196"/>
    <cellStyle name="Äĺíĺćíűé_(ňŕá 3č)" xfId="1197"/>
    <cellStyle name="Bad" xfId="1198"/>
    <cellStyle name="Blue" xfId="1199"/>
    <cellStyle name="Body_$Dollars" xfId="1200"/>
    <cellStyle name="Calculation" xfId="1201"/>
    <cellStyle name="Check Cell" xfId="1202"/>
    <cellStyle name="Chek" xfId="1203"/>
    <cellStyle name="Comma [0]_Adjusted FS 1299" xfId="1204"/>
    <cellStyle name="Comma 0" xfId="1205"/>
    <cellStyle name="Comma 0*" xfId="1206"/>
    <cellStyle name="Comma 2" xfId="1207"/>
    <cellStyle name="Comma 3*" xfId="1208"/>
    <cellStyle name="Comma_Adjusted FS 1299" xfId="1209"/>
    <cellStyle name="Comma0" xfId="1210"/>
    <cellStyle name="Çŕůčňíűé" xfId="1211"/>
    <cellStyle name="Currency [0]" xfId="1212"/>
    <cellStyle name="Currency [0] 2" xfId="1213"/>
    <cellStyle name="Currency [0] 2 10" xfId="1214"/>
    <cellStyle name="Currency [0] 2 11" xfId="1215"/>
    <cellStyle name="Currency [0] 2 2" xfId="1216"/>
    <cellStyle name="Currency [0] 2 2 2" xfId="1217"/>
    <cellStyle name="Currency [0] 2 2 3" xfId="1218"/>
    <cellStyle name="Currency [0] 2 2 4" xfId="1219"/>
    <cellStyle name="Currency [0] 2 3" xfId="1220"/>
    <cellStyle name="Currency [0] 2 3 2" xfId="1221"/>
    <cellStyle name="Currency [0] 2 3 3" xfId="1222"/>
    <cellStyle name="Currency [0] 2 3 4" xfId="1223"/>
    <cellStyle name="Currency [0] 2 4" xfId="1224"/>
    <cellStyle name="Currency [0] 2 4 2" xfId="1225"/>
    <cellStyle name="Currency [0] 2 4 3" xfId="1226"/>
    <cellStyle name="Currency [0] 2 4 4" xfId="1227"/>
    <cellStyle name="Currency [0] 2 5" xfId="1228"/>
    <cellStyle name="Currency [0] 2 5 2" xfId="1229"/>
    <cellStyle name="Currency [0] 2 5 3" xfId="1230"/>
    <cellStyle name="Currency [0] 2 5 4" xfId="1231"/>
    <cellStyle name="Currency [0] 2 6" xfId="1232"/>
    <cellStyle name="Currency [0] 2 6 2" xfId="1233"/>
    <cellStyle name="Currency [0] 2 6 3" xfId="1234"/>
    <cellStyle name="Currency [0] 2 6 4" xfId="1235"/>
    <cellStyle name="Currency [0] 2 7" xfId="1236"/>
    <cellStyle name="Currency [0] 2 7 2" xfId="1237"/>
    <cellStyle name="Currency [0] 2 7 3" xfId="1238"/>
    <cellStyle name="Currency [0] 2 7 4" xfId="1239"/>
    <cellStyle name="Currency [0] 2 8" xfId="1240"/>
    <cellStyle name="Currency [0] 2 8 2" xfId="1241"/>
    <cellStyle name="Currency [0] 2 8 3" xfId="1242"/>
    <cellStyle name="Currency [0] 2 8 4" xfId="1243"/>
    <cellStyle name="Currency [0] 2 9" xfId="1244"/>
    <cellStyle name="Currency [0] 3" xfId="1245"/>
    <cellStyle name="Currency [0] 3 10" xfId="1246"/>
    <cellStyle name="Currency [0] 3 11" xfId="1247"/>
    <cellStyle name="Currency [0] 3 2" xfId="1248"/>
    <cellStyle name="Currency [0] 3 2 2" xfId="1249"/>
    <cellStyle name="Currency [0] 3 2 3" xfId="1250"/>
    <cellStyle name="Currency [0] 3 2 4" xfId="1251"/>
    <cellStyle name="Currency [0] 3 3" xfId="1252"/>
    <cellStyle name="Currency [0] 3 3 2" xfId="1253"/>
    <cellStyle name="Currency [0] 3 3 3" xfId="1254"/>
    <cellStyle name="Currency [0] 3 3 4" xfId="1255"/>
    <cellStyle name="Currency [0] 3 4" xfId="1256"/>
    <cellStyle name="Currency [0] 3 4 2" xfId="1257"/>
    <cellStyle name="Currency [0] 3 4 3" xfId="1258"/>
    <cellStyle name="Currency [0] 3 4 4" xfId="1259"/>
    <cellStyle name="Currency [0] 3 5" xfId="1260"/>
    <cellStyle name="Currency [0] 3 5 2" xfId="1261"/>
    <cellStyle name="Currency [0] 3 5 3" xfId="1262"/>
    <cellStyle name="Currency [0] 3 5 4" xfId="1263"/>
    <cellStyle name="Currency [0] 3 6" xfId="1264"/>
    <cellStyle name="Currency [0] 3 6 2" xfId="1265"/>
    <cellStyle name="Currency [0] 3 6 3" xfId="1266"/>
    <cellStyle name="Currency [0] 3 6 4" xfId="1267"/>
    <cellStyle name="Currency [0] 3 7" xfId="1268"/>
    <cellStyle name="Currency [0] 3 7 2" xfId="1269"/>
    <cellStyle name="Currency [0] 3 7 3" xfId="1270"/>
    <cellStyle name="Currency [0] 3 7 4" xfId="1271"/>
    <cellStyle name="Currency [0] 3 8" xfId="1272"/>
    <cellStyle name="Currency [0] 3 8 2" xfId="1273"/>
    <cellStyle name="Currency [0] 3 8 3" xfId="1274"/>
    <cellStyle name="Currency [0] 3 8 4" xfId="1275"/>
    <cellStyle name="Currency [0] 3 9" xfId="1276"/>
    <cellStyle name="Currency [0] 4" xfId="1277"/>
    <cellStyle name="Currency [0] 4 10" xfId="1278"/>
    <cellStyle name="Currency [0] 4 11" xfId="1279"/>
    <cellStyle name="Currency [0] 4 2" xfId="1280"/>
    <cellStyle name="Currency [0] 4 2 2" xfId="1281"/>
    <cellStyle name="Currency [0] 4 2 3" xfId="1282"/>
    <cellStyle name="Currency [0] 4 2 4" xfId="1283"/>
    <cellStyle name="Currency [0] 4 3" xfId="1284"/>
    <cellStyle name="Currency [0] 4 3 2" xfId="1285"/>
    <cellStyle name="Currency [0] 4 3 3" xfId="1286"/>
    <cellStyle name="Currency [0] 4 3 4" xfId="1287"/>
    <cellStyle name="Currency [0] 4 4" xfId="1288"/>
    <cellStyle name="Currency [0] 4 4 2" xfId="1289"/>
    <cellStyle name="Currency [0] 4 4 3" xfId="1290"/>
    <cellStyle name="Currency [0] 4 4 4" xfId="1291"/>
    <cellStyle name="Currency [0] 4 5" xfId="1292"/>
    <cellStyle name="Currency [0] 4 5 2" xfId="1293"/>
    <cellStyle name="Currency [0] 4 5 3" xfId="1294"/>
    <cellStyle name="Currency [0] 4 5 4" xfId="1295"/>
    <cellStyle name="Currency [0] 4 6" xfId="1296"/>
    <cellStyle name="Currency [0] 4 6 2" xfId="1297"/>
    <cellStyle name="Currency [0] 4 6 3" xfId="1298"/>
    <cellStyle name="Currency [0] 4 6 4" xfId="1299"/>
    <cellStyle name="Currency [0] 4 7" xfId="1300"/>
    <cellStyle name="Currency [0] 4 7 2" xfId="1301"/>
    <cellStyle name="Currency [0] 4 7 3" xfId="1302"/>
    <cellStyle name="Currency [0] 4 7 4" xfId="1303"/>
    <cellStyle name="Currency [0] 4 8" xfId="1304"/>
    <cellStyle name="Currency [0] 4 8 2" xfId="1305"/>
    <cellStyle name="Currency [0] 4 8 3" xfId="1306"/>
    <cellStyle name="Currency [0] 4 8 4" xfId="1307"/>
    <cellStyle name="Currency [0] 4 9" xfId="1308"/>
    <cellStyle name="Currency [0] 5" xfId="1309"/>
    <cellStyle name="Currency [0] 5 10" xfId="1310"/>
    <cellStyle name="Currency [0] 5 11" xfId="1311"/>
    <cellStyle name="Currency [0] 5 2" xfId="1312"/>
    <cellStyle name="Currency [0] 5 2 2" xfId="1313"/>
    <cellStyle name="Currency [0] 5 2 3" xfId="1314"/>
    <cellStyle name="Currency [0] 5 2 4" xfId="1315"/>
    <cellStyle name="Currency [0] 5 3" xfId="1316"/>
    <cellStyle name="Currency [0] 5 3 2" xfId="1317"/>
    <cellStyle name="Currency [0] 5 3 3" xfId="1318"/>
    <cellStyle name="Currency [0] 5 3 4" xfId="1319"/>
    <cellStyle name="Currency [0] 5 4" xfId="1320"/>
    <cellStyle name="Currency [0] 5 4 2" xfId="1321"/>
    <cellStyle name="Currency [0] 5 4 3" xfId="1322"/>
    <cellStyle name="Currency [0] 5 4 4" xfId="1323"/>
    <cellStyle name="Currency [0] 5 5" xfId="1324"/>
    <cellStyle name="Currency [0] 5 5 2" xfId="1325"/>
    <cellStyle name="Currency [0] 5 5 3" xfId="1326"/>
    <cellStyle name="Currency [0] 5 5 4" xfId="1327"/>
    <cellStyle name="Currency [0] 5 6" xfId="1328"/>
    <cellStyle name="Currency [0] 5 6 2" xfId="1329"/>
    <cellStyle name="Currency [0] 5 6 3" xfId="1330"/>
    <cellStyle name="Currency [0] 5 6 4" xfId="1331"/>
    <cellStyle name="Currency [0] 5 7" xfId="1332"/>
    <cellStyle name="Currency [0] 5 7 2" xfId="1333"/>
    <cellStyle name="Currency [0] 5 7 3" xfId="1334"/>
    <cellStyle name="Currency [0] 5 7 4" xfId="1335"/>
    <cellStyle name="Currency [0] 5 8" xfId="1336"/>
    <cellStyle name="Currency [0] 5 8 2" xfId="1337"/>
    <cellStyle name="Currency [0] 5 8 3" xfId="1338"/>
    <cellStyle name="Currency [0] 5 8 4" xfId="1339"/>
    <cellStyle name="Currency [0] 5 9" xfId="1340"/>
    <cellStyle name="Currency [0] 6" xfId="1341"/>
    <cellStyle name="Currency [0] 6 2" xfId="1342"/>
    <cellStyle name="Currency [0] 6 3" xfId="1343"/>
    <cellStyle name="Currency [0] 6 4" xfId="1344"/>
    <cellStyle name="Currency [0] 7" xfId="1345"/>
    <cellStyle name="Currency [0] 7 2" xfId="1346"/>
    <cellStyle name="Currency [0] 7 3" xfId="1347"/>
    <cellStyle name="Currency [0] 7 4" xfId="1348"/>
    <cellStyle name="Currency [0] 8" xfId="1349"/>
    <cellStyle name="Currency [0] 8 2" xfId="1350"/>
    <cellStyle name="Currency [0] 8 3" xfId="1351"/>
    <cellStyle name="Currency [0] 8 4" xfId="1352"/>
    <cellStyle name="Currency 0" xfId="1353"/>
    <cellStyle name="Currency 2" xfId="1354"/>
    <cellStyle name="Currency_06_9m" xfId="1355"/>
    <cellStyle name="Currency0" xfId="1356"/>
    <cellStyle name="Currency2" xfId="1357"/>
    <cellStyle name="Date" xfId="1358"/>
    <cellStyle name="Date Aligned" xfId="1359"/>
    <cellStyle name="Dates" xfId="1360"/>
    <cellStyle name="Dezimal [0]_NEGS" xfId="1361"/>
    <cellStyle name="Dezimal_NEGS" xfId="1362"/>
    <cellStyle name="Dotted Line" xfId="1363"/>
    <cellStyle name="E&amp;Y House" xfId="1364"/>
    <cellStyle name="E-mail" xfId="1365"/>
    <cellStyle name="E-mail 2" xfId="1366"/>
    <cellStyle name="E-mail_46EP.2011(v2.0)" xfId="1367"/>
    <cellStyle name="Euro" xfId="1368"/>
    <cellStyle name="Euro 2" xfId="1369"/>
    <cellStyle name="ew" xfId="1370"/>
    <cellStyle name="Explanatory Text" xfId="1371"/>
    <cellStyle name="F2" xfId="1372"/>
    <cellStyle name="F3" xfId="1373"/>
    <cellStyle name="F4" xfId="1374"/>
    <cellStyle name="F5" xfId="1375"/>
    <cellStyle name="F6" xfId="1376"/>
    <cellStyle name="F7" xfId="1377"/>
    <cellStyle name="F8" xfId="1378"/>
    <cellStyle name="Fixed" xfId="1379"/>
    <cellStyle name="fo]&#13;&#10;UserName=Murat Zelef&#13;&#10;UserCompany=Bumerang&#13;&#10;&#13;&#10;[File Paths]&#13;&#10;WorkingDirectory=C:\EQUIS\DLWIN&#13;&#10;DownLoader=C" xfId="1380"/>
    <cellStyle name="Followed Hyperlink" xfId="1381"/>
    <cellStyle name="Footnote" xfId="1382"/>
    <cellStyle name="Good" xfId="1383"/>
    <cellStyle name="hard no" xfId="1384"/>
    <cellStyle name="Hard Percent" xfId="1385"/>
    <cellStyle name="hardno" xfId="1386"/>
    <cellStyle name="Header" xfId="1387"/>
    <cellStyle name="Heading" xfId="1388"/>
    <cellStyle name="Heading 1" xfId="1389"/>
    <cellStyle name="Heading 1 2" xfId="1390"/>
    <cellStyle name="Heading 2" xfId="1391"/>
    <cellStyle name="Heading 2 2" xfId="1392"/>
    <cellStyle name="Heading 3" xfId="1393"/>
    <cellStyle name="Heading 4" xfId="1394"/>
    <cellStyle name="Heading_GP.ITOG.4.78(v1.0) - для разделения" xfId="1395"/>
    <cellStyle name="Heading2" xfId="1396"/>
    <cellStyle name="Heading2 2" xfId="1397"/>
    <cellStyle name="Heading2_46EP.2011(v2.0)" xfId="1398"/>
    <cellStyle name="Hyperlink" xfId="1399"/>
    <cellStyle name="Îáű÷íűé__FES" xfId="1400"/>
    <cellStyle name="Îáû÷íûé_cogs" xfId="1401"/>
    <cellStyle name="Îňęđűâŕâřŕ˙ń˙ ăčďĺđńńűëęŕ" xfId="1402"/>
    <cellStyle name="Info" xfId="1403"/>
    <cellStyle name="Input" xfId="1404"/>
    <cellStyle name="InputCurrency" xfId="1405"/>
    <cellStyle name="InputCurrency2" xfId="1406"/>
    <cellStyle name="InputMultiple1" xfId="1407"/>
    <cellStyle name="InputPercent1" xfId="1408"/>
    <cellStyle name="Inputs" xfId="1409"/>
    <cellStyle name="Inputs (const)" xfId="1410"/>
    <cellStyle name="Inputs (const) 2" xfId="1411"/>
    <cellStyle name="Inputs (const)_46EP.2011(v2.0)" xfId="1412"/>
    <cellStyle name="Inputs 2" xfId="1413"/>
    <cellStyle name="Inputs 3" xfId="1414"/>
    <cellStyle name="Inputs Co" xfId="1415"/>
    <cellStyle name="Inputs_46EE.2011(v1.0)" xfId="1416"/>
    <cellStyle name="Linked Cell" xfId="1417"/>
    <cellStyle name="Millares [0]_RESULTS" xfId="1418"/>
    <cellStyle name="Millares_RESULTS" xfId="1419"/>
    <cellStyle name="Milliers [0]_RESULTS" xfId="1420"/>
    <cellStyle name="Milliers_RESULTS" xfId="1421"/>
    <cellStyle name="mnb" xfId="1422"/>
    <cellStyle name="Moneda [0]_RESULTS" xfId="1423"/>
    <cellStyle name="Moneda_RESULTS" xfId="1424"/>
    <cellStyle name="Monétaire [0]_RESULTS" xfId="1425"/>
    <cellStyle name="Monétaire_RESULTS" xfId="1426"/>
    <cellStyle name="Multiple" xfId="1427"/>
    <cellStyle name="Multiple1" xfId="1428"/>
    <cellStyle name="MultipleBelow" xfId="1429"/>
    <cellStyle name="namber" xfId="1430"/>
    <cellStyle name="Neutral" xfId="1431"/>
    <cellStyle name="Norma11l" xfId="1432"/>
    <cellStyle name="normal" xfId="1433"/>
    <cellStyle name="Normal - Style1" xfId="1434"/>
    <cellStyle name="normal 10" xfId="1435"/>
    <cellStyle name="normal 11" xfId="1436"/>
    <cellStyle name="normal 12" xfId="1437"/>
    <cellStyle name="normal 13" xfId="1438"/>
    <cellStyle name="normal 14" xfId="1439"/>
    <cellStyle name="normal 15" xfId="1440"/>
    <cellStyle name="normal 16" xfId="1441"/>
    <cellStyle name="normal 17" xfId="1442"/>
    <cellStyle name="normal 18" xfId="1443"/>
    <cellStyle name="normal 19" xfId="1444"/>
    <cellStyle name="Normal 2" xfId="1445"/>
    <cellStyle name="Normal 2 2" xfId="1446"/>
    <cellStyle name="Normal 2 3" xfId="1447"/>
    <cellStyle name="Normal 2 4" xfId="1448"/>
    <cellStyle name="Normal 2_Общехоз." xfId="1449"/>
    <cellStyle name="normal 20" xfId="1450"/>
    <cellStyle name="normal 21" xfId="1451"/>
    <cellStyle name="normal 22" xfId="1452"/>
    <cellStyle name="normal 23" xfId="1453"/>
    <cellStyle name="normal 24" xfId="1454"/>
    <cellStyle name="normal 25" xfId="1455"/>
    <cellStyle name="normal 26" xfId="1456"/>
    <cellStyle name="normal 3" xfId="1457"/>
    <cellStyle name="normal 4" xfId="1458"/>
    <cellStyle name="normal 5" xfId="1459"/>
    <cellStyle name="normal 6" xfId="1460"/>
    <cellStyle name="normal 7" xfId="1461"/>
    <cellStyle name="normal 8" xfId="1462"/>
    <cellStyle name="normal 9" xfId="1463"/>
    <cellStyle name="Normal." xfId="1464"/>
    <cellStyle name="Normal_06_9m" xfId="1465"/>
    <cellStyle name="Normal1" xfId="1466"/>
    <cellStyle name="Normal2" xfId="1467"/>
    <cellStyle name="NormalGB" xfId="1468"/>
    <cellStyle name="Normalny_24. 02. 97." xfId="1469"/>
    <cellStyle name="normбlnм_laroux" xfId="1470"/>
    <cellStyle name="Note" xfId="1471"/>
    <cellStyle name="number" xfId="1472"/>
    <cellStyle name="Ôčíŕíńîâűé [0]_(ňŕá 3č)" xfId="1473"/>
    <cellStyle name="Ôčíŕíńîâűé_(ňŕá 3č)" xfId="1474"/>
    <cellStyle name="Option" xfId="1475"/>
    <cellStyle name="Òûñÿ÷è [0]_cogs" xfId="1476"/>
    <cellStyle name="Òûñÿ÷è_cogs" xfId="1477"/>
    <cellStyle name="Output" xfId="1478"/>
    <cellStyle name="Page Number" xfId="1479"/>
    <cellStyle name="pb_page_heading_LS" xfId="1480"/>
    <cellStyle name="Percent_RS_Lianozovo-Samara_9m01" xfId="1481"/>
    <cellStyle name="Percent1" xfId="1482"/>
    <cellStyle name="Piug" xfId="1483"/>
    <cellStyle name="Plug" xfId="1484"/>
    <cellStyle name="Price_Body" xfId="1485"/>
    <cellStyle name="prochrek" xfId="1486"/>
    <cellStyle name="Protected" xfId="1487"/>
    <cellStyle name="Salomon Logo" xfId="1488"/>
    <cellStyle name="SAPBEXaggData" xfId="1489"/>
    <cellStyle name="SAPBEXaggDataEmph" xfId="1490"/>
    <cellStyle name="SAPBEXaggItem" xfId="1491"/>
    <cellStyle name="SAPBEXaggItemX" xfId="1492"/>
    <cellStyle name="SAPBEXchaText" xfId="1493"/>
    <cellStyle name="SAPBEXexcBad7" xfId="1494"/>
    <cellStyle name="SAPBEXexcBad8" xfId="1495"/>
    <cellStyle name="SAPBEXexcBad9" xfId="1496"/>
    <cellStyle name="SAPBEXexcCritical4" xfId="1497"/>
    <cellStyle name="SAPBEXexcCritical5" xfId="1498"/>
    <cellStyle name="SAPBEXexcCritical6" xfId="1499"/>
    <cellStyle name="SAPBEXexcGood1" xfId="1500"/>
    <cellStyle name="SAPBEXexcGood2" xfId="1501"/>
    <cellStyle name="SAPBEXexcGood3" xfId="1502"/>
    <cellStyle name="SAPBEXfilterDrill" xfId="1503"/>
    <cellStyle name="SAPBEXfilterItem" xfId="1504"/>
    <cellStyle name="SAPBEXfilterText" xfId="1505"/>
    <cellStyle name="SAPBEXformats" xfId="1506"/>
    <cellStyle name="SAPBEXheaderItem" xfId="1507"/>
    <cellStyle name="SAPBEXheaderText" xfId="1508"/>
    <cellStyle name="SAPBEXHLevel0" xfId="1509"/>
    <cellStyle name="SAPBEXHLevel0X" xfId="1510"/>
    <cellStyle name="SAPBEXHLevel1" xfId="1511"/>
    <cellStyle name="SAPBEXHLevel1X" xfId="1512"/>
    <cellStyle name="SAPBEXHLevel2" xfId="1513"/>
    <cellStyle name="SAPBEXHLevel2X" xfId="1514"/>
    <cellStyle name="SAPBEXHLevel3" xfId="1515"/>
    <cellStyle name="SAPBEXHLevel3X" xfId="1516"/>
    <cellStyle name="SAPBEXinputData" xfId="1517"/>
    <cellStyle name="SAPBEXinputData 2" xfId="1518"/>
    <cellStyle name="SAPBEXinputData 3" xfId="1519"/>
    <cellStyle name="SAPBEXinputData 4" xfId="1520"/>
    <cellStyle name="SAPBEXresData" xfId="1521"/>
    <cellStyle name="SAPBEXresDataEmph" xfId="1522"/>
    <cellStyle name="SAPBEXresItem" xfId="1523"/>
    <cellStyle name="SAPBEXresItemX" xfId="1524"/>
    <cellStyle name="SAPBEXstdData" xfId="1525"/>
    <cellStyle name="SAPBEXstdDataEmph" xfId="1526"/>
    <cellStyle name="SAPBEXstdItem" xfId="1527"/>
    <cellStyle name="SAPBEXstdItemX" xfId="1528"/>
    <cellStyle name="SAPBEXtitle" xfId="1529"/>
    <cellStyle name="SAPBEXundefined" xfId="1530"/>
    <cellStyle name="st1" xfId="1531"/>
    <cellStyle name="Standard_NEGS" xfId="1532"/>
    <cellStyle name="Style 1" xfId="1533"/>
    <cellStyle name="Table Head" xfId="1534"/>
    <cellStyle name="Table Head Aligned" xfId="1535"/>
    <cellStyle name="Table Head Blue" xfId="1536"/>
    <cellStyle name="Table Head Green" xfId="1537"/>
    <cellStyle name="Table Head_Val_Sum_Graph" xfId="1538"/>
    <cellStyle name="Table Heading" xfId="1539"/>
    <cellStyle name="Table Heading 2" xfId="1540"/>
    <cellStyle name="Table Heading_46EP.2011(v2.0)" xfId="1541"/>
    <cellStyle name="Table Text" xfId="1542"/>
    <cellStyle name="Table Title" xfId="1543"/>
    <cellStyle name="Table Units" xfId="1544"/>
    <cellStyle name="Table_Header" xfId="1545"/>
    <cellStyle name="Text" xfId="1546"/>
    <cellStyle name="Text 1" xfId="1547"/>
    <cellStyle name="Text Head" xfId="1548"/>
    <cellStyle name="Text Head 1" xfId="1549"/>
    <cellStyle name="Title" xfId="1550"/>
    <cellStyle name="Total" xfId="1551"/>
    <cellStyle name="Total 2" xfId="1552"/>
    <cellStyle name="TotalCurrency" xfId="1553"/>
    <cellStyle name="Underline_Single" xfId="1554"/>
    <cellStyle name="Unit" xfId="1555"/>
    <cellStyle name="Warning Text" xfId="1556"/>
    <cellStyle name="year" xfId="1557"/>
    <cellStyle name="Акцент1" xfId="1558"/>
    <cellStyle name="Акцент1 10" xfId="1559"/>
    <cellStyle name="Акцент1 2" xfId="1560"/>
    <cellStyle name="Акцент1 2 2" xfId="1561"/>
    <cellStyle name="Акцент1 3" xfId="1562"/>
    <cellStyle name="Акцент1 3 2" xfId="1563"/>
    <cellStyle name="Акцент1 4" xfId="1564"/>
    <cellStyle name="Акцент1 4 2" xfId="1565"/>
    <cellStyle name="Акцент1 5" xfId="1566"/>
    <cellStyle name="Акцент1 5 2" xfId="1567"/>
    <cellStyle name="Акцент1 6" xfId="1568"/>
    <cellStyle name="Акцент1 6 2" xfId="1569"/>
    <cellStyle name="Акцент1 7" xfId="1570"/>
    <cellStyle name="Акцент1 7 2" xfId="1571"/>
    <cellStyle name="Акцент1 8" xfId="1572"/>
    <cellStyle name="Акцент1 8 2" xfId="1573"/>
    <cellStyle name="Акцент1 9" xfId="1574"/>
    <cellStyle name="Акцент1 9 2" xfId="1575"/>
    <cellStyle name="Акцент2" xfId="1576"/>
    <cellStyle name="Акцент2 10" xfId="1577"/>
    <cellStyle name="Акцент2 2" xfId="1578"/>
    <cellStyle name="Акцент2 2 2" xfId="1579"/>
    <cellStyle name="Акцент2 3" xfId="1580"/>
    <cellStyle name="Акцент2 3 2" xfId="1581"/>
    <cellStyle name="Акцент2 4" xfId="1582"/>
    <cellStyle name="Акцент2 4 2" xfId="1583"/>
    <cellStyle name="Акцент2 5" xfId="1584"/>
    <cellStyle name="Акцент2 5 2" xfId="1585"/>
    <cellStyle name="Акцент2 6" xfId="1586"/>
    <cellStyle name="Акцент2 6 2" xfId="1587"/>
    <cellStyle name="Акцент2 7" xfId="1588"/>
    <cellStyle name="Акцент2 7 2" xfId="1589"/>
    <cellStyle name="Акцент2 8" xfId="1590"/>
    <cellStyle name="Акцент2 8 2" xfId="1591"/>
    <cellStyle name="Акцент2 9" xfId="1592"/>
    <cellStyle name="Акцент2 9 2" xfId="1593"/>
    <cellStyle name="Акцент3" xfId="1594"/>
    <cellStyle name="Акцент3 10" xfId="1595"/>
    <cellStyle name="Акцент3 2" xfId="1596"/>
    <cellStyle name="Акцент3 2 2" xfId="1597"/>
    <cellStyle name="Акцент3 3" xfId="1598"/>
    <cellStyle name="Акцент3 3 2" xfId="1599"/>
    <cellStyle name="Акцент3 4" xfId="1600"/>
    <cellStyle name="Акцент3 4 2" xfId="1601"/>
    <cellStyle name="Акцент3 5" xfId="1602"/>
    <cellStyle name="Акцент3 5 2" xfId="1603"/>
    <cellStyle name="Акцент3 6" xfId="1604"/>
    <cellStyle name="Акцент3 6 2" xfId="1605"/>
    <cellStyle name="Акцент3 7" xfId="1606"/>
    <cellStyle name="Акцент3 7 2" xfId="1607"/>
    <cellStyle name="Акцент3 8" xfId="1608"/>
    <cellStyle name="Акцент3 8 2" xfId="1609"/>
    <cellStyle name="Акцент3 9" xfId="1610"/>
    <cellStyle name="Акцент3 9 2" xfId="1611"/>
    <cellStyle name="Акцент4" xfId="1612"/>
    <cellStyle name="Акцент4 10" xfId="1613"/>
    <cellStyle name="Акцент4 2" xfId="1614"/>
    <cellStyle name="Акцент4 2 2" xfId="1615"/>
    <cellStyle name="Акцент4 3" xfId="1616"/>
    <cellStyle name="Акцент4 3 2" xfId="1617"/>
    <cellStyle name="Акцент4 4" xfId="1618"/>
    <cellStyle name="Акцент4 4 2" xfId="1619"/>
    <cellStyle name="Акцент4 5" xfId="1620"/>
    <cellStyle name="Акцент4 5 2" xfId="1621"/>
    <cellStyle name="Акцент4 6" xfId="1622"/>
    <cellStyle name="Акцент4 6 2" xfId="1623"/>
    <cellStyle name="Акцент4 7" xfId="1624"/>
    <cellStyle name="Акцент4 7 2" xfId="1625"/>
    <cellStyle name="Акцент4 8" xfId="1626"/>
    <cellStyle name="Акцент4 8 2" xfId="1627"/>
    <cellStyle name="Акцент4 9" xfId="1628"/>
    <cellStyle name="Акцент4 9 2" xfId="1629"/>
    <cellStyle name="Акцент5" xfId="1630"/>
    <cellStyle name="Акцент5 10" xfId="1631"/>
    <cellStyle name="Акцент5 2" xfId="1632"/>
    <cellStyle name="Акцент5 2 2" xfId="1633"/>
    <cellStyle name="Акцент5 3" xfId="1634"/>
    <cellStyle name="Акцент5 3 2" xfId="1635"/>
    <cellStyle name="Акцент5 4" xfId="1636"/>
    <cellStyle name="Акцент5 4 2" xfId="1637"/>
    <cellStyle name="Акцент5 5" xfId="1638"/>
    <cellStyle name="Акцент5 5 2" xfId="1639"/>
    <cellStyle name="Акцент5 6" xfId="1640"/>
    <cellStyle name="Акцент5 6 2" xfId="1641"/>
    <cellStyle name="Акцент5 7" xfId="1642"/>
    <cellStyle name="Акцент5 7 2" xfId="1643"/>
    <cellStyle name="Акцент5 8" xfId="1644"/>
    <cellStyle name="Акцент5 8 2" xfId="1645"/>
    <cellStyle name="Акцент5 9" xfId="1646"/>
    <cellStyle name="Акцент5 9 2" xfId="1647"/>
    <cellStyle name="Акцент6" xfId="1648"/>
    <cellStyle name="Акцент6 10" xfId="1649"/>
    <cellStyle name="Акцент6 2" xfId="1650"/>
    <cellStyle name="Акцент6 2 2" xfId="1651"/>
    <cellStyle name="Акцент6 3" xfId="1652"/>
    <cellStyle name="Акцент6 3 2" xfId="1653"/>
    <cellStyle name="Акцент6 4" xfId="1654"/>
    <cellStyle name="Акцент6 4 2" xfId="1655"/>
    <cellStyle name="Акцент6 5" xfId="1656"/>
    <cellStyle name="Акцент6 5 2" xfId="1657"/>
    <cellStyle name="Акцент6 6" xfId="1658"/>
    <cellStyle name="Акцент6 6 2" xfId="1659"/>
    <cellStyle name="Акцент6 7" xfId="1660"/>
    <cellStyle name="Акцент6 7 2" xfId="1661"/>
    <cellStyle name="Акцент6 8" xfId="1662"/>
    <cellStyle name="Акцент6 8 2" xfId="1663"/>
    <cellStyle name="Акцент6 9" xfId="1664"/>
    <cellStyle name="Акцент6 9 2" xfId="1665"/>
    <cellStyle name="Беззащитный" xfId="1666"/>
    <cellStyle name="Ввод " xfId="1667"/>
    <cellStyle name="Ввод  10" xfId="1668"/>
    <cellStyle name="Ввод  2" xfId="1669"/>
    <cellStyle name="Ввод  2 2" xfId="1670"/>
    <cellStyle name="Ввод  2_46EE.2011(v1.0)" xfId="1671"/>
    <cellStyle name="Ввод  3" xfId="1672"/>
    <cellStyle name="Ввод  3 2" xfId="1673"/>
    <cellStyle name="Ввод  3_46EE.2011(v1.0)" xfId="1674"/>
    <cellStyle name="Ввод  4" xfId="1675"/>
    <cellStyle name="Ввод  4 2" xfId="1676"/>
    <cellStyle name="Ввод  4_46EE.2011(v1.0)" xfId="1677"/>
    <cellStyle name="Ввод  5" xfId="1678"/>
    <cellStyle name="Ввод  5 2" xfId="1679"/>
    <cellStyle name="Ввод  5_46EE.2011(v1.0)" xfId="1680"/>
    <cellStyle name="Ввод  6" xfId="1681"/>
    <cellStyle name="Ввод  6 2" xfId="1682"/>
    <cellStyle name="Ввод  6_46EE.2011(v1.0)" xfId="1683"/>
    <cellStyle name="Ввод  7" xfId="1684"/>
    <cellStyle name="Ввод  7 2" xfId="1685"/>
    <cellStyle name="Ввод  7_46EE.2011(v1.0)" xfId="1686"/>
    <cellStyle name="Ввод  8" xfId="1687"/>
    <cellStyle name="Ввод  8 2" xfId="1688"/>
    <cellStyle name="Ввод  8_46EE.2011(v1.0)" xfId="1689"/>
    <cellStyle name="Ввод  9" xfId="1690"/>
    <cellStyle name="Ввод  9 2" xfId="1691"/>
    <cellStyle name="Ввод  9_46EE.2011(v1.0)" xfId="1692"/>
    <cellStyle name="Верт. заголовок" xfId="1693"/>
    <cellStyle name="Вес_продукта" xfId="1694"/>
    <cellStyle name="Вывод" xfId="1695"/>
    <cellStyle name="Вывод 10" xfId="1696"/>
    <cellStyle name="Вывод 2" xfId="1697"/>
    <cellStyle name="Вывод 2 2" xfId="1698"/>
    <cellStyle name="Вывод 2_46EE.2011(v1.0)" xfId="1699"/>
    <cellStyle name="Вывод 3" xfId="1700"/>
    <cellStyle name="Вывод 3 2" xfId="1701"/>
    <cellStyle name="Вывод 3_46EE.2011(v1.0)" xfId="1702"/>
    <cellStyle name="Вывод 4" xfId="1703"/>
    <cellStyle name="Вывод 4 2" xfId="1704"/>
    <cellStyle name="Вывод 4_46EE.2011(v1.0)" xfId="1705"/>
    <cellStyle name="Вывод 5" xfId="1706"/>
    <cellStyle name="Вывод 5 2" xfId="1707"/>
    <cellStyle name="Вывод 5_46EE.2011(v1.0)" xfId="1708"/>
    <cellStyle name="Вывод 6" xfId="1709"/>
    <cellStyle name="Вывод 6 2" xfId="1710"/>
    <cellStyle name="Вывод 6_46EE.2011(v1.0)" xfId="1711"/>
    <cellStyle name="Вывод 7" xfId="1712"/>
    <cellStyle name="Вывод 7 2" xfId="1713"/>
    <cellStyle name="Вывод 7_46EE.2011(v1.0)" xfId="1714"/>
    <cellStyle name="Вывод 8" xfId="1715"/>
    <cellStyle name="Вывод 8 2" xfId="1716"/>
    <cellStyle name="Вывод 8_46EE.2011(v1.0)" xfId="1717"/>
    <cellStyle name="Вывод 9" xfId="1718"/>
    <cellStyle name="Вывод 9 2" xfId="1719"/>
    <cellStyle name="Вывод 9_46EE.2011(v1.0)" xfId="1720"/>
    <cellStyle name="Вычисление" xfId="1721"/>
    <cellStyle name="Вычисление 10" xfId="1722"/>
    <cellStyle name="Вычисление 2" xfId="1723"/>
    <cellStyle name="Вычисление 2 2" xfId="1724"/>
    <cellStyle name="Вычисление 2_46EE.2011(v1.0)" xfId="1725"/>
    <cellStyle name="Вычисление 3" xfId="1726"/>
    <cellStyle name="Вычисление 3 2" xfId="1727"/>
    <cellStyle name="Вычисление 3_46EE.2011(v1.0)" xfId="1728"/>
    <cellStyle name="Вычисление 4" xfId="1729"/>
    <cellStyle name="Вычисление 4 2" xfId="1730"/>
    <cellStyle name="Вычисление 4_46EE.2011(v1.0)" xfId="1731"/>
    <cellStyle name="Вычисление 5" xfId="1732"/>
    <cellStyle name="Вычисление 5 2" xfId="1733"/>
    <cellStyle name="Вычисление 5_46EE.2011(v1.0)" xfId="1734"/>
    <cellStyle name="Вычисление 6" xfId="1735"/>
    <cellStyle name="Вычисление 6 2" xfId="1736"/>
    <cellStyle name="Вычисление 6_46EE.2011(v1.0)" xfId="1737"/>
    <cellStyle name="Вычисление 7" xfId="1738"/>
    <cellStyle name="Вычисление 7 2" xfId="1739"/>
    <cellStyle name="Вычисление 7_46EE.2011(v1.0)" xfId="1740"/>
    <cellStyle name="Вычисление 8" xfId="1741"/>
    <cellStyle name="Вычисление 8 2" xfId="1742"/>
    <cellStyle name="Вычисление 8_46EE.2011(v1.0)" xfId="1743"/>
    <cellStyle name="Вычисление 9" xfId="1744"/>
    <cellStyle name="Вычисление 9 2" xfId="1745"/>
    <cellStyle name="Вычисление 9_46EE.2011(v1.0)" xfId="1746"/>
    <cellStyle name="Hyperlink" xfId="1747"/>
    <cellStyle name="Гиперссылка 2" xfId="1748"/>
    <cellStyle name="Гиперссылка 2 2" xfId="1749"/>
    <cellStyle name="Гиперссылка 3" xfId="1750"/>
    <cellStyle name="Гиперссылка 4" xfId="1751"/>
    <cellStyle name="Гиперссылка 4 2" xfId="1752"/>
    <cellStyle name="Гиперссылка 5" xfId="1753"/>
    <cellStyle name="Гиперссылка 6" xfId="1754"/>
    <cellStyle name="Группа" xfId="1755"/>
    <cellStyle name="Группа 0" xfId="1756"/>
    <cellStyle name="Группа 1" xfId="1757"/>
    <cellStyle name="Группа 2" xfId="1758"/>
    <cellStyle name="Группа 3" xfId="1759"/>
    <cellStyle name="Группа 4" xfId="1760"/>
    <cellStyle name="Группа 5" xfId="1761"/>
    <cellStyle name="Группа 6" xfId="1762"/>
    <cellStyle name="Группа 7" xfId="1763"/>
    <cellStyle name="Группа 8" xfId="1764"/>
    <cellStyle name="Группа_4DNS.UPDATE.EXAMPLE" xfId="1765"/>
    <cellStyle name="ДАТА" xfId="1766"/>
    <cellStyle name="ДАТА 2" xfId="1767"/>
    <cellStyle name="ДАТА 3" xfId="1768"/>
    <cellStyle name="ДАТА 4" xfId="1769"/>
    <cellStyle name="ДАТА 5" xfId="1770"/>
    <cellStyle name="ДАТА 6" xfId="1771"/>
    <cellStyle name="ДАТА 7" xfId="1772"/>
    <cellStyle name="ДАТА 8" xfId="1773"/>
    <cellStyle name="ДАТА 9" xfId="1774"/>
    <cellStyle name="ДАТА_1" xfId="1775"/>
    <cellStyle name="Currency" xfId="1776"/>
    <cellStyle name="Currency [0]" xfId="1777"/>
    <cellStyle name="Денежный 2" xfId="1778"/>
    <cellStyle name="Денежный 2 2" xfId="1779"/>
    <cellStyle name="Денежный 2_INDEX.STATION.2012(v1.0)_" xfId="1780"/>
    <cellStyle name="Заголовок" xfId="1781"/>
    <cellStyle name="Заголовок 1" xfId="1782"/>
    <cellStyle name="Заголовок 1 10" xfId="1783"/>
    <cellStyle name="Заголовок 1 2" xfId="1784"/>
    <cellStyle name="Заголовок 1 2 2" xfId="1785"/>
    <cellStyle name="Заголовок 1 2_46EE.2011(v1.0)" xfId="1786"/>
    <cellStyle name="Заголовок 1 3" xfId="1787"/>
    <cellStyle name="Заголовок 1 3 2" xfId="1788"/>
    <cellStyle name="Заголовок 1 3_46EE.2011(v1.0)" xfId="1789"/>
    <cellStyle name="Заголовок 1 4" xfId="1790"/>
    <cellStyle name="Заголовок 1 4 2" xfId="1791"/>
    <cellStyle name="Заголовок 1 4_46EE.2011(v1.0)" xfId="1792"/>
    <cellStyle name="Заголовок 1 5" xfId="1793"/>
    <cellStyle name="Заголовок 1 5 2" xfId="1794"/>
    <cellStyle name="Заголовок 1 5_46EE.2011(v1.0)" xfId="1795"/>
    <cellStyle name="Заголовок 1 6" xfId="1796"/>
    <cellStyle name="Заголовок 1 6 2" xfId="1797"/>
    <cellStyle name="Заголовок 1 6_46EE.2011(v1.0)" xfId="1798"/>
    <cellStyle name="Заголовок 1 7" xfId="1799"/>
    <cellStyle name="Заголовок 1 7 2" xfId="1800"/>
    <cellStyle name="Заголовок 1 7_46EE.2011(v1.0)" xfId="1801"/>
    <cellStyle name="Заголовок 1 8" xfId="1802"/>
    <cellStyle name="Заголовок 1 8 2" xfId="1803"/>
    <cellStyle name="Заголовок 1 8_46EE.2011(v1.0)" xfId="1804"/>
    <cellStyle name="Заголовок 1 9" xfId="1805"/>
    <cellStyle name="Заголовок 1 9 2" xfId="1806"/>
    <cellStyle name="Заголовок 1 9_46EE.2011(v1.0)" xfId="1807"/>
    <cellStyle name="Заголовок 2" xfId="1808"/>
    <cellStyle name="Заголовок 2 10" xfId="1809"/>
    <cellStyle name="Заголовок 2 2" xfId="1810"/>
    <cellStyle name="Заголовок 2 2 2" xfId="1811"/>
    <cellStyle name="Заголовок 2 2_46EE.2011(v1.0)" xfId="1812"/>
    <cellStyle name="Заголовок 2 3" xfId="1813"/>
    <cellStyle name="Заголовок 2 3 2" xfId="1814"/>
    <cellStyle name="Заголовок 2 3_46EE.2011(v1.0)" xfId="1815"/>
    <cellStyle name="Заголовок 2 4" xfId="1816"/>
    <cellStyle name="Заголовок 2 4 2" xfId="1817"/>
    <cellStyle name="Заголовок 2 4_46EE.2011(v1.0)" xfId="1818"/>
    <cellStyle name="Заголовок 2 5" xfId="1819"/>
    <cellStyle name="Заголовок 2 5 2" xfId="1820"/>
    <cellStyle name="Заголовок 2 5_46EE.2011(v1.0)" xfId="1821"/>
    <cellStyle name="Заголовок 2 6" xfId="1822"/>
    <cellStyle name="Заголовок 2 6 2" xfId="1823"/>
    <cellStyle name="Заголовок 2 6_46EE.2011(v1.0)" xfId="1824"/>
    <cellStyle name="Заголовок 2 7" xfId="1825"/>
    <cellStyle name="Заголовок 2 7 2" xfId="1826"/>
    <cellStyle name="Заголовок 2 7_46EE.2011(v1.0)" xfId="1827"/>
    <cellStyle name="Заголовок 2 8" xfId="1828"/>
    <cellStyle name="Заголовок 2 8 2" xfId="1829"/>
    <cellStyle name="Заголовок 2 8_46EE.2011(v1.0)" xfId="1830"/>
    <cellStyle name="Заголовок 2 9" xfId="1831"/>
    <cellStyle name="Заголовок 2 9 2" xfId="1832"/>
    <cellStyle name="Заголовок 2 9_46EE.2011(v1.0)" xfId="1833"/>
    <cellStyle name="Заголовок 3" xfId="1834"/>
    <cellStyle name="Заголовок 3 10" xfId="1835"/>
    <cellStyle name="Заголовок 3 2" xfId="1836"/>
    <cellStyle name="Заголовок 3 2 2" xfId="1837"/>
    <cellStyle name="Заголовок 3 2_46EE.2011(v1.0)" xfId="1838"/>
    <cellStyle name="Заголовок 3 3" xfId="1839"/>
    <cellStyle name="Заголовок 3 3 2" xfId="1840"/>
    <cellStyle name="Заголовок 3 3_46EE.2011(v1.0)" xfId="1841"/>
    <cellStyle name="Заголовок 3 4" xfId="1842"/>
    <cellStyle name="Заголовок 3 4 2" xfId="1843"/>
    <cellStyle name="Заголовок 3 4_46EE.2011(v1.0)" xfId="1844"/>
    <cellStyle name="Заголовок 3 5" xfId="1845"/>
    <cellStyle name="Заголовок 3 5 2" xfId="1846"/>
    <cellStyle name="Заголовок 3 5_46EE.2011(v1.0)" xfId="1847"/>
    <cellStyle name="Заголовок 3 6" xfId="1848"/>
    <cellStyle name="Заголовок 3 6 2" xfId="1849"/>
    <cellStyle name="Заголовок 3 6_46EE.2011(v1.0)" xfId="1850"/>
    <cellStyle name="Заголовок 3 7" xfId="1851"/>
    <cellStyle name="Заголовок 3 7 2" xfId="1852"/>
    <cellStyle name="Заголовок 3 7_46EE.2011(v1.0)" xfId="1853"/>
    <cellStyle name="Заголовок 3 8" xfId="1854"/>
    <cellStyle name="Заголовок 3 8 2" xfId="1855"/>
    <cellStyle name="Заголовок 3 8_46EE.2011(v1.0)" xfId="1856"/>
    <cellStyle name="Заголовок 3 9" xfId="1857"/>
    <cellStyle name="Заголовок 3 9 2" xfId="1858"/>
    <cellStyle name="Заголовок 3 9_46EE.2011(v1.0)" xfId="1859"/>
    <cellStyle name="Заголовок 4" xfId="1860"/>
    <cellStyle name="Заголовок 4 10" xfId="1861"/>
    <cellStyle name="Заголовок 4 2" xfId="1862"/>
    <cellStyle name="Заголовок 4 2 2" xfId="1863"/>
    <cellStyle name="Заголовок 4 3" xfId="1864"/>
    <cellStyle name="Заголовок 4 3 2" xfId="1865"/>
    <cellStyle name="Заголовок 4 4" xfId="1866"/>
    <cellStyle name="Заголовок 4 4 2" xfId="1867"/>
    <cellStyle name="Заголовок 4 5" xfId="1868"/>
    <cellStyle name="Заголовок 4 5 2" xfId="1869"/>
    <cellStyle name="Заголовок 4 6" xfId="1870"/>
    <cellStyle name="Заголовок 4 6 2" xfId="1871"/>
    <cellStyle name="Заголовок 4 7" xfId="1872"/>
    <cellStyle name="Заголовок 4 7 2" xfId="1873"/>
    <cellStyle name="Заголовок 4 8" xfId="1874"/>
    <cellStyle name="Заголовок 4 8 2" xfId="1875"/>
    <cellStyle name="Заголовок 4 9" xfId="1876"/>
    <cellStyle name="Заголовок 4 9 2" xfId="1877"/>
    <cellStyle name="Заголовок 5" xfId="1878"/>
    <cellStyle name="ЗАГОЛОВОК1" xfId="1879"/>
    <cellStyle name="ЗАГОЛОВОК2" xfId="1880"/>
    <cellStyle name="ЗаголовокСтолбца" xfId="1881"/>
    <cellStyle name="ЗаголовокСтолбца 2" xfId="1882"/>
    <cellStyle name="Защитный" xfId="1883"/>
    <cellStyle name="Значение" xfId="1884"/>
    <cellStyle name="Зоголовок" xfId="1885"/>
    <cellStyle name="Итог" xfId="1886"/>
    <cellStyle name="Итог 10" xfId="1887"/>
    <cellStyle name="Итог 2" xfId="1888"/>
    <cellStyle name="Итог 2 2" xfId="1889"/>
    <cellStyle name="Итог 2_46EE.2011(v1.0)" xfId="1890"/>
    <cellStyle name="Итог 3" xfId="1891"/>
    <cellStyle name="Итог 3 2" xfId="1892"/>
    <cellStyle name="Итог 3_46EE.2011(v1.0)" xfId="1893"/>
    <cellStyle name="Итог 4" xfId="1894"/>
    <cellStyle name="Итог 4 2" xfId="1895"/>
    <cellStyle name="Итог 4_46EE.2011(v1.0)" xfId="1896"/>
    <cellStyle name="Итог 5" xfId="1897"/>
    <cellStyle name="Итог 5 2" xfId="1898"/>
    <cellStyle name="Итог 5_46EE.2011(v1.0)" xfId="1899"/>
    <cellStyle name="Итог 6" xfId="1900"/>
    <cellStyle name="Итог 6 2" xfId="1901"/>
    <cellStyle name="Итог 6_46EE.2011(v1.0)" xfId="1902"/>
    <cellStyle name="Итог 7" xfId="1903"/>
    <cellStyle name="Итог 7 2" xfId="1904"/>
    <cellStyle name="Итог 7_46EE.2011(v1.0)" xfId="1905"/>
    <cellStyle name="Итог 8" xfId="1906"/>
    <cellStyle name="Итог 8 2" xfId="1907"/>
    <cellStyle name="Итог 8_46EE.2011(v1.0)" xfId="1908"/>
    <cellStyle name="Итог 9" xfId="1909"/>
    <cellStyle name="Итог 9 2" xfId="1910"/>
    <cellStyle name="Итог 9_46EE.2011(v1.0)" xfId="1911"/>
    <cellStyle name="Итого" xfId="1912"/>
    <cellStyle name="ИТОГОВЫЙ" xfId="1913"/>
    <cellStyle name="ИТОГОВЫЙ 2" xfId="1914"/>
    <cellStyle name="ИТОГОВЫЙ 3" xfId="1915"/>
    <cellStyle name="ИТОГОВЫЙ 4" xfId="1916"/>
    <cellStyle name="ИТОГОВЫЙ 5" xfId="1917"/>
    <cellStyle name="ИТОГОВЫЙ 6" xfId="1918"/>
    <cellStyle name="ИТОГОВЫЙ 7" xfId="1919"/>
    <cellStyle name="ИТОГОВЫЙ 8" xfId="1920"/>
    <cellStyle name="ИТОГОВЫЙ 9" xfId="1921"/>
    <cellStyle name="ИТОГОВЫЙ_1" xfId="1922"/>
    <cellStyle name="Контрольная ячейка" xfId="1923"/>
    <cellStyle name="Контрольная ячейка 10" xfId="1924"/>
    <cellStyle name="Контрольная ячейка 2" xfId="1925"/>
    <cellStyle name="Контрольная ячейка 2 2" xfId="1926"/>
    <cellStyle name="Контрольная ячейка 2_46EE.2011(v1.0)" xfId="1927"/>
    <cellStyle name="Контрольная ячейка 3" xfId="1928"/>
    <cellStyle name="Контрольная ячейка 3 2" xfId="1929"/>
    <cellStyle name="Контрольная ячейка 3_46EE.2011(v1.0)" xfId="1930"/>
    <cellStyle name="Контрольная ячейка 4" xfId="1931"/>
    <cellStyle name="Контрольная ячейка 4 2" xfId="1932"/>
    <cellStyle name="Контрольная ячейка 4_46EE.2011(v1.0)" xfId="1933"/>
    <cellStyle name="Контрольная ячейка 5" xfId="1934"/>
    <cellStyle name="Контрольная ячейка 5 2" xfId="1935"/>
    <cellStyle name="Контрольная ячейка 5_46EE.2011(v1.0)" xfId="1936"/>
    <cellStyle name="Контрольная ячейка 6" xfId="1937"/>
    <cellStyle name="Контрольная ячейка 6 2" xfId="1938"/>
    <cellStyle name="Контрольная ячейка 6_46EE.2011(v1.0)" xfId="1939"/>
    <cellStyle name="Контрольная ячейка 7" xfId="1940"/>
    <cellStyle name="Контрольная ячейка 7 2" xfId="1941"/>
    <cellStyle name="Контрольная ячейка 7_46EE.2011(v1.0)" xfId="1942"/>
    <cellStyle name="Контрольная ячейка 8" xfId="1943"/>
    <cellStyle name="Контрольная ячейка 8 2" xfId="1944"/>
    <cellStyle name="Контрольная ячейка 8_46EE.2011(v1.0)" xfId="1945"/>
    <cellStyle name="Контрольная ячейка 9" xfId="1946"/>
    <cellStyle name="Контрольная ячейка 9 2" xfId="1947"/>
    <cellStyle name="Контрольная ячейка 9_46EE.2011(v1.0)" xfId="1948"/>
    <cellStyle name="Миша (бланки отчетности)" xfId="1949"/>
    <cellStyle name="Мой заголовок" xfId="1950"/>
    <cellStyle name="Мой заголовок листа" xfId="1951"/>
    <cellStyle name="Мой заголовок листа 2" xfId="1952"/>
    <cellStyle name="Мой заголовок_Новая инструкция1_фст" xfId="1953"/>
    <cellStyle name="Мои наименования показателей" xfId="1954"/>
    <cellStyle name="Мои наименования показателей 10" xfId="1955"/>
    <cellStyle name="Мои наименования показателей 11" xfId="1956"/>
    <cellStyle name="Мои наименования показателей 2" xfId="1957"/>
    <cellStyle name="Мои наименования показателей 2 2" xfId="1958"/>
    <cellStyle name="Мои наименования показателей 2 3" xfId="1959"/>
    <cellStyle name="Мои наименования показателей 2 4" xfId="1960"/>
    <cellStyle name="Мои наименования показателей 2 5" xfId="1961"/>
    <cellStyle name="Мои наименования показателей 2 6" xfId="1962"/>
    <cellStyle name="Мои наименования показателей 2 7" xfId="1963"/>
    <cellStyle name="Мои наименования показателей 2 8" xfId="1964"/>
    <cellStyle name="Мои наименования показателей 2 9" xfId="1965"/>
    <cellStyle name="Мои наименования показателей 2_1" xfId="1966"/>
    <cellStyle name="Мои наименования показателей 3" xfId="1967"/>
    <cellStyle name="Мои наименования показателей 3 2" xfId="1968"/>
    <cellStyle name="Мои наименования показателей 3 3" xfId="1969"/>
    <cellStyle name="Мои наименования показателей 3 4" xfId="1970"/>
    <cellStyle name="Мои наименования показателей 3 5" xfId="1971"/>
    <cellStyle name="Мои наименования показателей 3 6" xfId="1972"/>
    <cellStyle name="Мои наименования показателей 3 7" xfId="1973"/>
    <cellStyle name="Мои наименования показателей 3 8" xfId="1974"/>
    <cellStyle name="Мои наименования показателей 3 9" xfId="1975"/>
    <cellStyle name="Мои наименования показателей 3_1" xfId="1976"/>
    <cellStyle name="Мои наименования показателей 4" xfId="1977"/>
    <cellStyle name="Мои наименования показателей 4 2" xfId="1978"/>
    <cellStyle name="Мои наименования показателей 4 3" xfId="1979"/>
    <cellStyle name="Мои наименования показателей 4 4" xfId="1980"/>
    <cellStyle name="Мои наименования показателей 4 5" xfId="1981"/>
    <cellStyle name="Мои наименования показателей 4 6" xfId="1982"/>
    <cellStyle name="Мои наименования показателей 4 7" xfId="1983"/>
    <cellStyle name="Мои наименования показателей 4 8" xfId="1984"/>
    <cellStyle name="Мои наименования показателей 4 9" xfId="1985"/>
    <cellStyle name="Мои наименования показателей 4_1" xfId="1986"/>
    <cellStyle name="Мои наименования показателей 5" xfId="1987"/>
    <cellStyle name="Мои наименования показателей 5 2" xfId="1988"/>
    <cellStyle name="Мои наименования показателей 5 3" xfId="1989"/>
    <cellStyle name="Мои наименования показателей 5 4" xfId="1990"/>
    <cellStyle name="Мои наименования показателей 5 5" xfId="1991"/>
    <cellStyle name="Мои наименования показателей 5 6" xfId="1992"/>
    <cellStyle name="Мои наименования показателей 5 7" xfId="1993"/>
    <cellStyle name="Мои наименования показателей 5 8" xfId="1994"/>
    <cellStyle name="Мои наименования показателей 5 9" xfId="1995"/>
    <cellStyle name="Мои наименования показателей 5_1" xfId="1996"/>
    <cellStyle name="Мои наименования показателей 6" xfId="1997"/>
    <cellStyle name="Мои наименования показателей 6 2" xfId="1998"/>
    <cellStyle name="Мои наименования показателей 6 3" xfId="1999"/>
    <cellStyle name="Мои наименования показателей 6 4" xfId="2000"/>
    <cellStyle name="Мои наименования показателей 6_46EE.2011(v1.0)" xfId="2001"/>
    <cellStyle name="Мои наименования показателей 7" xfId="2002"/>
    <cellStyle name="Мои наименования показателей 7 2" xfId="2003"/>
    <cellStyle name="Мои наименования показателей 7 3" xfId="2004"/>
    <cellStyle name="Мои наименования показателей 7 4" xfId="2005"/>
    <cellStyle name="Мои наименования показателей 7_46EE.2011(v1.0)" xfId="2006"/>
    <cellStyle name="Мои наименования показателей 8" xfId="2007"/>
    <cellStyle name="Мои наименования показателей 8 2" xfId="2008"/>
    <cellStyle name="Мои наименования показателей 8 3" xfId="2009"/>
    <cellStyle name="Мои наименования показателей 8 4" xfId="2010"/>
    <cellStyle name="Мои наименования показателей 8_46EE.2011(v1.0)" xfId="2011"/>
    <cellStyle name="Мои наименования показателей 9" xfId="2012"/>
    <cellStyle name="Мои наименования показателей_46EE.2011" xfId="2013"/>
    <cellStyle name="назв фил" xfId="2014"/>
    <cellStyle name="Название" xfId="2015"/>
    <cellStyle name="Название 10" xfId="2016"/>
    <cellStyle name="Название 2" xfId="2017"/>
    <cellStyle name="Название 2 2" xfId="2018"/>
    <cellStyle name="Название 3" xfId="2019"/>
    <cellStyle name="Название 3 2" xfId="2020"/>
    <cellStyle name="Название 4" xfId="2021"/>
    <cellStyle name="Название 4 2" xfId="2022"/>
    <cellStyle name="Название 5" xfId="2023"/>
    <cellStyle name="Название 5 2" xfId="2024"/>
    <cellStyle name="Название 6" xfId="2025"/>
    <cellStyle name="Название 6 2" xfId="2026"/>
    <cellStyle name="Название 7" xfId="2027"/>
    <cellStyle name="Название 7 2" xfId="2028"/>
    <cellStyle name="Название 8" xfId="2029"/>
    <cellStyle name="Название 8 2" xfId="2030"/>
    <cellStyle name="Название 9" xfId="2031"/>
    <cellStyle name="Название 9 2" xfId="2032"/>
    <cellStyle name="Невидимый" xfId="2033"/>
    <cellStyle name="Нейтральный" xfId="2034"/>
    <cellStyle name="Нейтральный 10" xfId="2035"/>
    <cellStyle name="Нейтральный 2" xfId="2036"/>
    <cellStyle name="Нейтральный 2 2" xfId="2037"/>
    <cellStyle name="Нейтральный 3" xfId="2038"/>
    <cellStyle name="Нейтральный 3 2" xfId="2039"/>
    <cellStyle name="Нейтральный 4" xfId="2040"/>
    <cellStyle name="Нейтральный 4 2" xfId="2041"/>
    <cellStyle name="Нейтральный 5" xfId="2042"/>
    <cellStyle name="Нейтральный 5 2" xfId="2043"/>
    <cellStyle name="Нейтральный 6" xfId="2044"/>
    <cellStyle name="Нейтральный 6 2" xfId="2045"/>
    <cellStyle name="Нейтральный 7" xfId="2046"/>
    <cellStyle name="Нейтральный 7 2" xfId="2047"/>
    <cellStyle name="Нейтральный 8" xfId="2048"/>
    <cellStyle name="Нейтральный 8 2" xfId="2049"/>
    <cellStyle name="Нейтральный 9" xfId="2050"/>
    <cellStyle name="Нейтральный 9 2" xfId="2051"/>
    <cellStyle name="Низ1" xfId="2052"/>
    <cellStyle name="Низ2" xfId="2053"/>
    <cellStyle name="Обычный 10" xfId="2054"/>
    <cellStyle name="Обычный 10 2" xfId="2055"/>
    <cellStyle name="Обычный 11" xfId="2056"/>
    <cellStyle name="Обычный 11 2" xfId="2057"/>
    <cellStyle name="Обычный 11 3" xfId="2058"/>
    <cellStyle name="Обычный 11_46EE.2011(v1.2)" xfId="2059"/>
    <cellStyle name="Обычный 12" xfId="2060"/>
    <cellStyle name="Обычный 12 2" xfId="2061"/>
    <cellStyle name="Обычный 12 3" xfId="2062"/>
    <cellStyle name="Обычный 13" xfId="2063"/>
    <cellStyle name="Обычный 13 2" xfId="2064"/>
    <cellStyle name="Обычный 14" xfId="2065"/>
    <cellStyle name="Обычный 14 3" xfId="2066"/>
    <cellStyle name="Обычный 17" xfId="2067"/>
    <cellStyle name="Обычный 2" xfId="2068"/>
    <cellStyle name="Обычный 2 10" xfId="2069"/>
    <cellStyle name="Обычный 2 11" xfId="2070"/>
    <cellStyle name="Обычный 2 12" xfId="2071"/>
    <cellStyle name="Обычный 2 13" xfId="2072"/>
    <cellStyle name="Обычный 2 2" xfId="2073"/>
    <cellStyle name="Обычный 2 2 2" xfId="2074"/>
    <cellStyle name="Обычный 2 2 2 2" xfId="2075"/>
    <cellStyle name="Обычный 2 2 2 3" xfId="2076"/>
    <cellStyle name="Обычный 2 2 2 4" xfId="2077"/>
    <cellStyle name="Обычный 2 2 2 5" xfId="2078"/>
    <cellStyle name="Обычный 2 2 3" xfId="2079"/>
    <cellStyle name="Обычный 2 2 3 2" xfId="2080"/>
    <cellStyle name="Обычный 2 2 4" xfId="2081"/>
    <cellStyle name="Обычный 2 2_46EE.2011(v1.0)" xfId="2082"/>
    <cellStyle name="Обычный 2 3" xfId="2083"/>
    <cellStyle name="Обычный 2 3 2" xfId="2084"/>
    <cellStyle name="Обычный 2 3 3" xfId="2085"/>
    <cellStyle name="Обычный 2 3_46EE.2011(v1.0)" xfId="2086"/>
    <cellStyle name="Обычный 2 4" xfId="2087"/>
    <cellStyle name="Обычный 2 4 2" xfId="2088"/>
    <cellStyle name="Обычный 2 4 3" xfId="2089"/>
    <cellStyle name="Обычный 2 4_46EE.2011(v1.0)" xfId="2090"/>
    <cellStyle name="Обычный 2 5" xfId="2091"/>
    <cellStyle name="Обычный 2 5 2" xfId="2092"/>
    <cellStyle name="Обычный 2 5 3" xfId="2093"/>
    <cellStyle name="Обычный 2 5_46EE.2011(v1.0)" xfId="2094"/>
    <cellStyle name="Обычный 2 6" xfId="2095"/>
    <cellStyle name="Обычный 2 6 2" xfId="2096"/>
    <cellStyle name="Обычный 2 6 3" xfId="2097"/>
    <cellStyle name="Обычный 2 6_46EE.2011(v1.0)" xfId="2098"/>
    <cellStyle name="Обычный 2 7" xfId="2099"/>
    <cellStyle name="Обычный 2 8" xfId="2100"/>
    <cellStyle name="Обычный 2 8 2" xfId="2101"/>
    <cellStyle name="Обычный 2 8 3" xfId="2102"/>
    <cellStyle name="Обычный 2 9" xfId="2103"/>
    <cellStyle name="Обычный 2_1" xfId="2104"/>
    <cellStyle name="Обычный 3" xfId="2105"/>
    <cellStyle name="Обычный 3 2" xfId="2106"/>
    <cellStyle name="Обычный 3 3" xfId="2107"/>
    <cellStyle name="Обычный 3 4" xfId="2108"/>
    <cellStyle name="Обычный 3_Общехоз." xfId="2109"/>
    <cellStyle name="Обычный 4" xfId="2110"/>
    <cellStyle name="Обычный 4 2" xfId="2111"/>
    <cellStyle name="Обычный 4 2 2" xfId="2112"/>
    <cellStyle name="Обычный 4 2 3" xfId="2113"/>
    <cellStyle name="Обычный 4 2 4" xfId="2114"/>
    <cellStyle name="Обычный 4 2_46EP.2012(v0.1)" xfId="2115"/>
    <cellStyle name="Обычный 4 3" xfId="2116"/>
    <cellStyle name="Обычный 4_ARMRAZR" xfId="2117"/>
    <cellStyle name="Обычный 5" xfId="2118"/>
    <cellStyle name="Обычный 5 2" xfId="2119"/>
    <cellStyle name="Обычный 6" xfId="2120"/>
    <cellStyle name="Обычный 6 2" xfId="2121"/>
    <cellStyle name="Обычный 7" xfId="2122"/>
    <cellStyle name="Обычный 7 2" xfId="2123"/>
    <cellStyle name="Обычный 8" xfId="2124"/>
    <cellStyle name="Обычный 8 2" xfId="2125"/>
    <cellStyle name="Обычный 9" xfId="2126"/>
    <cellStyle name="Обычный 9 2" xfId="2127"/>
    <cellStyle name="Обычный_Kom kompleks" xfId="2128"/>
    <cellStyle name="Обычный_KV.ITOG.4.78(v1.0)" xfId="2129"/>
    <cellStyle name="Обычный_PRIL1.ELECTR" xfId="2130"/>
    <cellStyle name="Обычный_WARM.TOPL.Q1.2010" xfId="2131"/>
    <cellStyle name="Обычный_ЖКУ_проект3" xfId="2132"/>
    <cellStyle name="Обычный_Тепло" xfId="2133"/>
    <cellStyle name="Обычный_Тепло 2" xfId="2134"/>
    <cellStyle name="Обычный_форма 1 водопровод для орг" xfId="2135"/>
    <cellStyle name="Обычный_Формы 2-РЭК и  3-РЭК " xfId="2136"/>
    <cellStyle name="Обычный_Формы 2-РЭК и  3-РЭК  2" xfId="2137"/>
    <cellStyle name="Followed Hyperlink" xfId="2138"/>
    <cellStyle name="Ошибка" xfId="2139"/>
    <cellStyle name="Плохой" xfId="2140"/>
    <cellStyle name="Плохой 10" xfId="2141"/>
    <cellStyle name="Плохой 2" xfId="2142"/>
    <cellStyle name="Плохой 2 2" xfId="2143"/>
    <cellStyle name="Плохой 3" xfId="2144"/>
    <cellStyle name="Плохой 3 2" xfId="2145"/>
    <cellStyle name="Плохой 4" xfId="2146"/>
    <cellStyle name="Плохой 4 2" xfId="2147"/>
    <cellStyle name="Плохой 5" xfId="2148"/>
    <cellStyle name="Плохой 5 2" xfId="2149"/>
    <cellStyle name="Плохой 6" xfId="2150"/>
    <cellStyle name="Плохой 6 2" xfId="2151"/>
    <cellStyle name="Плохой 7" xfId="2152"/>
    <cellStyle name="Плохой 7 2" xfId="2153"/>
    <cellStyle name="Плохой 8" xfId="2154"/>
    <cellStyle name="Плохой 8 2" xfId="2155"/>
    <cellStyle name="Плохой 9" xfId="2156"/>
    <cellStyle name="Плохой 9 2" xfId="2157"/>
    <cellStyle name="По центру с переносом" xfId="2158"/>
    <cellStyle name="По центру с переносом 2" xfId="2159"/>
    <cellStyle name="По центру с переносом 3" xfId="2160"/>
    <cellStyle name="По центру с переносом 4" xfId="2161"/>
    <cellStyle name="По ширине с переносом" xfId="2162"/>
    <cellStyle name="По ширине с переносом 2" xfId="2163"/>
    <cellStyle name="По ширине с переносом 3" xfId="2164"/>
    <cellStyle name="По ширине с переносом 4" xfId="2165"/>
    <cellStyle name="Подгруппа" xfId="2166"/>
    <cellStyle name="Поле ввода" xfId="2167"/>
    <cellStyle name="Пояснение" xfId="2168"/>
    <cellStyle name="Пояснение 10" xfId="2169"/>
    <cellStyle name="Пояснение 2" xfId="2170"/>
    <cellStyle name="Пояснение 2 2" xfId="2171"/>
    <cellStyle name="Пояснение 3" xfId="2172"/>
    <cellStyle name="Пояснение 3 2" xfId="2173"/>
    <cellStyle name="Пояснение 4" xfId="2174"/>
    <cellStyle name="Пояснение 4 2" xfId="2175"/>
    <cellStyle name="Пояснение 5" xfId="2176"/>
    <cellStyle name="Пояснение 5 2" xfId="2177"/>
    <cellStyle name="Пояснение 6" xfId="2178"/>
    <cellStyle name="Пояснение 6 2" xfId="2179"/>
    <cellStyle name="Пояснение 7" xfId="2180"/>
    <cellStyle name="Пояснение 7 2" xfId="2181"/>
    <cellStyle name="Пояснение 8" xfId="2182"/>
    <cellStyle name="Пояснение 8 2" xfId="2183"/>
    <cellStyle name="Пояснение 9" xfId="2184"/>
    <cellStyle name="Пояснение 9 2" xfId="2185"/>
    <cellStyle name="Примечание" xfId="2186"/>
    <cellStyle name="Примечание 10" xfId="2187"/>
    <cellStyle name="Примечание 10 2" xfId="2188"/>
    <cellStyle name="Примечание 10 3" xfId="2189"/>
    <cellStyle name="Примечание 10 4" xfId="2190"/>
    <cellStyle name="Примечание 10_46EE.2011(v1.0)" xfId="2191"/>
    <cellStyle name="Примечание 11" xfId="2192"/>
    <cellStyle name="Примечание 11 2" xfId="2193"/>
    <cellStyle name="Примечание 11 3" xfId="2194"/>
    <cellStyle name="Примечание 11 4" xfId="2195"/>
    <cellStyle name="Примечание 11_46EE.2011(v1.0)" xfId="2196"/>
    <cellStyle name="Примечание 12" xfId="2197"/>
    <cellStyle name="Примечание 12 2" xfId="2198"/>
    <cellStyle name="Примечание 12 3" xfId="2199"/>
    <cellStyle name="Примечание 12 4" xfId="2200"/>
    <cellStyle name="Примечание 12_46EE.2011(v1.0)" xfId="2201"/>
    <cellStyle name="Примечание 13" xfId="2202"/>
    <cellStyle name="Примечание 14" xfId="2203"/>
    <cellStyle name="Примечание 15" xfId="2204"/>
    <cellStyle name="Примечание 16" xfId="2205"/>
    <cellStyle name="Примечание 17" xfId="2206"/>
    <cellStyle name="Примечание 18" xfId="2207"/>
    <cellStyle name="Примечание 19" xfId="2208"/>
    <cellStyle name="Примечание 2" xfId="2209"/>
    <cellStyle name="Примечание 2 2" xfId="2210"/>
    <cellStyle name="Примечание 2 3" xfId="2211"/>
    <cellStyle name="Примечание 2 4" xfId="2212"/>
    <cellStyle name="Примечание 2 5" xfId="2213"/>
    <cellStyle name="Примечание 2 6" xfId="2214"/>
    <cellStyle name="Примечание 2 7" xfId="2215"/>
    <cellStyle name="Примечание 2 8" xfId="2216"/>
    <cellStyle name="Примечание 2 9" xfId="2217"/>
    <cellStyle name="Примечание 2_46EE.2011(v1.0)" xfId="2218"/>
    <cellStyle name="Примечание 20" xfId="2219"/>
    <cellStyle name="Примечание 21" xfId="2220"/>
    <cellStyle name="Примечание 22" xfId="2221"/>
    <cellStyle name="Примечание 23" xfId="2222"/>
    <cellStyle name="Примечание 24" xfId="2223"/>
    <cellStyle name="Примечание 25" xfId="2224"/>
    <cellStyle name="Примечание 26" xfId="2225"/>
    <cellStyle name="Примечание 27" xfId="2226"/>
    <cellStyle name="Примечание 28" xfId="2227"/>
    <cellStyle name="Примечание 29" xfId="2228"/>
    <cellStyle name="Примечание 3" xfId="2229"/>
    <cellStyle name="Примечание 3 2" xfId="2230"/>
    <cellStyle name="Примечание 3 3" xfId="2231"/>
    <cellStyle name="Примечание 3 4" xfId="2232"/>
    <cellStyle name="Примечание 3 5" xfId="2233"/>
    <cellStyle name="Примечание 3 6" xfId="2234"/>
    <cellStyle name="Примечание 3 7" xfId="2235"/>
    <cellStyle name="Примечание 3 8" xfId="2236"/>
    <cellStyle name="Примечание 3 9" xfId="2237"/>
    <cellStyle name="Примечание 3_46EE.2011(v1.0)" xfId="2238"/>
    <cellStyle name="Примечание 30" xfId="2239"/>
    <cellStyle name="Примечание 31" xfId="2240"/>
    <cellStyle name="Примечание 32" xfId="2241"/>
    <cellStyle name="Примечание 33" xfId="2242"/>
    <cellStyle name="Примечание 34" xfId="2243"/>
    <cellStyle name="Примечание 35" xfId="2244"/>
    <cellStyle name="Примечание 36" xfId="2245"/>
    <cellStyle name="Примечание 37" xfId="2246"/>
    <cellStyle name="Примечание 4" xfId="2247"/>
    <cellStyle name="Примечание 4 2" xfId="2248"/>
    <cellStyle name="Примечание 4 3" xfId="2249"/>
    <cellStyle name="Примечание 4 4" xfId="2250"/>
    <cellStyle name="Примечание 4 5" xfId="2251"/>
    <cellStyle name="Примечание 4 6" xfId="2252"/>
    <cellStyle name="Примечание 4 7" xfId="2253"/>
    <cellStyle name="Примечание 4 8" xfId="2254"/>
    <cellStyle name="Примечание 4 9" xfId="2255"/>
    <cellStyle name="Примечание 4_46EE.2011(v1.0)" xfId="2256"/>
    <cellStyle name="Примечание 5" xfId="2257"/>
    <cellStyle name="Примечание 5 2" xfId="2258"/>
    <cellStyle name="Примечание 5 3" xfId="2259"/>
    <cellStyle name="Примечание 5 4" xfId="2260"/>
    <cellStyle name="Примечание 5 5" xfId="2261"/>
    <cellStyle name="Примечание 5 6" xfId="2262"/>
    <cellStyle name="Примечание 5 7" xfId="2263"/>
    <cellStyle name="Примечание 5 8" xfId="2264"/>
    <cellStyle name="Примечание 5 9" xfId="2265"/>
    <cellStyle name="Примечание 5_46EE.2011(v1.0)" xfId="2266"/>
    <cellStyle name="Примечание 6" xfId="2267"/>
    <cellStyle name="Примечание 6 2" xfId="2268"/>
    <cellStyle name="Примечание 6_46EE.2011(v1.0)" xfId="2269"/>
    <cellStyle name="Примечание 7" xfId="2270"/>
    <cellStyle name="Примечание 7 2" xfId="2271"/>
    <cellStyle name="Примечание 7_46EE.2011(v1.0)" xfId="2272"/>
    <cellStyle name="Примечание 8" xfId="2273"/>
    <cellStyle name="Примечание 8 2" xfId="2274"/>
    <cellStyle name="Примечание 8_46EE.2011(v1.0)" xfId="2275"/>
    <cellStyle name="Примечание 9" xfId="2276"/>
    <cellStyle name="Примечание 9 2" xfId="2277"/>
    <cellStyle name="Примечание 9_46EE.2011(v1.0)" xfId="2278"/>
    <cellStyle name="Продукт" xfId="2279"/>
    <cellStyle name="Percent" xfId="2280"/>
    <cellStyle name="Процентный 10" xfId="2281"/>
    <cellStyle name="Процентный 2" xfId="2282"/>
    <cellStyle name="Процентный 2 2" xfId="2283"/>
    <cellStyle name="Процентный 2 2 2" xfId="2284"/>
    <cellStyle name="Процентный 2 2 3" xfId="2285"/>
    <cellStyle name="Процентный 2 2 4" xfId="2286"/>
    <cellStyle name="Процентный 2 3" xfId="2287"/>
    <cellStyle name="Процентный 2 3 2" xfId="2288"/>
    <cellStyle name="Процентный 2 3 3" xfId="2289"/>
    <cellStyle name="Процентный 2 3 4" xfId="2290"/>
    <cellStyle name="Процентный 2 4" xfId="2291"/>
    <cellStyle name="Процентный 2 5" xfId="2292"/>
    <cellStyle name="Процентный 2 6" xfId="2293"/>
    <cellStyle name="Процентный 3" xfId="2294"/>
    <cellStyle name="Процентный 3 2" xfId="2295"/>
    <cellStyle name="Процентный 3 3" xfId="2296"/>
    <cellStyle name="Процентный 3 4" xfId="2297"/>
    <cellStyle name="Процентный 4" xfId="2298"/>
    <cellStyle name="Процентный 4 2" xfId="2299"/>
    <cellStyle name="Процентный 4 3" xfId="2300"/>
    <cellStyle name="Процентный 4 4" xfId="2301"/>
    <cellStyle name="Процентный 5" xfId="2302"/>
    <cellStyle name="Процентный 7" xfId="2303"/>
    <cellStyle name="Процентный 9" xfId="2304"/>
    <cellStyle name="Разница" xfId="2305"/>
    <cellStyle name="Рамки" xfId="2306"/>
    <cellStyle name="Сводная таблица" xfId="2307"/>
    <cellStyle name="Связанная ячейка" xfId="2308"/>
    <cellStyle name="Связанная ячейка 10" xfId="2309"/>
    <cellStyle name="Связанная ячейка 2" xfId="2310"/>
    <cellStyle name="Связанная ячейка 2 2" xfId="2311"/>
    <cellStyle name="Связанная ячейка 2_46EE.2011(v1.0)" xfId="2312"/>
    <cellStyle name="Связанная ячейка 3" xfId="2313"/>
    <cellStyle name="Связанная ячейка 3 2" xfId="2314"/>
    <cellStyle name="Связанная ячейка 3_46EE.2011(v1.0)" xfId="2315"/>
    <cellStyle name="Связанная ячейка 4" xfId="2316"/>
    <cellStyle name="Связанная ячейка 4 2" xfId="2317"/>
    <cellStyle name="Связанная ячейка 4_46EE.2011(v1.0)" xfId="2318"/>
    <cellStyle name="Связанная ячейка 5" xfId="2319"/>
    <cellStyle name="Связанная ячейка 5 2" xfId="2320"/>
    <cellStyle name="Связанная ячейка 5_46EE.2011(v1.0)" xfId="2321"/>
    <cellStyle name="Связанная ячейка 6" xfId="2322"/>
    <cellStyle name="Связанная ячейка 6 2" xfId="2323"/>
    <cellStyle name="Связанная ячейка 6_46EE.2011(v1.0)" xfId="2324"/>
    <cellStyle name="Связанная ячейка 7" xfId="2325"/>
    <cellStyle name="Связанная ячейка 7 2" xfId="2326"/>
    <cellStyle name="Связанная ячейка 7_46EE.2011(v1.0)" xfId="2327"/>
    <cellStyle name="Связанная ячейка 8" xfId="2328"/>
    <cellStyle name="Связанная ячейка 8 2" xfId="2329"/>
    <cellStyle name="Связанная ячейка 8_46EE.2011(v1.0)" xfId="2330"/>
    <cellStyle name="Связанная ячейка 9" xfId="2331"/>
    <cellStyle name="Связанная ячейка 9 2" xfId="2332"/>
    <cellStyle name="Связанная ячейка 9_46EE.2011(v1.0)" xfId="2333"/>
    <cellStyle name="Стиль 1" xfId="2334"/>
    <cellStyle name="Стиль 1 2" xfId="2335"/>
    <cellStyle name="Стиль 1 2 2" xfId="2336"/>
    <cellStyle name="Стиль 1 2 2 2" xfId="2337"/>
    <cellStyle name="Стиль 1 2 2 2 2" xfId="2338"/>
    <cellStyle name="Стиль 1 2 2 3" xfId="2339"/>
    <cellStyle name="Стиль 1 2_46EP.2011(v2.0)" xfId="2340"/>
    <cellStyle name="Стиль 1 3" xfId="2341"/>
    <cellStyle name="Стиль 1_ВС" xfId="2342"/>
    <cellStyle name="Стиль 2" xfId="2343"/>
    <cellStyle name="Субсчет" xfId="2344"/>
    <cellStyle name="Счет" xfId="2345"/>
    <cellStyle name="ТЕКСТ" xfId="2346"/>
    <cellStyle name="ТЕКСТ 2" xfId="2347"/>
    <cellStyle name="ТЕКСТ 3" xfId="2348"/>
    <cellStyle name="ТЕКСТ 4" xfId="2349"/>
    <cellStyle name="ТЕКСТ 5" xfId="2350"/>
    <cellStyle name="ТЕКСТ 6" xfId="2351"/>
    <cellStyle name="ТЕКСТ 7" xfId="2352"/>
    <cellStyle name="ТЕКСТ 8" xfId="2353"/>
    <cellStyle name="ТЕКСТ 9" xfId="2354"/>
    <cellStyle name="Текст предупреждения" xfId="2355"/>
    <cellStyle name="Текст предупреждения 10" xfId="2356"/>
    <cellStyle name="Текст предупреждения 2" xfId="2357"/>
    <cellStyle name="Текст предупреждения 2 2" xfId="2358"/>
    <cellStyle name="Текст предупреждения 3" xfId="2359"/>
    <cellStyle name="Текст предупреждения 3 2" xfId="2360"/>
    <cellStyle name="Текст предупреждения 4" xfId="2361"/>
    <cellStyle name="Текст предупреждения 4 2" xfId="2362"/>
    <cellStyle name="Текст предупреждения 5" xfId="2363"/>
    <cellStyle name="Текст предупреждения 5 2" xfId="2364"/>
    <cellStyle name="Текст предупреждения 6" xfId="2365"/>
    <cellStyle name="Текст предупреждения 6 2" xfId="2366"/>
    <cellStyle name="Текст предупреждения 7" xfId="2367"/>
    <cellStyle name="Текст предупреждения 7 2" xfId="2368"/>
    <cellStyle name="Текст предупреждения 8" xfId="2369"/>
    <cellStyle name="Текст предупреждения 8 2" xfId="2370"/>
    <cellStyle name="Текст предупреждения 9" xfId="2371"/>
    <cellStyle name="Текст предупреждения 9 2" xfId="2372"/>
    <cellStyle name="Текстовый" xfId="2373"/>
    <cellStyle name="Текстовый 10" xfId="2374"/>
    <cellStyle name="Текстовый 11" xfId="2375"/>
    <cellStyle name="Текстовый 12" xfId="2376"/>
    <cellStyle name="Текстовый 13" xfId="2377"/>
    <cellStyle name="Текстовый 14" xfId="2378"/>
    <cellStyle name="Текстовый 15" xfId="2379"/>
    <cellStyle name="Текстовый 16" xfId="2380"/>
    <cellStyle name="Текстовый 2" xfId="2381"/>
    <cellStyle name="Текстовый 3" xfId="2382"/>
    <cellStyle name="Текстовый 4" xfId="2383"/>
    <cellStyle name="Текстовый 5" xfId="2384"/>
    <cellStyle name="Текстовый 6" xfId="2385"/>
    <cellStyle name="Текстовый 7" xfId="2386"/>
    <cellStyle name="Текстовый 8" xfId="2387"/>
    <cellStyle name="Текстовый 9" xfId="2388"/>
    <cellStyle name="Текстовый_1" xfId="2389"/>
    <cellStyle name="Тысячи [0]_22гк" xfId="2390"/>
    <cellStyle name="Тысячи_22гк" xfId="2391"/>
    <cellStyle name="ФИКСИРОВАННЫЙ" xfId="2392"/>
    <cellStyle name="ФИКСИРОВАННЫЙ 2" xfId="2393"/>
    <cellStyle name="ФИКСИРОВАННЫЙ 3" xfId="2394"/>
    <cellStyle name="ФИКСИРОВАННЫЙ 4" xfId="2395"/>
    <cellStyle name="ФИКСИРОВАННЫЙ 5" xfId="2396"/>
    <cellStyle name="ФИКСИРОВАННЫЙ 6" xfId="2397"/>
    <cellStyle name="ФИКСИРОВАННЫЙ 7" xfId="2398"/>
    <cellStyle name="ФИКСИРОВАННЫЙ 8" xfId="2399"/>
    <cellStyle name="ФИКСИРОВАННЫЙ 9" xfId="2400"/>
    <cellStyle name="ФИКСИРОВАННЫЙ_1" xfId="2401"/>
    <cellStyle name="Comma" xfId="2402"/>
    <cellStyle name="Comma [0]" xfId="2403"/>
    <cellStyle name="Финансовый 2" xfId="2404"/>
    <cellStyle name="Финансовый 2 2" xfId="2405"/>
    <cellStyle name="Финансовый 2 2 2" xfId="2406"/>
    <cellStyle name="Финансовый 2 2 3" xfId="2407"/>
    <cellStyle name="Финансовый 2 2_INDEX.STATION.2012(v1.0)_" xfId="2408"/>
    <cellStyle name="Финансовый 2 3" xfId="2409"/>
    <cellStyle name="Финансовый 2 5" xfId="2410"/>
    <cellStyle name="Финансовый 2_46EE.2011(v1.0)" xfId="2411"/>
    <cellStyle name="Финансовый 3" xfId="2412"/>
    <cellStyle name="Финансовый 3 2" xfId="2413"/>
    <cellStyle name="Финансовый 3 2 2" xfId="2414"/>
    <cellStyle name="Финансовый 3 2_UPDATE.MONITORING.OS.EE.2.02.TO.1.3.64" xfId="2415"/>
    <cellStyle name="Финансовый 3 3" xfId="2416"/>
    <cellStyle name="Финансовый 3 4" xfId="2417"/>
    <cellStyle name="Финансовый 3 5" xfId="2418"/>
    <cellStyle name="Финансовый 3 8" xfId="2419"/>
    <cellStyle name="Финансовый 3_ARMRAZR" xfId="2420"/>
    <cellStyle name="Финансовый 4" xfId="2421"/>
    <cellStyle name="Финансовый 4 2" xfId="2422"/>
    <cellStyle name="Финансовый 4_TEHSHEET" xfId="2423"/>
    <cellStyle name="Финансовый 5" xfId="2424"/>
    <cellStyle name="Финансовый 6" xfId="2425"/>
    <cellStyle name="Финансовый 6 2" xfId="2426"/>
    <cellStyle name="Финансовый0[0]_FU_bal" xfId="2427"/>
    <cellStyle name="Формула" xfId="2428"/>
    <cellStyle name="Формула 2" xfId="2429"/>
    <cellStyle name="Формула 2 2" xfId="2430"/>
    <cellStyle name="Формула 3" xfId="2431"/>
    <cellStyle name="Формула_A РТ 2009 Рязаньэнерго" xfId="2432"/>
    <cellStyle name="ФормулаВБ" xfId="2433"/>
    <cellStyle name="ФормулаВБ 2" xfId="2434"/>
    <cellStyle name="ФормулаНаКонтроль" xfId="2435"/>
    <cellStyle name="ФормулаНаКонтроль 2" xfId="2436"/>
    <cellStyle name="ФормулаНаКонтроль_GRES.2007.5" xfId="2437"/>
    <cellStyle name="Хороший" xfId="2438"/>
    <cellStyle name="Хороший 10" xfId="2439"/>
    <cellStyle name="Хороший 2" xfId="2440"/>
    <cellStyle name="Хороший 2 2" xfId="2441"/>
    <cellStyle name="Хороший 3" xfId="2442"/>
    <cellStyle name="Хороший 3 2" xfId="2443"/>
    <cellStyle name="Хороший 4" xfId="2444"/>
    <cellStyle name="Хороший 4 2" xfId="2445"/>
    <cellStyle name="Хороший 5" xfId="2446"/>
    <cellStyle name="Хороший 5 2" xfId="2447"/>
    <cellStyle name="Хороший 6" xfId="2448"/>
    <cellStyle name="Хороший 6 2" xfId="2449"/>
    <cellStyle name="Хороший 7" xfId="2450"/>
    <cellStyle name="Хороший 7 2" xfId="2451"/>
    <cellStyle name="Хороший 8" xfId="2452"/>
    <cellStyle name="Хороший 8 2" xfId="2453"/>
    <cellStyle name="Хороший 9" xfId="2454"/>
    <cellStyle name="Хороший 9 2" xfId="2455"/>
    <cellStyle name="Цена_продукта" xfId="2456"/>
    <cellStyle name="Цифры по центру с десятыми" xfId="2457"/>
    <cellStyle name="Цифры по центру с десятыми 2" xfId="2458"/>
    <cellStyle name="Цифры по центру с десятыми 3" xfId="2459"/>
    <cellStyle name="Цифры по центру с десятыми 4" xfId="2460"/>
    <cellStyle name="число" xfId="2461"/>
    <cellStyle name="Џђћ–…ќ’ќ›‰" xfId="2462"/>
    <cellStyle name="Џђћ–…ќ’ќ›‰ 2" xfId="2463"/>
    <cellStyle name="Шапка" xfId="2464"/>
    <cellStyle name="Шапка таблицы" xfId="2465"/>
    <cellStyle name="Шапка_4DNS.UPDATE.EXAMPLE" xfId="2466"/>
    <cellStyle name="ШАУ" xfId="2467"/>
    <cellStyle name="標準_PL-CF sheet" xfId="2468"/>
    <cellStyle name="䁺_x0001_" xfId="24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12</xdr:row>
      <xdr:rowOff>38100</xdr:rowOff>
    </xdr:from>
    <xdr:to>
      <xdr:col>12</xdr:col>
      <xdr:colOff>200025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10391775" y="1800225"/>
          <a:ext cx="742950"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190500</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305925" y="17621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723900</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267575" y="1771650"/>
          <a:ext cx="714375" cy="704850"/>
        </a:xfrm>
        <a:prstGeom prst="rect">
          <a:avLst/>
        </a:prstGeom>
        <a:noFill/>
        <a:ln w="9525" cmpd="sng">
          <a:noFill/>
        </a:ln>
      </xdr:spPr>
    </xdr:pic>
    <xdr:clientData fPrintsWithSheet="0"/>
  </xdr:twoCellAnchor>
  <xdr:twoCellAnchor editAs="oneCell">
    <xdr:from>
      <xdr:col>10</xdr:col>
      <xdr:colOff>542925</xdr:colOff>
      <xdr:row>12</xdr:row>
      <xdr:rowOff>9525</xdr:rowOff>
    </xdr:from>
    <xdr:to>
      <xdr:col>12</xdr:col>
      <xdr:colOff>200025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10391775" y="1771650"/>
          <a:ext cx="742950"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7</xdr:col>
      <xdr:colOff>0</xdr:colOff>
      <xdr:row>31</xdr:row>
      <xdr:rowOff>276225</xdr:rowOff>
    </xdr:to>
    <xdr:sp>
      <xdr:nvSpPr>
        <xdr:cNvPr id="1" name="Скругленный прямоугольник 1"/>
        <xdr:cNvSpPr>
          <a:spLocks/>
        </xdr:cNvSpPr>
      </xdr:nvSpPr>
      <xdr:spPr>
        <a:xfrm>
          <a:off x="1219200" y="1409700"/>
          <a:ext cx="6515100" cy="75533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9525</xdr:colOff>
      <xdr:row>6</xdr:row>
      <xdr:rowOff>123825</xdr:rowOff>
    </xdr:from>
    <xdr:to>
      <xdr:col>6</xdr:col>
      <xdr:colOff>1066800</xdr:colOff>
      <xdr:row>8</xdr:row>
      <xdr:rowOff>390525</xdr:rowOff>
    </xdr:to>
    <xdr:sp>
      <xdr:nvSpPr>
        <xdr:cNvPr id="2" name="Скругленный прямоугольник 2"/>
        <xdr:cNvSpPr>
          <a:spLocks/>
        </xdr:cNvSpPr>
      </xdr:nvSpPr>
      <xdr:spPr>
        <a:xfrm>
          <a:off x="1228725" y="552450"/>
          <a:ext cx="6486525" cy="5524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600200"/>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219325"/>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3" name="Скругленный прямоугольник 5"/>
        <xdr:cNvSpPr>
          <a:spLocks/>
        </xdr:cNvSpPr>
      </xdr:nvSpPr>
      <xdr:spPr>
        <a:xfrm>
          <a:off x="1419225" y="3467100"/>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38</xdr:row>
      <xdr:rowOff>9525</xdr:rowOff>
    </xdr:from>
    <xdr:to>
      <xdr:col>7</xdr:col>
      <xdr:colOff>0</xdr:colOff>
      <xdr:row>41</xdr:row>
      <xdr:rowOff>0</xdr:rowOff>
    </xdr:to>
    <xdr:sp>
      <xdr:nvSpPr>
        <xdr:cNvPr id="4" name="Скругленный прямоугольник 6"/>
        <xdr:cNvSpPr>
          <a:spLocks/>
        </xdr:cNvSpPr>
      </xdr:nvSpPr>
      <xdr:spPr>
        <a:xfrm>
          <a:off x="1419225" y="8201025"/>
          <a:ext cx="5810250"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42</xdr:row>
      <xdr:rowOff>9525</xdr:rowOff>
    </xdr:from>
    <xdr:to>
      <xdr:col>7</xdr:col>
      <xdr:colOff>0</xdr:colOff>
      <xdr:row>45</xdr:row>
      <xdr:rowOff>0</xdr:rowOff>
    </xdr:to>
    <xdr:sp>
      <xdr:nvSpPr>
        <xdr:cNvPr id="5" name="Скругленный прямоугольник 7"/>
        <xdr:cNvSpPr>
          <a:spLocks/>
        </xdr:cNvSpPr>
      </xdr:nvSpPr>
      <xdr:spPr>
        <a:xfrm>
          <a:off x="1419225" y="9324975"/>
          <a:ext cx="58102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45</xdr:row>
      <xdr:rowOff>190500</xdr:rowOff>
    </xdr:from>
    <xdr:to>
      <xdr:col>7</xdr:col>
      <xdr:colOff>0</xdr:colOff>
      <xdr:row>50</xdr:row>
      <xdr:rowOff>342900</xdr:rowOff>
    </xdr:to>
    <xdr:sp>
      <xdr:nvSpPr>
        <xdr:cNvPr id="6" name="Скругленный прямоугольник 8"/>
        <xdr:cNvSpPr>
          <a:spLocks/>
        </xdr:cNvSpPr>
      </xdr:nvSpPr>
      <xdr:spPr>
        <a:xfrm>
          <a:off x="1419225" y="10496550"/>
          <a:ext cx="5810250"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21</xdr:row>
      <xdr:rowOff>19050</xdr:rowOff>
    </xdr:from>
    <xdr:to>
      <xdr:col>7</xdr:col>
      <xdr:colOff>9525</xdr:colOff>
      <xdr:row>23</xdr:row>
      <xdr:rowOff>0</xdr:rowOff>
    </xdr:to>
    <xdr:sp>
      <xdr:nvSpPr>
        <xdr:cNvPr id="7" name="AutoShape 13870"/>
        <xdr:cNvSpPr>
          <a:spLocks/>
        </xdr:cNvSpPr>
      </xdr:nvSpPr>
      <xdr:spPr>
        <a:xfrm>
          <a:off x="1409700" y="4791075"/>
          <a:ext cx="5829300" cy="657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19</xdr:row>
      <xdr:rowOff>552450</xdr:rowOff>
    </xdr:to>
    <xdr:sp>
      <xdr:nvSpPr>
        <xdr:cNvPr id="8" name="AutoShape 1857"/>
        <xdr:cNvSpPr>
          <a:spLocks/>
        </xdr:cNvSpPr>
      </xdr:nvSpPr>
      <xdr:spPr>
        <a:xfrm>
          <a:off x="1419225" y="4010025"/>
          <a:ext cx="5819775" cy="552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47625</xdr:colOff>
      <xdr:row>19</xdr:row>
      <xdr:rowOff>38100</xdr:rowOff>
    </xdr:from>
    <xdr:to>
      <xdr:col>7</xdr:col>
      <xdr:colOff>495300</xdr:colOff>
      <xdr:row>19</xdr:row>
      <xdr:rowOff>485775</xdr:rowOff>
    </xdr:to>
    <xdr:sp macro="[0]!Sheet_07.KindActivButton_click">
      <xdr:nvSpPr>
        <xdr:cNvPr id="9" name="Овал 20"/>
        <xdr:cNvSpPr>
          <a:spLocks/>
        </xdr:cNvSpPr>
      </xdr:nvSpPr>
      <xdr:spPr>
        <a:xfrm>
          <a:off x="7277100" y="4048125"/>
          <a:ext cx="447675" cy="447675"/>
        </a:xfrm>
        <a:prstGeom prst="ellipse">
          <a:avLst/>
        </a:prstGeom>
        <a:blipFill>
          <a:blip r:embed="rId2"/>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4</xdr:col>
      <xdr:colOff>0</xdr:colOff>
      <xdr:row>24</xdr:row>
      <xdr:rowOff>0</xdr:rowOff>
    </xdr:from>
    <xdr:to>
      <xdr:col>7</xdr:col>
      <xdr:colOff>9525</xdr:colOff>
      <xdr:row>31</xdr:row>
      <xdr:rowOff>285750</xdr:rowOff>
    </xdr:to>
    <xdr:sp>
      <xdr:nvSpPr>
        <xdr:cNvPr id="10" name="AutoShape 1857"/>
        <xdr:cNvSpPr>
          <a:spLocks/>
        </xdr:cNvSpPr>
      </xdr:nvSpPr>
      <xdr:spPr>
        <a:xfrm>
          <a:off x="1419225" y="5638800"/>
          <a:ext cx="5819775" cy="23526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33</xdr:row>
      <xdr:rowOff>9525</xdr:rowOff>
    </xdr:from>
    <xdr:to>
      <xdr:col>7</xdr:col>
      <xdr:colOff>0</xdr:colOff>
      <xdr:row>37</xdr:row>
      <xdr:rowOff>0</xdr:rowOff>
    </xdr:to>
    <xdr:sp>
      <xdr:nvSpPr>
        <xdr:cNvPr id="11" name="Скругленный прямоугольник 24"/>
        <xdr:cNvSpPr>
          <a:spLocks/>
        </xdr:cNvSpPr>
      </xdr:nvSpPr>
      <xdr:spPr>
        <a:xfrm>
          <a:off x="1419225" y="8191500"/>
          <a:ext cx="5810250" cy="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editAs="oneCell">
    <xdr:from>
      <xdr:col>9</xdr:col>
      <xdr:colOff>0</xdr:colOff>
      <xdr:row>5</xdr:row>
      <xdr:rowOff>0</xdr:rowOff>
    </xdr:from>
    <xdr:to>
      <xdr:col>9</xdr:col>
      <xdr:colOff>733425</xdr:colOff>
      <xdr:row>7</xdr:row>
      <xdr:rowOff>133350</xdr:rowOff>
    </xdr:to>
    <xdr:pic>
      <xdr:nvPicPr>
        <xdr:cNvPr id="12" name="Right" descr="file_document_paper_green_g15267_3839.png"/>
        <xdr:cNvPicPr preferRelativeResize="1">
          <a:picLocks noChangeAspect="1"/>
        </xdr:cNvPicPr>
      </xdr:nvPicPr>
      <xdr:blipFill>
        <a:blip r:embed="rId1"/>
        <a:stretch>
          <a:fillRect/>
        </a:stretch>
      </xdr:blipFill>
      <xdr:spPr>
        <a:xfrm>
          <a:off x="8629650" y="361950"/>
          <a:ext cx="733425" cy="6953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lush\work_vba\main\7-12-2017\WARM.OPENINFO.TARIF_&#1055;&#1088;&#1086;&#1077;&#1082;&#109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16А.2"/>
      <sheetName val="СТ-ТС.16А.3"/>
      <sheetName val="СТ-ТС.16А.4"/>
      <sheetName val="СТ-ТС.16Б.2"/>
      <sheetName val="СТ-ТС.16Б.3"/>
      <sheetName val="СТ-ТС.16Б.4"/>
      <sheetName val="СТ-ТС.16В.2"/>
      <sheetName val="СТ-ТС.16В.3"/>
      <sheetName val="СТ-ТС.16В.4"/>
      <sheetName val="СТ-ТС.16Г,Д.2"/>
      <sheetName val="СТ-ТС.16Г,Д.3"/>
      <sheetName val="СТ-ТС.16Г,Д.4"/>
      <sheetName val="СТ-ТС.16Е.2"/>
      <sheetName val="СТ-ТС.16Е.3"/>
      <sheetName val="СТ-ТС.16Е.4"/>
      <sheetName val="Ф-2"/>
      <sheetName val="Ф-3"/>
      <sheetName val="Ф-4"/>
      <sheetName val="Ф-5"/>
      <sheetName val="Ф-6"/>
      <sheetName val="Ф-7"/>
      <sheetName val="Ф-12"/>
      <sheetName val="Ф-13"/>
      <sheetName val="Форма заявки"/>
      <sheetName val="Ссылки на публикации"/>
      <sheetName val="Проверка"/>
      <sheetName val="WARM.OPENINFO.TARIF_Проект 2.0"/>
    </sheetNames>
    <sheetDataSet>
      <sheetData sheetId="0">
        <row r="1">
          <cell r="C1" t="str">
            <v>WARM.OPENINFO.TARIF.4.178</v>
          </cell>
        </row>
        <row r="2">
          <cell r="C2" t="str">
            <v>WARM.OPENINFO.TARIF.4.178</v>
          </cell>
          <cell r="G2" t="str">
            <v>План</v>
          </cell>
        </row>
        <row r="3">
          <cell r="C3" t="str">
            <v>Показатели подлежащие раскрытию в сфере теплоснабжения и сфере оказания услуг по передаче тепловой энергии</v>
          </cell>
          <cell r="G3" t="str">
            <v>Факт</v>
          </cell>
          <cell r="N3">
            <v>2015</v>
          </cell>
        </row>
        <row r="4">
          <cell r="C4" t="str">
            <v>Версия 1.4.1</v>
          </cell>
          <cell r="O4">
            <v>42005</v>
          </cell>
        </row>
        <row r="5">
          <cell r="O5">
            <v>0</v>
          </cell>
        </row>
      </sheetData>
      <sheetData sheetId="5">
        <row r="1">
          <cell r="A1">
            <v>28450115</v>
          </cell>
        </row>
        <row r="14">
          <cell r="F14" t="str">
            <v>АО "Группа Прайм"</v>
          </cell>
        </row>
        <row r="18">
          <cell r="F18" t="str">
            <v>План</v>
          </cell>
        </row>
        <row r="23">
          <cell r="F23">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Q28"/>
  <sheetViews>
    <sheetView zoomScale="85" zoomScaleNormal="85" zoomScalePageLayoutView="0" workbookViewId="0" topLeftCell="A1">
      <selection activeCell="A18" sqref="A18:A27"/>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29.7109375" style="1" bestFit="1" customWidth="1"/>
    <col min="8" max="8" width="16.57421875" style="1" customWidth="1"/>
    <col min="9" max="9" width="14.140625" style="1" customWidth="1"/>
    <col min="10" max="13" width="8.140625" style="1" customWidth="1"/>
    <col min="14" max="15" width="4.28125" style="1" customWidth="1"/>
    <col min="16" max="16384" width="9.140625" style="1" customWidth="1"/>
  </cols>
  <sheetData>
    <row r="1" spans="1:7" ht="11.25">
      <c r="A1" s="97" t="s">
        <v>37</v>
      </c>
      <c r="B1" s="102"/>
      <c r="C1" t="s">
        <v>6</v>
      </c>
      <c r="D1" t="s">
        <v>7</v>
      </c>
      <c r="E1" t="s">
        <v>39</v>
      </c>
      <c r="F1" s="40" t="s">
        <v>40</v>
      </c>
      <c r="G1" s="1" t="s">
        <v>60</v>
      </c>
    </row>
    <row r="2" spans="1:17" ht="11.25">
      <c r="A2" s="97" t="s">
        <v>0</v>
      </c>
      <c r="B2" s="107" t="s">
        <v>131</v>
      </c>
      <c r="C2" s="39">
        <v>2012</v>
      </c>
      <c r="D2" s="40" t="s">
        <v>26</v>
      </c>
      <c r="E2" t="s">
        <v>27</v>
      </c>
      <c r="F2" s="40" t="s">
        <v>41</v>
      </c>
      <c r="Q2" s="1" t="s">
        <v>46</v>
      </c>
    </row>
    <row r="3" spans="1:17" ht="15">
      <c r="A3" s="97" t="s">
        <v>29</v>
      </c>
      <c r="B3" s="103" t="s">
        <v>733</v>
      </c>
      <c r="C3" s="39"/>
      <c r="D3" s="40"/>
      <c r="E3"/>
      <c r="F3" s="40"/>
      <c r="G3" s="112"/>
      <c r="H3" s="113"/>
      <c r="I3" s="113"/>
      <c r="J3" s="114">
        <f>IF(ISERROR(MATCH(MONTH_PERIOD,Квартал,0)),0,(3*MATCH(MONTH_PERIOD,Квартал,0)))</f>
        <v>0</v>
      </c>
      <c r="K3" s="115" t="s">
        <v>61</v>
      </c>
      <c r="L3" s="115" t="s">
        <v>62</v>
      </c>
      <c r="M3" s="116"/>
      <c r="Q3" s="1" t="s">
        <v>38</v>
      </c>
    </row>
    <row r="4" spans="1:17" ht="11.25">
      <c r="A4" s="98" t="s">
        <v>1</v>
      </c>
      <c r="B4" s="107" t="s">
        <v>732</v>
      </c>
      <c r="C4" s="39">
        <v>2014</v>
      </c>
      <c r="D4" s="40" t="s">
        <v>18</v>
      </c>
      <c r="E4" t="s">
        <v>45</v>
      </c>
      <c r="F4" s="40" t="s">
        <v>42</v>
      </c>
      <c r="G4" s="111"/>
      <c r="H4" s="117"/>
      <c r="I4" s="118"/>
      <c r="J4" s="114"/>
      <c r="Q4" s="1" t="s">
        <v>47</v>
      </c>
    </row>
    <row r="5" spans="1:17" ht="11.25">
      <c r="A5" s="97" t="s">
        <v>21</v>
      </c>
      <c r="B5" s="102" t="s">
        <v>132</v>
      </c>
      <c r="C5" s="39">
        <v>2015</v>
      </c>
      <c r="D5" s="40" t="s">
        <v>6</v>
      </c>
      <c r="F5" s="40" t="s">
        <v>43</v>
      </c>
      <c r="G5" s="111"/>
      <c r="H5" s="119"/>
      <c r="I5" s="118"/>
      <c r="J5" s="114"/>
      <c r="K5" s="120"/>
      <c r="L5" s="121"/>
      <c r="Q5" s="1" t="s">
        <v>48</v>
      </c>
    </row>
    <row r="6" spans="1:17" ht="11.25">
      <c r="A6" s="98" t="s">
        <v>30</v>
      </c>
      <c r="B6" s="104" t="str">
        <f>Титульный!F14</f>
        <v>АО "Интер РАО - Электрогенерация" (филиал "Северо-Западная ТЭЦ")</v>
      </c>
      <c r="C6" s="39">
        <v>2016</v>
      </c>
      <c r="F6" s="40" t="s">
        <v>44</v>
      </c>
      <c r="G6" s="111"/>
      <c r="H6" s="119"/>
      <c r="I6" s="118"/>
      <c r="J6" s="114"/>
      <c r="K6" s="120"/>
      <c r="L6" s="121"/>
      <c r="Q6" s="1" t="s">
        <v>104</v>
      </c>
    </row>
    <row r="7" spans="1:12" ht="11.25">
      <c r="A7" s="98" t="s">
        <v>31</v>
      </c>
      <c r="B7" s="107">
        <f>YEAR_PERIOD</f>
        <v>2018</v>
      </c>
      <c r="C7" s="39">
        <v>2017</v>
      </c>
      <c r="G7" s="111"/>
      <c r="H7" s="119"/>
      <c r="I7" s="122"/>
      <c r="J7" s="114"/>
      <c r="K7" s="120"/>
      <c r="L7" s="121"/>
    </row>
    <row r="8" spans="1:3" ht="11.25">
      <c r="A8" s="98" t="s">
        <v>32</v>
      </c>
      <c r="B8" s="107" t="str">
        <f>PF</f>
        <v>План</v>
      </c>
      <c r="C8" s="39">
        <v>2018</v>
      </c>
    </row>
    <row r="9" spans="1:9" ht="11.25">
      <c r="A9" s="99" t="s">
        <v>52</v>
      </c>
      <c r="B9" s="107">
        <v>0</v>
      </c>
      <c r="C9" s="39">
        <v>2019</v>
      </c>
      <c r="I9" s="123"/>
    </row>
    <row r="10" spans="1:9" ht="11.25">
      <c r="A10" s="100" t="s">
        <v>50</v>
      </c>
      <c r="B10" s="108" t="s">
        <v>51</v>
      </c>
      <c r="C10" s="39">
        <v>2020</v>
      </c>
      <c r="I10" s="123"/>
    </row>
    <row r="11" spans="1:9" ht="11.25">
      <c r="A11" s="99" t="s">
        <v>53</v>
      </c>
      <c r="B11" s="107">
        <f>ID</f>
        <v>26361128</v>
      </c>
      <c r="I11" s="123"/>
    </row>
    <row r="12" ht="11.25">
      <c r="I12" s="124"/>
    </row>
    <row r="13" ht="11.25"/>
    <row r="14" ht="11.25"/>
    <row r="15" ht="11.25"/>
    <row r="16" ht="11.25"/>
    <row r="17" ht="11.25">
      <c r="G17"/>
    </row>
    <row r="18" spans="1:8" ht="11.25">
      <c r="A18" t="s">
        <v>403</v>
      </c>
      <c r="B18" s="105" t="s">
        <v>127</v>
      </c>
      <c r="C18" s="105" t="s">
        <v>49</v>
      </c>
      <c r="H18" s="124"/>
    </row>
    <row r="19" spans="1:8" ht="11.25">
      <c r="A19" t="s">
        <v>404</v>
      </c>
      <c r="B19" s="105" t="s">
        <v>133</v>
      </c>
      <c r="C19" s="105" t="s">
        <v>141</v>
      </c>
      <c r="H19" s="124"/>
    </row>
    <row r="20" spans="1:8" ht="11.25">
      <c r="A20" t="s">
        <v>405</v>
      </c>
      <c r="B20" s="105" t="s">
        <v>134</v>
      </c>
      <c r="C20" s="105" t="s">
        <v>142</v>
      </c>
      <c r="H20" s="124"/>
    </row>
    <row r="21" spans="1:8" ht="11.25">
      <c r="A21" t="s">
        <v>406</v>
      </c>
      <c r="B21" s="105" t="s">
        <v>135</v>
      </c>
      <c r="C21" s="105" t="s">
        <v>143</v>
      </c>
      <c r="H21" s="124"/>
    </row>
    <row r="22" spans="1:8" ht="11.25">
      <c r="A22" t="s">
        <v>407</v>
      </c>
      <c r="B22" s="105" t="s">
        <v>136</v>
      </c>
      <c r="C22" s="105" t="s">
        <v>144</v>
      </c>
      <c r="H22" s="124"/>
    </row>
    <row r="23" spans="1:8" ht="11.25">
      <c r="A23" t="s">
        <v>408</v>
      </c>
      <c r="B23" s="105" t="s">
        <v>137</v>
      </c>
      <c r="C23" s="105" t="s">
        <v>145</v>
      </c>
      <c r="H23" s="124"/>
    </row>
    <row r="24" spans="1:8" ht="11.25">
      <c r="A24" t="s">
        <v>409</v>
      </c>
      <c r="B24" s="105" t="s">
        <v>138</v>
      </c>
      <c r="C24" s="105" t="s">
        <v>146</v>
      </c>
      <c r="H24" s="124"/>
    </row>
    <row r="25" spans="1:8" ht="11.25">
      <c r="A25" t="s">
        <v>410</v>
      </c>
      <c r="B25" s="105" t="s">
        <v>139</v>
      </c>
      <c r="C25" s="105" t="s">
        <v>147</v>
      </c>
      <c r="H25" s="124"/>
    </row>
    <row r="26" spans="1:8" ht="11.25">
      <c r="A26" t="s">
        <v>411</v>
      </c>
      <c r="B26" s="105" t="s">
        <v>140</v>
      </c>
      <c r="C26" s="105" t="s">
        <v>148</v>
      </c>
      <c r="H26" s="124"/>
    </row>
    <row r="27" spans="1:8" ht="11.25">
      <c r="A27" t="s">
        <v>735</v>
      </c>
      <c r="B27" s="105" t="s">
        <v>736</v>
      </c>
      <c r="C27" s="105" t="s">
        <v>737</v>
      </c>
      <c r="H27" s="124"/>
    </row>
    <row r="28" spans="1:3" ht="11.25">
      <c r="A28" s="111"/>
      <c r="B28" s="106"/>
      <c r="C28" s="105"/>
    </row>
  </sheetData>
  <sheetProtection formatColumns="0" formatRows="0"/>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2">
    <pageSetUpPr fitToPage="1"/>
  </sheetPr>
  <dimension ref="A1:H27"/>
  <sheetViews>
    <sheetView showGridLines="0" zoomScalePageLayoutView="0" workbookViewId="0" topLeftCell="D14">
      <selection activeCell="G25" sqref="G25"/>
    </sheetView>
  </sheetViews>
  <sheetFormatPr defaultColWidth="9.140625" defaultRowHeight="11.25"/>
  <cols>
    <col min="1" max="1" width="5.7109375" style="198" hidden="1" customWidth="1"/>
    <col min="2" max="2" width="9.140625" style="145" hidden="1" customWidth="1"/>
    <col min="3" max="3" width="9.7109375" style="146" hidden="1" customWidth="1"/>
    <col min="4" max="4" width="9.7109375" style="145" customWidth="1"/>
    <col min="5" max="5" width="9.7109375" style="147" customWidth="1"/>
    <col min="6" max="6" width="49.0039062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105</v>
      </c>
      <c r="G1" s="201" t="s">
        <v>106</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171</v>
      </c>
    </row>
    <row r="11" spans="5:8" ht="34.5" customHeight="1">
      <c r="E11" s="349" t="s">
        <v>170</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hidden="1" thickBot="1">
      <c r="E16" s="159"/>
      <c r="F16" s="344" t="s">
        <v>172</v>
      </c>
      <c r="G16" s="345"/>
      <c r="H16" s="211"/>
    </row>
    <row r="17" spans="5:8" ht="12" customHeight="1" hidden="1" thickBot="1">
      <c r="E17" s="159"/>
      <c r="F17" s="283"/>
      <c r="G17" s="283"/>
      <c r="H17" s="282"/>
    </row>
    <row r="18" spans="1:8" s="206" customFormat="1" ht="48.75" customHeight="1">
      <c r="A18" s="205" t="s">
        <v>107</v>
      </c>
      <c r="C18" s="207"/>
      <c r="E18" s="208"/>
      <c r="F18" s="214" t="s">
        <v>173</v>
      </c>
      <c r="G18" s="215" t="s">
        <v>38</v>
      </c>
      <c r="H18" s="210"/>
    </row>
    <row r="19" spans="1:8" s="206" customFormat="1" ht="48.75" customHeight="1">
      <c r="A19" s="205" t="s">
        <v>108</v>
      </c>
      <c r="C19" s="207"/>
      <c r="E19" s="208"/>
      <c r="F19" s="216" t="s">
        <v>174</v>
      </c>
      <c r="G19" s="217" t="s">
        <v>774</v>
      </c>
      <c r="H19" s="210"/>
    </row>
    <row r="20" spans="1:8" s="206" customFormat="1" ht="41.25" customHeight="1">
      <c r="A20" s="205" t="s">
        <v>109</v>
      </c>
      <c r="C20" s="207"/>
      <c r="E20" s="208"/>
      <c r="F20" s="216" t="s">
        <v>175</v>
      </c>
      <c r="G20" s="278"/>
      <c r="H20" s="210"/>
    </row>
    <row r="21" spans="1:8" s="206" customFormat="1" ht="39" customHeight="1">
      <c r="A21" s="205" t="s">
        <v>110</v>
      </c>
      <c r="C21" s="207"/>
      <c r="E21" s="208"/>
      <c r="F21" s="277" t="str">
        <f>"1 полугодие "&amp;YEAR_PERIOD&amp;" г."</f>
        <v>1 полугодие 2018 г.</v>
      </c>
      <c r="G21" s="217" t="s">
        <v>776</v>
      </c>
      <c r="H21" s="210"/>
    </row>
    <row r="22" spans="1:8" s="206" customFormat="1" ht="39" customHeight="1">
      <c r="A22" s="205" t="s">
        <v>111</v>
      </c>
      <c r="C22" s="207"/>
      <c r="E22" s="208"/>
      <c r="F22" s="277" t="str">
        <f>"2 полугодие "&amp;YEAR_PERIOD&amp;" г."</f>
        <v>2 полугодие 2018 г.</v>
      </c>
      <c r="G22" s="217" t="s">
        <v>777</v>
      </c>
      <c r="H22" s="210"/>
    </row>
    <row r="23" spans="1:8" s="206" customFormat="1" ht="48.75" customHeight="1">
      <c r="A23" s="205" t="s">
        <v>112</v>
      </c>
      <c r="C23" s="207"/>
      <c r="E23" s="208"/>
      <c r="F23" s="216" t="s">
        <v>176</v>
      </c>
      <c r="G23" s="217" t="s">
        <v>775</v>
      </c>
      <c r="H23" s="210"/>
    </row>
    <row r="24" spans="1:8" s="206" customFormat="1" ht="48.75" customHeight="1" thickBot="1">
      <c r="A24" s="205" t="s">
        <v>113</v>
      </c>
      <c r="C24" s="207"/>
      <c r="E24" s="208"/>
      <c r="F24" s="218" t="s">
        <v>177</v>
      </c>
      <c r="G24" s="284" t="s">
        <v>781</v>
      </c>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codeName="Лист3">
    <pageSetUpPr fitToPage="1"/>
  </sheetPr>
  <dimension ref="A1:H27"/>
  <sheetViews>
    <sheetView showGridLines="0" zoomScalePageLayoutView="0" workbookViewId="0" topLeftCell="D5">
      <selection activeCell="F21" sqref="F21"/>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271</v>
      </c>
      <c r="G1" s="201" t="s">
        <v>272</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178</v>
      </c>
    </row>
    <row r="11" spans="5:8" ht="15" customHeight="1">
      <c r="E11" s="349" t="s">
        <v>179</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180</v>
      </c>
      <c r="G16" s="345"/>
      <c r="H16" s="211"/>
    </row>
    <row r="17" spans="5:8" ht="12" customHeight="1" thickBot="1">
      <c r="E17" s="159"/>
      <c r="F17" s="283"/>
      <c r="G17" s="283"/>
      <c r="H17" s="282"/>
    </row>
    <row r="18" spans="1:8" s="206" customFormat="1" ht="48.75" customHeight="1">
      <c r="A18" s="205" t="s">
        <v>266</v>
      </c>
      <c r="C18" s="207"/>
      <c r="E18" s="208"/>
      <c r="F18" s="214" t="s">
        <v>181</v>
      </c>
      <c r="G18" s="215"/>
      <c r="H18" s="210"/>
    </row>
    <row r="19" spans="1:8" s="206" customFormat="1" ht="48.75" customHeight="1">
      <c r="A19" s="205" t="s">
        <v>267</v>
      </c>
      <c r="C19" s="207"/>
      <c r="E19" s="208"/>
      <c r="F19" s="216" t="s">
        <v>182</v>
      </c>
      <c r="G19" s="217"/>
      <c r="H19" s="210"/>
    </row>
    <row r="20" spans="1:8" s="206" customFormat="1" ht="33" customHeight="1">
      <c r="A20" s="205" t="s">
        <v>268</v>
      </c>
      <c r="C20" s="207"/>
      <c r="E20" s="208"/>
      <c r="F20" s="216" t="s">
        <v>183</v>
      </c>
      <c r="G20" s="278"/>
      <c r="H20" s="210"/>
    </row>
    <row r="21" spans="1:8" s="206" customFormat="1" ht="39" customHeight="1">
      <c r="A21" s="205" t="s">
        <v>269</v>
      </c>
      <c r="C21" s="207"/>
      <c r="E21" s="208"/>
      <c r="F21" s="277" t="str">
        <f>"1 полугодие "&amp;YEAR_PERIOD&amp;" г."</f>
        <v>1 полугодие 2018 г.</v>
      </c>
      <c r="G21" s="217"/>
      <c r="H21" s="210"/>
    </row>
    <row r="22" spans="1:8" s="206" customFormat="1" ht="39" customHeight="1">
      <c r="A22" s="205" t="s">
        <v>270</v>
      </c>
      <c r="C22" s="207"/>
      <c r="E22" s="208"/>
      <c r="F22" s="277" t="str">
        <f>"2 полугодие "&amp;YEAR_PERIOD&amp;" г."</f>
        <v>2 полугодие 2018 г.</v>
      </c>
      <c r="G22" s="217"/>
      <c r="H22" s="210"/>
    </row>
    <row r="23" spans="1:8" s="206" customFormat="1" ht="39" customHeight="1">
      <c r="A23" s="205" t="s">
        <v>741</v>
      </c>
      <c r="C23" s="207"/>
      <c r="E23" s="208"/>
      <c r="F23" s="216" t="s">
        <v>184</v>
      </c>
      <c r="G23" s="217"/>
      <c r="H23" s="210"/>
    </row>
    <row r="24" spans="1:8" s="206" customFormat="1" ht="48.75" customHeight="1" thickBot="1">
      <c r="A24" s="205" t="s">
        <v>742</v>
      </c>
      <c r="C24" s="207"/>
      <c r="E24" s="208"/>
      <c r="F24" s="218" t="s">
        <v>185</v>
      </c>
      <c r="G24" s="284"/>
      <c r="H24" s="210"/>
    </row>
    <row r="25" spans="1:8" ht="11.25" customHeight="1">
      <c r="A25" s="205"/>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codeName="Лист4">
    <pageSetUpPr fitToPage="1"/>
  </sheetPr>
  <dimension ref="A1:H27"/>
  <sheetViews>
    <sheetView showGridLines="0" zoomScalePageLayoutView="0" workbookViewId="0" topLeftCell="D5">
      <selection activeCell="D5" sqref="D5"/>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278</v>
      </c>
      <c r="G1" s="201" t="s">
        <v>279</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186</v>
      </c>
    </row>
    <row r="11" spans="5:8" ht="34.5" customHeight="1">
      <c r="E11" s="349" t="s">
        <v>187</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188</v>
      </c>
      <c r="G16" s="345"/>
      <c r="H16" s="211"/>
    </row>
    <row r="17" spans="5:8" ht="12" customHeight="1" thickBot="1">
      <c r="E17" s="159"/>
      <c r="F17" s="283"/>
      <c r="G17" s="283"/>
      <c r="H17" s="282"/>
    </row>
    <row r="18" spans="1:8" s="206" customFormat="1" ht="48.75" customHeight="1">
      <c r="A18" s="205" t="s">
        <v>273</v>
      </c>
      <c r="C18" s="207"/>
      <c r="E18" s="208"/>
      <c r="F18" s="214" t="s">
        <v>189</v>
      </c>
      <c r="G18" s="215"/>
      <c r="H18" s="210"/>
    </row>
    <row r="19" spans="1:8" s="206" customFormat="1" ht="48.75" customHeight="1">
      <c r="A19" s="205" t="s">
        <v>274</v>
      </c>
      <c r="C19" s="207"/>
      <c r="E19" s="208"/>
      <c r="F19" s="216" t="s">
        <v>190</v>
      </c>
      <c r="G19" s="217"/>
      <c r="H19" s="210"/>
    </row>
    <row r="20" spans="1:8" s="206" customFormat="1" ht="41.25" customHeight="1">
      <c r="A20" s="205" t="s">
        <v>275</v>
      </c>
      <c r="C20" s="207"/>
      <c r="E20" s="208"/>
      <c r="F20" s="216" t="s">
        <v>191</v>
      </c>
      <c r="G20" s="278"/>
      <c r="H20" s="210"/>
    </row>
    <row r="21" spans="1:8" s="206" customFormat="1" ht="39" customHeight="1">
      <c r="A21" s="205" t="s">
        <v>276</v>
      </c>
      <c r="C21" s="207"/>
      <c r="E21" s="208"/>
      <c r="F21" s="277" t="str">
        <f>"1 полугодие "&amp;YEAR_PERIOD&amp;" г."</f>
        <v>1 полугодие 2018 г.</v>
      </c>
      <c r="G21" s="217"/>
      <c r="H21" s="210"/>
    </row>
    <row r="22" spans="1:8" s="206" customFormat="1" ht="39" customHeight="1">
      <c r="A22" s="205" t="s">
        <v>277</v>
      </c>
      <c r="C22" s="207"/>
      <c r="E22" s="208"/>
      <c r="F22" s="277" t="str">
        <f>"2 полугодие "&amp;YEAR_PERIOD&amp;" г."</f>
        <v>2 полугодие 2018 г.</v>
      </c>
      <c r="G22" s="217"/>
      <c r="H22" s="210"/>
    </row>
    <row r="23" spans="1:8" s="206" customFormat="1" ht="48.75" customHeight="1">
      <c r="A23" s="205" t="s">
        <v>743</v>
      </c>
      <c r="C23" s="207"/>
      <c r="E23" s="208"/>
      <c r="F23" s="216" t="s">
        <v>192</v>
      </c>
      <c r="G23" s="217"/>
      <c r="H23" s="210"/>
    </row>
    <row r="24" spans="1:8" s="206" customFormat="1" ht="48.75" customHeight="1" thickBot="1">
      <c r="A24" s="205" t="s">
        <v>744</v>
      </c>
      <c r="C24" s="207"/>
      <c r="E24" s="208"/>
      <c r="F24" s="218" t="s">
        <v>193</v>
      </c>
      <c r="G24" s="284"/>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codeName="Лист6">
    <pageSetUpPr fitToPage="1"/>
  </sheetPr>
  <dimension ref="A1:H25"/>
  <sheetViews>
    <sheetView showGridLines="0" zoomScalePageLayoutView="0" workbookViewId="0" topLeftCell="D5">
      <selection activeCell="D5" sqref="D5"/>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285</v>
      </c>
      <c r="G1" s="201" t="s">
        <v>286</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194</v>
      </c>
    </row>
    <row r="11" spans="5:8" ht="15" customHeight="1">
      <c r="E11" s="349" t="s">
        <v>195</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196</v>
      </c>
      <c r="G16" s="345"/>
      <c r="H16" s="211"/>
    </row>
    <row r="17" spans="5:8" ht="12" customHeight="1" thickBot="1">
      <c r="E17" s="159"/>
      <c r="F17" s="283"/>
      <c r="G17" s="283"/>
      <c r="H17" s="282"/>
    </row>
    <row r="18" spans="1:8" s="206" customFormat="1" ht="48.75" customHeight="1">
      <c r="A18" s="205" t="s">
        <v>280</v>
      </c>
      <c r="C18" s="207"/>
      <c r="E18" s="208"/>
      <c r="F18" s="214" t="s">
        <v>755</v>
      </c>
      <c r="G18" s="215"/>
      <c r="H18" s="210"/>
    </row>
    <row r="19" spans="1:8" s="206" customFormat="1" ht="48.75" customHeight="1">
      <c r="A19" s="205" t="s">
        <v>281</v>
      </c>
      <c r="C19" s="207"/>
      <c r="E19" s="208"/>
      <c r="F19" s="216" t="s">
        <v>197</v>
      </c>
      <c r="G19" s="217"/>
      <c r="H19" s="210"/>
    </row>
    <row r="20" spans="1:8" s="206" customFormat="1" ht="48.75" customHeight="1">
      <c r="A20" s="205" t="s">
        <v>282</v>
      </c>
      <c r="C20" s="207"/>
      <c r="E20" s="208"/>
      <c r="F20" s="216" t="s">
        <v>198</v>
      </c>
      <c r="G20" s="217"/>
      <c r="H20" s="210"/>
    </row>
    <row r="21" spans="1:8" s="206" customFormat="1" ht="48.75" customHeight="1">
      <c r="A21" s="205" t="s">
        <v>283</v>
      </c>
      <c r="C21" s="207"/>
      <c r="E21" s="208"/>
      <c r="F21" s="216" t="s">
        <v>199</v>
      </c>
      <c r="G21" s="217"/>
      <c r="H21" s="210"/>
    </row>
    <row r="22" spans="1:8" s="206" customFormat="1" ht="48.75" customHeight="1" thickBot="1">
      <c r="A22" s="205" t="s">
        <v>284</v>
      </c>
      <c r="C22" s="207"/>
      <c r="E22" s="208"/>
      <c r="F22" s="218" t="s">
        <v>200</v>
      </c>
      <c r="G22" s="284"/>
      <c r="H22" s="210"/>
    </row>
    <row r="23" spans="5:8" ht="11.25" customHeight="1">
      <c r="E23" s="160"/>
      <c r="F23" s="161"/>
      <c r="G23" s="162"/>
      <c r="H23" s="163"/>
    </row>
    <row r="24" spans="5:8" ht="11.25">
      <c r="E24" s="151"/>
      <c r="F24" s="152"/>
      <c r="G24" s="153"/>
      <c r="H24" s="154"/>
    </row>
    <row r="25" spans="6:7" ht="49.5" customHeight="1">
      <c r="F25" s="358" t="s">
        <v>159</v>
      </c>
      <c r="G25" s="358"/>
    </row>
  </sheetData>
  <sheetProtection password="E4D4" sheet="1" objects="1" scenarios="1" formatColumns="0" formatRows="0"/>
  <mergeCells count="6">
    <mergeCell ref="E8:H8"/>
    <mergeCell ref="E11:H11"/>
    <mergeCell ref="E12:H12"/>
    <mergeCell ref="E13:H13"/>
    <mergeCell ref="F16:G16"/>
    <mergeCell ref="F25:G25"/>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codeName="Лист7">
    <pageSetUpPr fitToPage="1"/>
  </sheetPr>
  <dimension ref="A1:H27"/>
  <sheetViews>
    <sheetView showGridLines="0" zoomScalePageLayoutView="0" workbookViewId="0" topLeftCell="D12">
      <selection activeCell="F21" sqref="F21"/>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292</v>
      </c>
      <c r="G1" s="201" t="s">
        <v>293</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201</v>
      </c>
    </row>
    <row r="11" spans="5:8" ht="34.5" customHeight="1">
      <c r="E11" s="349" t="s">
        <v>202</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thickBot="1">
      <c r="E16" s="159"/>
      <c r="F16" s="344" t="s">
        <v>203</v>
      </c>
      <c r="G16" s="345"/>
      <c r="H16" s="211"/>
    </row>
    <row r="17" spans="5:8" ht="12" customHeight="1" thickBot="1">
      <c r="E17" s="159"/>
      <c r="F17" s="283"/>
      <c r="G17" s="283"/>
      <c r="H17" s="282"/>
    </row>
    <row r="18" spans="1:8" s="206" customFormat="1" ht="67.5">
      <c r="A18" s="205" t="s">
        <v>287</v>
      </c>
      <c r="C18" s="207"/>
      <c r="E18" s="208"/>
      <c r="F18" s="221" t="s">
        <v>204</v>
      </c>
      <c r="G18" s="215"/>
      <c r="H18" s="210"/>
    </row>
    <row r="19" spans="1:8" s="206" customFormat="1" ht="67.5">
      <c r="A19" s="205" t="s">
        <v>288</v>
      </c>
      <c r="C19" s="207"/>
      <c r="E19" s="208"/>
      <c r="F19" s="216" t="s">
        <v>205</v>
      </c>
      <c r="G19" s="217"/>
      <c r="H19" s="210"/>
    </row>
    <row r="20" spans="1:8" s="206" customFormat="1" ht="56.25">
      <c r="A20" s="205" t="s">
        <v>289</v>
      </c>
      <c r="C20" s="207"/>
      <c r="E20" s="208"/>
      <c r="F20" s="216" t="s">
        <v>206</v>
      </c>
      <c r="G20" s="278"/>
      <c r="H20" s="210"/>
    </row>
    <row r="21" spans="1:8" s="206" customFormat="1" ht="39" customHeight="1">
      <c r="A21" s="205" t="s">
        <v>290</v>
      </c>
      <c r="C21" s="207"/>
      <c r="E21" s="208"/>
      <c r="F21" s="277" t="str">
        <f>"1 полугодие "&amp;YEAR_PERIOD&amp;" г."</f>
        <v>1 полугодие 2018 г.</v>
      </c>
      <c r="G21" s="217"/>
      <c r="H21" s="210"/>
    </row>
    <row r="22" spans="1:8" s="206" customFormat="1" ht="39" customHeight="1">
      <c r="A22" s="205" t="s">
        <v>291</v>
      </c>
      <c r="C22" s="207"/>
      <c r="E22" s="208"/>
      <c r="F22" s="277" t="str">
        <f>"2 полугодие "&amp;YEAR_PERIOD&amp;" г."</f>
        <v>2 полугодие 2018 г.</v>
      </c>
      <c r="G22" s="217"/>
      <c r="H22" s="210"/>
    </row>
    <row r="23" spans="1:8" s="206" customFormat="1" ht="67.5">
      <c r="A23" s="205" t="s">
        <v>745</v>
      </c>
      <c r="C23" s="207"/>
      <c r="E23" s="208"/>
      <c r="F23" s="216" t="s">
        <v>207</v>
      </c>
      <c r="G23" s="217"/>
      <c r="H23" s="210"/>
    </row>
    <row r="24" spans="1:8" s="206" customFormat="1" ht="68.25" thickBot="1">
      <c r="A24" s="205" t="s">
        <v>746</v>
      </c>
      <c r="C24" s="207"/>
      <c r="E24" s="208"/>
      <c r="F24" s="218" t="s">
        <v>208</v>
      </c>
      <c r="G24" s="284"/>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E8:H8"/>
    <mergeCell ref="E11:H11"/>
    <mergeCell ref="E12:H12"/>
    <mergeCell ref="E13:H13"/>
    <mergeCell ref="F16:G16"/>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codeName="Лист8">
    <pageSetUpPr fitToPage="1"/>
  </sheetPr>
  <dimension ref="A1:H19"/>
  <sheetViews>
    <sheetView showGridLines="0" zoomScalePageLayoutView="0" workbookViewId="0" topLeftCell="D5">
      <selection activeCell="G16" sqref="G16"/>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79.574218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295</v>
      </c>
      <c r="G1" s="201" t="s">
        <v>296</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209</v>
      </c>
    </row>
    <row r="11" spans="5:8" ht="34.5" customHeight="1">
      <c r="E11" s="349" t="s">
        <v>210</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1:8" s="206" customFormat="1" ht="203.25" customHeight="1" thickBot="1">
      <c r="A16" s="205" t="s">
        <v>294</v>
      </c>
      <c r="C16" s="207"/>
      <c r="E16" s="208"/>
      <c r="F16" s="285" t="s">
        <v>212</v>
      </c>
      <c r="G16" s="286" t="s">
        <v>780</v>
      </c>
      <c r="H16" s="210"/>
    </row>
    <row r="17" spans="5:8" ht="11.25" customHeight="1">
      <c r="E17" s="160"/>
      <c r="F17" s="161"/>
      <c r="G17" s="162"/>
      <c r="H17" s="163"/>
    </row>
    <row r="18" spans="5:8" ht="11.25">
      <c r="E18" s="151"/>
      <c r="F18" s="152"/>
      <c r="G18" s="153"/>
      <c r="H18" s="154"/>
    </row>
    <row r="19" spans="6:7" ht="49.5" customHeight="1">
      <c r="F19" s="358" t="s">
        <v>211</v>
      </c>
      <c r="G19" s="358"/>
    </row>
  </sheetData>
  <sheetProtection password="E4D4" sheet="1" objects="1" scenarios="1" formatColumns="0" formatRows="0"/>
  <mergeCells count="5">
    <mergeCell ref="E8:H8"/>
    <mergeCell ref="E11:H11"/>
    <mergeCell ref="E12:H12"/>
    <mergeCell ref="E13:H13"/>
    <mergeCell ref="F19:G19"/>
  </mergeCells>
  <printOptions/>
  <pageMargins left="0" right="0" top="0" bottom="0" header="0" footer="0"/>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Лист9">
    <pageSetUpPr fitToPage="1"/>
  </sheetPr>
  <dimension ref="A1:H22"/>
  <sheetViews>
    <sheetView showGridLines="0" zoomScalePageLayoutView="0" workbookViewId="0" topLeftCell="D5">
      <selection activeCell="G18" sqref="G18"/>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301</v>
      </c>
      <c r="G1" s="201" t="s">
        <v>302</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213</v>
      </c>
    </row>
    <row r="11" spans="5:8" ht="34.5" customHeight="1">
      <c r="E11" s="349" t="s">
        <v>214</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1:8" s="206" customFormat="1" ht="22.5">
      <c r="A16" s="205" t="s">
        <v>297</v>
      </c>
      <c r="C16" s="207"/>
      <c r="E16" s="208"/>
      <c r="F16" s="221" t="s">
        <v>215</v>
      </c>
      <c r="G16" s="215" t="s">
        <v>773</v>
      </c>
      <c r="H16" s="210"/>
    </row>
    <row r="17" spans="1:8" s="206" customFormat="1" ht="45">
      <c r="A17" s="205" t="s">
        <v>298</v>
      </c>
      <c r="C17" s="207"/>
      <c r="E17" s="208"/>
      <c r="F17" s="216" t="s">
        <v>216</v>
      </c>
      <c r="G17" s="217" t="s">
        <v>773</v>
      </c>
      <c r="H17" s="210"/>
    </row>
    <row r="18" spans="1:8" s="206" customFormat="1" ht="78.75">
      <c r="A18" s="205" t="s">
        <v>299</v>
      </c>
      <c r="C18" s="207"/>
      <c r="E18" s="208"/>
      <c r="F18" s="222" t="s">
        <v>217</v>
      </c>
      <c r="G18" s="217" t="s">
        <v>773</v>
      </c>
      <c r="H18" s="210"/>
    </row>
    <row r="19" spans="1:8" s="206" customFormat="1" ht="45.75" thickBot="1">
      <c r="A19" s="205" t="s">
        <v>300</v>
      </c>
      <c r="C19" s="207"/>
      <c r="E19" s="208"/>
      <c r="F19" s="218" t="s">
        <v>218</v>
      </c>
      <c r="G19" s="217" t="s">
        <v>773</v>
      </c>
      <c r="H19" s="210"/>
    </row>
    <row r="20" spans="5:8" ht="11.25" customHeight="1">
      <c r="E20" s="160"/>
      <c r="F20" s="161"/>
      <c r="G20" s="162"/>
      <c r="H20" s="163"/>
    </row>
    <row r="21" spans="5:8" ht="11.25">
      <c r="E21" s="151"/>
      <c r="F21" s="152"/>
      <c r="G21" s="153"/>
      <c r="H21" s="154"/>
    </row>
    <row r="22" spans="6:7" ht="49.5" customHeight="1">
      <c r="F22" s="358" t="s">
        <v>159</v>
      </c>
      <c r="G22" s="358"/>
    </row>
  </sheetData>
  <sheetProtection password="E4D4" sheet="1" objects="1" scenarios="1" formatColumns="0" formatRows="0"/>
  <mergeCells count="5">
    <mergeCell ref="E8:H8"/>
    <mergeCell ref="E11:H11"/>
    <mergeCell ref="E12:H12"/>
    <mergeCell ref="E13:H13"/>
    <mergeCell ref="F22:G22"/>
  </mergeCells>
  <printOptions/>
  <pageMargins left="0" right="0" top="0" bottom="0" header="0" footer="0"/>
  <pageSetup fitToHeight="100" fitToWidth="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codeName="Лист10">
    <pageSetUpPr fitToPage="1"/>
  </sheetPr>
  <dimension ref="A1:O108"/>
  <sheetViews>
    <sheetView showGridLines="0" zoomScalePageLayoutView="0" workbookViewId="0" topLeftCell="D5">
      <selection activeCell="L17" sqref="L17"/>
    </sheetView>
  </sheetViews>
  <sheetFormatPr defaultColWidth="9.140625" defaultRowHeight="11.25"/>
  <cols>
    <col min="1" max="1" width="9.7109375" style="269" hidden="1" customWidth="1"/>
    <col min="2" max="2" width="8.140625" style="269" hidden="1" customWidth="1"/>
    <col min="3" max="3" width="9.00390625" style="224" hidden="1" customWidth="1"/>
    <col min="4" max="4" width="9.140625" style="242" customWidth="1"/>
    <col min="5" max="9" width="21.421875" style="242" customWidth="1"/>
    <col min="10" max="16384" width="9.140625" style="242" customWidth="1"/>
  </cols>
  <sheetData>
    <row r="1" spans="1:9" s="237" customFormat="1" ht="32.25" customHeight="1" hidden="1">
      <c r="A1" s="234">
        <f>[0]!ID</f>
        <v>26361128</v>
      </c>
      <c r="B1" s="234"/>
      <c r="C1" s="235"/>
      <c r="D1" s="235"/>
      <c r="E1" s="236" t="s">
        <v>303</v>
      </c>
      <c r="F1" s="236" t="s">
        <v>304</v>
      </c>
      <c r="G1" s="236" t="s">
        <v>305</v>
      </c>
      <c r="H1" s="236" t="s">
        <v>306</v>
      </c>
      <c r="I1" s="236" t="s">
        <v>307</v>
      </c>
    </row>
    <row r="2" spans="1:3" s="237" customFormat="1" ht="32.25" customHeight="1" hidden="1">
      <c r="A2" s="234"/>
      <c r="B2" s="234"/>
      <c r="C2" s="235"/>
    </row>
    <row r="3" spans="1:9" s="237" customFormat="1" ht="32.25" customHeight="1" hidden="1">
      <c r="A3" s="234"/>
      <c r="B3" s="234"/>
      <c r="C3" s="235"/>
      <c r="D3" s="235"/>
      <c r="E3" s="235"/>
      <c r="F3" s="235"/>
      <c r="G3" s="235"/>
      <c r="H3" s="235"/>
      <c r="I3" s="235"/>
    </row>
    <row r="4" spans="1:9" s="237" customFormat="1" ht="32.25" customHeight="1" hidden="1">
      <c r="A4" s="234"/>
      <c r="B4" s="234"/>
      <c r="C4" s="235"/>
      <c r="D4" s="235"/>
      <c r="E4" s="235"/>
      <c r="F4" s="235"/>
      <c r="G4" s="235"/>
      <c r="H4" s="235"/>
      <c r="I4" s="235"/>
    </row>
    <row r="5" spans="1:10" ht="11.25">
      <c r="A5" s="234"/>
      <c r="B5" s="234"/>
      <c r="C5" s="238"/>
      <c r="D5" s="239"/>
      <c r="E5" s="240"/>
      <c r="F5" s="240"/>
      <c r="G5" s="240"/>
      <c r="H5" s="240"/>
      <c r="I5" s="240"/>
      <c r="J5" s="241" t="s">
        <v>131</v>
      </c>
    </row>
    <row r="6" spans="1:10" ht="11.25">
      <c r="A6" s="234"/>
      <c r="B6" s="234"/>
      <c r="C6" s="238"/>
      <c r="D6" s="243"/>
      <c r="E6" s="244"/>
      <c r="F6" s="244"/>
      <c r="G6" s="244"/>
      <c r="H6" s="244"/>
      <c r="I6" s="244"/>
      <c r="J6" s="245"/>
    </row>
    <row r="7" spans="1:10" ht="12" thickBot="1">
      <c r="A7" s="234"/>
      <c r="B7" s="234"/>
      <c r="C7" s="238"/>
      <c r="D7" s="243"/>
      <c r="E7" s="244"/>
      <c r="F7" s="244"/>
      <c r="G7" s="244"/>
      <c r="H7" s="244"/>
      <c r="I7" s="244"/>
      <c r="J7" s="245"/>
    </row>
    <row r="8" spans="1:15" s="250" customFormat="1" ht="30" customHeight="1" thickBot="1">
      <c r="A8" s="246"/>
      <c r="B8" s="246"/>
      <c r="C8" s="247"/>
      <c r="D8" s="248"/>
      <c r="E8" s="384" t="s">
        <v>219</v>
      </c>
      <c r="F8" s="385"/>
      <c r="G8" s="385"/>
      <c r="H8" s="385"/>
      <c r="I8" s="386"/>
      <c r="J8" s="249"/>
      <c r="L8" s="223"/>
      <c r="M8" s="223"/>
      <c r="N8" s="223"/>
      <c r="O8" s="223"/>
    </row>
    <row r="9" spans="1:15" ht="11.25">
      <c r="A9" s="234"/>
      <c r="B9" s="234"/>
      <c r="C9" s="247"/>
      <c r="D9" s="243"/>
      <c r="E9" s="251"/>
      <c r="F9" s="251"/>
      <c r="G9" s="251"/>
      <c r="H9" s="251"/>
      <c r="I9" s="251"/>
      <c r="J9" s="252"/>
      <c r="L9" s="224"/>
      <c r="M9" s="224"/>
      <c r="N9" s="224"/>
      <c r="O9" s="224"/>
    </row>
    <row r="10" spans="1:15" ht="11.25">
      <c r="A10" s="236"/>
      <c r="B10" s="234"/>
      <c r="C10" s="238"/>
      <c r="D10" s="243"/>
      <c r="E10" s="251"/>
      <c r="F10" s="251"/>
      <c r="G10" s="251"/>
      <c r="H10" s="251"/>
      <c r="I10" s="251"/>
      <c r="J10" s="252"/>
      <c r="L10" s="224"/>
      <c r="M10" s="224"/>
      <c r="N10" s="224"/>
      <c r="O10" s="224"/>
    </row>
    <row r="11" spans="1:15" ht="12.75" customHeight="1">
      <c r="A11" s="234"/>
      <c r="B11" s="234"/>
      <c r="C11" s="193"/>
      <c r="D11" s="253"/>
      <c r="E11" s="254"/>
      <c r="F11" s="254"/>
      <c r="G11" s="254"/>
      <c r="H11" s="254"/>
      <c r="I11" s="255"/>
      <c r="J11" s="256"/>
      <c r="L11" s="224"/>
      <c r="M11" s="224"/>
      <c r="N11" s="224"/>
      <c r="O11" s="224"/>
    </row>
    <row r="12" spans="1:15" ht="14.25" customHeight="1">
      <c r="A12" s="234" t="s">
        <v>308</v>
      </c>
      <c r="B12" s="234"/>
      <c r="C12" s="193"/>
      <c r="D12" s="253"/>
      <c r="E12" s="225"/>
      <c r="F12" s="225"/>
      <c r="G12" s="225"/>
      <c r="H12" s="270" t="s">
        <v>220</v>
      </c>
      <c r="I12" s="226"/>
      <c r="J12" s="256"/>
      <c r="L12" s="224"/>
      <c r="M12" s="224"/>
      <c r="N12" s="224"/>
      <c r="O12" s="224"/>
    </row>
    <row r="13" spans="1:15" ht="14.25" customHeight="1">
      <c r="A13" s="234" t="s">
        <v>309</v>
      </c>
      <c r="B13" s="234"/>
      <c r="C13" s="193"/>
      <c r="D13" s="253"/>
      <c r="E13" s="225"/>
      <c r="F13" s="225"/>
      <c r="G13" s="225"/>
      <c r="H13" s="387"/>
      <c r="I13" s="375"/>
      <c r="J13" s="256"/>
      <c r="L13" s="224"/>
      <c r="M13" s="224"/>
      <c r="N13" s="224"/>
      <c r="O13" s="224"/>
    </row>
    <row r="14" spans="1:15" ht="14.25" customHeight="1">
      <c r="A14" s="234" t="s">
        <v>310</v>
      </c>
      <c r="B14" s="234"/>
      <c r="C14" s="193"/>
      <c r="D14" s="253"/>
      <c r="E14" s="225"/>
      <c r="F14" s="225"/>
      <c r="G14" s="225"/>
      <c r="H14" s="375"/>
      <c r="I14" s="375"/>
      <c r="J14" s="256"/>
      <c r="L14" s="224"/>
      <c r="M14" s="224"/>
      <c r="N14" s="224"/>
      <c r="O14" s="224"/>
    </row>
    <row r="15" spans="1:15" ht="12.75" customHeight="1">
      <c r="A15" s="234" t="s">
        <v>311</v>
      </c>
      <c r="B15" s="234"/>
      <c r="C15" s="193"/>
      <c r="D15" s="253"/>
      <c r="E15" s="225"/>
      <c r="F15" s="225"/>
      <c r="G15" s="225"/>
      <c r="H15" s="225"/>
      <c r="I15" s="226"/>
      <c r="J15" s="256"/>
      <c r="L15" s="224"/>
      <c r="M15" s="224"/>
      <c r="N15" s="224"/>
      <c r="O15" s="224"/>
    </row>
    <row r="16" spans="1:15" ht="12.75" customHeight="1">
      <c r="A16" s="234" t="s">
        <v>312</v>
      </c>
      <c r="B16" s="234"/>
      <c r="C16" s="193"/>
      <c r="D16" s="253"/>
      <c r="E16" s="225"/>
      <c r="F16" s="225"/>
      <c r="G16" s="225"/>
      <c r="H16" s="225"/>
      <c r="I16" s="226"/>
      <c r="J16" s="256"/>
      <c r="L16" s="224"/>
      <c r="M16" s="224"/>
      <c r="N16" s="224"/>
      <c r="O16" s="224"/>
    </row>
    <row r="17" spans="1:15" s="261" customFormat="1" ht="34.5" customHeight="1">
      <c r="A17" s="234" t="s">
        <v>313</v>
      </c>
      <c r="B17" s="258"/>
      <c r="C17" s="227"/>
      <c r="D17" s="259"/>
      <c r="E17" s="388" t="s">
        <v>221</v>
      </c>
      <c r="F17" s="388"/>
      <c r="G17" s="388"/>
      <c r="H17" s="388"/>
      <c r="I17" s="388"/>
      <c r="J17" s="260"/>
      <c r="L17" s="228"/>
      <c r="M17" s="228"/>
      <c r="N17" s="228"/>
      <c r="O17" s="228"/>
    </row>
    <row r="18" spans="1:15" ht="14.25" customHeight="1">
      <c r="A18" s="234" t="s">
        <v>314</v>
      </c>
      <c r="B18" s="234"/>
      <c r="C18" s="193"/>
      <c r="D18" s="253"/>
      <c r="E18" s="225"/>
      <c r="F18" s="225"/>
      <c r="G18" s="225"/>
      <c r="H18" s="225"/>
      <c r="I18" s="226"/>
      <c r="J18" s="256"/>
      <c r="L18" s="224"/>
      <c r="M18" s="224"/>
      <c r="N18" s="224"/>
      <c r="O18" s="224"/>
    </row>
    <row r="19" spans="1:15" ht="14.25" customHeight="1">
      <c r="A19" s="234" t="s">
        <v>315</v>
      </c>
      <c r="B19" s="234"/>
      <c r="C19" s="193"/>
      <c r="D19" s="253"/>
      <c r="E19" s="225"/>
      <c r="F19" s="225"/>
      <c r="G19" s="225"/>
      <c r="H19" s="225"/>
      <c r="I19" s="226"/>
      <c r="J19" s="256"/>
      <c r="L19" s="224"/>
      <c r="M19" s="224"/>
      <c r="N19" s="224"/>
      <c r="O19" s="224"/>
    </row>
    <row r="20" spans="1:15" ht="41.25" customHeight="1">
      <c r="A20" s="234" t="s">
        <v>316</v>
      </c>
      <c r="B20" s="234"/>
      <c r="C20" s="193"/>
      <c r="D20" s="253"/>
      <c r="E20" s="372" t="s">
        <v>222</v>
      </c>
      <c r="F20" s="372"/>
      <c r="G20" s="372"/>
      <c r="H20" s="372"/>
      <c r="I20" s="372"/>
      <c r="J20" s="256"/>
      <c r="L20" s="224"/>
      <c r="M20" s="224"/>
      <c r="N20" s="224"/>
      <c r="O20" s="224"/>
    </row>
    <row r="21" spans="1:15" ht="14.25" customHeight="1">
      <c r="A21" s="234" t="s">
        <v>317</v>
      </c>
      <c r="B21" s="234"/>
      <c r="C21" s="193"/>
      <c r="D21" s="253"/>
      <c r="E21" s="375"/>
      <c r="F21" s="375"/>
      <c r="G21" s="375"/>
      <c r="H21" s="375"/>
      <c r="I21" s="375"/>
      <c r="J21" s="256"/>
      <c r="L21" s="224"/>
      <c r="M21" s="224"/>
      <c r="N21" s="224"/>
      <c r="O21" s="224"/>
    </row>
    <row r="22" spans="1:15" ht="14.25" customHeight="1">
      <c r="A22" s="234" t="s">
        <v>318</v>
      </c>
      <c r="B22" s="234"/>
      <c r="C22" s="193"/>
      <c r="D22" s="253"/>
      <c r="E22" s="375"/>
      <c r="F22" s="375"/>
      <c r="G22" s="375"/>
      <c r="H22" s="375"/>
      <c r="I22" s="375"/>
      <c r="J22" s="256"/>
      <c r="L22" s="224"/>
      <c r="M22" s="224"/>
      <c r="N22" s="224"/>
      <c r="O22" s="224"/>
    </row>
    <row r="23" spans="1:15" ht="14.25" customHeight="1">
      <c r="A23" s="234" t="s">
        <v>319</v>
      </c>
      <c r="B23" s="234"/>
      <c r="C23" s="193"/>
      <c r="D23" s="253"/>
      <c r="E23" s="375"/>
      <c r="F23" s="375"/>
      <c r="G23" s="375"/>
      <c r="H23" s="375"/>
      <c r="I23" s="375"/>
      <c r="J23" s="256"/>
      <c r="L23" s="224"/>
      <c r="M23" s="224"/>
      <c r="N23" s="224"/>
      <c r="O23" s="224"/>
    </row>
    <row r="24" spans="1:15" ht="14.25" customHeight="1">
      <c r="A24" s="234" t="s">
        <v>320</v>
      </c>
      <c r="B24" s="234"/>
      <c r="C24" s="193"/>
      <c r="D24" s="253"/>
      <c r="E24" s="375"/>
      <c r="F24" s="375"/>
      <c r="G24" s="375"/>
      <c r="H24" s="375"/>
      <c r="I24" s="375"/>
      <c r="J24" s="256"/>
      <c r="L24" s="224"/>
      <c r="M24" s="224"/>
      <c r="N24" s="224"/>
      <c r="O24" s="224"/>
    </row>
    <row r="25" spans="1:15" ht="14.25" customHeight="1">
      <c r="A25" s="234" t="s">
        <v>321</v>
      </c>
      <c r="B25" s="234"/>
      <c r="C25" s="193"/>
      <c r="D25" s="253"/>
      <c r="E25" s="375"/>
      <c r="F25" s="375"/>
      <c r="G25" s="375"/>
      <c r="H25" s="375"/>
      <c r="I25" s="375"/>
      <c r="J25" s="256"/>
      <c r="L25" s="224"/>
      <c r="M25" s="224"/>
      <c r="N25" s="224"/>
      <c r="O25" s="224"/>
    </row>
    <row r="26" spans="1:15" ht="31.5" customHeight="1">
      <c r="A26" s="234" t="s">
        <v>322</v>
      </c>
      <c r="B26" s="234"/>
      <c r="C26" s="193"/>
      <c r="D26" s="253"/>
      <c r="E26" s="381" t="s">
        <v>223</v>
      </c>
      <c r="F26" s="381"/>
      <c r="G26" s="381"/>
      <c r="H26" s="381"/>
      <c r="I26" s="381"/>
      <c r="J26" s="256"/>
      <c r="L26" s="224"/>
      <c r="M26" s="224"/>
      <c r="N26" s="224"/>
      <c r="O26" s="224"/>
    </row>
    <row r="27" spans="1:15" ht="11.25">
      <c r="A27" s="234" t="s">
        <v>323</v>
      </c>
      <c r="B27" s="234"/>
      <c r="C27" s="193"/>
      <c r="D27" s="253"/>
      <c r="E27" s="229"/>
      <c r="F27" s="229"/>
      <c r="G27" s="229"/>
      <c r="H27" s="229"/>
      <c r="I27" s="229"/>
      <c r="J27" s="256"/>
      <c r="L27" s="224"/>
      <c r="M27" s="224"/>
      <c r="N27" s="224"/>
      <c r="O27" s="224"/>
    </row>
    <row r="28" spans="1:15" ht="35.25" customHeight="1">
      <c r="A28" s="234" t="s">
        <v>324</v>
      </c>
      <c r="B28" s="234"/>
      <c r="C28" s="193"/>
      <c r="D28" s="253"/>
      <c r="E28" s="372" t="s">
        <v>224</v>
      </c>
      <c r="F28" s="372"/>
      <c r="G28" s="372"/>
      <c r="H28" s="372"/>
      <c r="I28" s="372"/>
      <c r="J28" s="256"/>
      <c r="L28" s="224"/>
      <c r="M28" s="224"/>
      <c r="N28" s="224"/>
      <c r="O28" s="224"/>
    </row>
    <row r="29" spans="1:15" ht="14.25" customHeight="1">
      <c r="A29" s="234" t="s">
        <v>325</v>
      </c>
      <c r="B29" s="234"/>
      <c r="C29" s="193"/>
      <c r="D29" s="253"/>
      <c r="E29" s="375"/>
      <c r="F29" s="375"/>
      <c r="G29" s="375"/>
      <c r="H29" s="375"/>
      <c r="I29" s="375"/>
      <c r="J29" s="256"/>
      <c r="L29" s="224"/>
      <c r="M29" s="224"/>
      <c r="N29" s="224"/>
      <c r="O29" s="224"/>
    </row>
    <row r="30" spans="1:15" ht="14.25" customHeight="1">
      <c r="A30" s="234" t="s">
        <v>326</v>
      </c>
      <c r="B30" s="234"/>
      <c r="C30" s="193"/>
      <c r="D30" s="253"/>
      <c r="E30" s="375"/>
      <c r="F30" s="375"/>
      <c r="G30" s="375"/>
      <c r="H30" s="375"/>
      <c r="I30" s="375"/>
      <c r="J30" s="256"/>
      <c r="L30" s="224"/>
      <c r="M30" s="224"/>
      <c r="N30" s="224"/>
      <c r="O30" s="224"/>
    </row>
    <row r="31" spans="1:15" ht="14.25" customHeight="1">
      <c r="A31" s="234" t="s">
        <v>327</v>
      </c>
      <c r="B31" s="234"/>
      <c r="C31" s="193"/>
      <c r="D31" s="253"/>
      <c r="E31" s="375"/>
      <c r="F31" s="375"/>
      <c r="G31" s="375"/>
      <c r="H31" s="375"/>
      <c r="I31" s="375"/>
      <c r="J31" s="256"/>
      <c r="L31" s="224"/>
      <c r="M31" s="224"/>
      <c r="N31" s="224"/>
      <c r="O31" s="224"/>
    </row>
    <row r="32" spans="1:15" ht="14.25" customHeight="1">
      <c r="A32" s="234" t="s">
        <v>328</v>
      </c>
      <c r="B32" s="234"/>
      <c r="C32" s="193"/>
      <c r="D32" s="253"/>
      <c r="E32" s="381" t="s">
        <v>225</v>
      </c>
      <c r="F32" s="381"/>
      <c r="G32" s="381"/>
      <c r="H32" s="381"/>
      <c r="I32" s="381"/>
      <c r="J32" s="256"/>
      <c r="L32" s="224"/>
      <c r="M32" s="224"/>
      <c r="N32" s="224"/>
      <c r="O32" s="224"/>
    </row>
    <row r="33" spans="1:15" ht="14.25" customHeight="1">
      <c r="A33" s="234" t="s">
        <v>329</v>
      </c>
      <c r="B33" s="234"/>
      <c r="C33" s="193"/>
      <c r="D33" s="253"/>
      <c r="E33" s="225"/>
      <c r="F33" s="225"/>
      <c r="G33" s="225"/>
      <c r="H33" s="225"/>
      <c r="I33" s="226"/>
      <c r="J33" s="256"/>
      <c r="L33" s="224"/>
      <c r="M33" s="224"/>
      <c r="N33" s="224"/>
      <c r="O33" s="224"/>
    </row>
    <row r="34" spans="1:15" ht="14.25" customHeight="1">
      <c r="A34" s="234" t="s">
        <v>330</v>
      </c>
      <c r="B34" s="234"/>
      <c r="C34" s="193"/>
      <c r="D34" s="253"/>
      <c r="E34" s="372" t="s">
        <v>226</v>
      </c>
      <c r="F34" s="372"/>
      <c r="G34" s="372"/>
      <c r="H34" s="372"/>
      <c r="I34" s="372"/>
      <c r="J34" s="256"/>
      <c r="L34" s="224"/>
      <c r="M34" s="224"/>
      <c r="N34" s="224"/>
      <c r="O34" s="224"/>
    </row>
    <row r="35" spans="1:15" ht="14.25" customHeight="1">
      <c r="A35" s="234" t="s">
        <v>331</v>
      </c>
      <c r="B35" s="234"/>
      <c r="C35" s="193"/>
      <c r="D35" s="253"/>
      <c r="E35" s="375"/>
      <c r="F35" s="375"/>
      <c r="G35" s="375"/>
      <c r="H35" s="375"/>
      <c r="I35" s="375"/>
      <c r="J35" s="256"/>
      <c r="L35" s="224"/>
      <c r="M35" s="224"/>
      <c r="N35" s="224"/>
      <c r="O35" s="224"/>
    </row>
    <row r="36" spans="1:15" ht="14.25" customHeight="1">
      <c r="A36" s="234" t="s">
        <v>332</v>
      </c>
      <c r="B36" s="234"/>
      <c r="C36" s="193"/>
      <c r="D36" s="253"/>
      <c r="E36" s="375"/>
      <c r="F36" s="375"/>
      <c r="G36" s="375"/>
      <c r="H36" s="375"/>
      <c r="I36" s="375"/>
      <c r="J36" s="256"/>
      <c r="L36" s="224"/>
      <c r="M36" s="224"/>
      <c r="N36" s="224"/>
      <c r="O36" s="224"/>
    </row>
    <row r="37" spans="1:15" ht="14.25" customHeight="1">
      <c r="A37" s="234" t="s">
        <v>333</v>
      </c>
      <c r="B37" s="234"/>
      <c r="C37" s="193"/>
      <c r="D37" s="253"/>
      <c r="E37" s="375"/>
      <c r="F37" s="375"/>
      <c r="G37" s="375"/>
      <c r="H37" s="375"/>
      <c r="I37" s="375"/>
      <c r="J37" s="256"/>
      <c r="L37" s="224"/>
      <c r="M37" s="224"/>
      <c r="N37" s="224"/>
      <c r="O37" s="224"/>
    </row>
    <row r="38" spans="1:15" ht="14.25" customHeight="1">
      <c r="A38" s="234" t="s">
        <v>334</v>
      </c>
      <c r="B38" s="234"/>
      <c r="C38" s="193"/>
      <c r="D38" s="253"/>
      <c r="E38" s="381" t="s">
        <v>227</v>
      </c>
      <c r="F38" s="381"/>
      <c r="G38" s="381"/>
      <c r="H38" s="381"/>
      <c r="I38" s="381"/>
      <c r="J38" s="256"/>
      <c r="L38" s="224"/>
      <c r="M38" s="224"/>
      <c r="N38" s="224"/>
      <c r="O38" s="224"/>
    </row>
    <row r="39" spans="1:15" ht="14.25" customHeight="1">
      <c r="A39" s="234" t="s">
        <v>335</v>
      </c>
      <c r="B39" s="234"/>
      <c r="C39" s="193"/>
      <c r="D39" s="253"/>
      <c r="E39" s="229"/>
      <c r="F39" s="229"/>
      <c r="G39" s="229"/>
      <c r="H39" s="229"/>
      <c r="I39" s="229"/>
      <c r="J39" s="256"/>
      <c r="L39" s="224"/>
      <c r="M39" s="224"/>
      <c r="N39" s="224"/>
      <c r="O39" s="224"/>
    </row>
    <row r="40" spans="1:15" ht="14.25" customHeight="1">
      <c r="A40" s="234" t="s">
        <v>336</v>
      </c>
      <c r="B40" s="234"/>
      <c r="C40" s="193"/>
      <c r="D40" s="253"/>
      <c r="E40" s="372" t="s">
        <v>228</v>
      </c>
      <c r="F40" s="372"/>
      <c r="G40" s="372"/>
      <c r="H40" s="372"/>
      <c r="I40" s="372"/>
      <c r="J40" s="256"/>
      <c r="L40" s="224"/>
      <c r="M40" s="224"/>
      <c r="N40" s="224"/>
      <c r="O40" s="224"/>
    </row>
    <row r="41" spans="1:15" ht="14.25" customHeight="1">
      <c r="A41" s="234" t="s">
        <v>337</v>
      </c>
      <c r="B41" s="234"/>
      <c r="C41" s="193"/>
      <c r="D41" s="253"/>
      <c r="E41" s="375"/>
      <c r="F41" s="375"/>
      <c r="G41" s="375"/>
      <c r="H41" s="375"/>
      <c r="I41" s="375"/>
      <c r="J41" s="256"/>
      <c r="L41" s="224"/>
      <c r="M41" s="224"/>
      <c r="N41" s="224"/>
      <c r="O41" s="224"/>
    </row>
    <row r="42" spans="1:15" ht="14.25" customHeight="1">
      <c r="A42" s="234" t="s">
        <v>338</v>
      </c>
      <c r="B42" s="234"/>
      <c r="C42" s="193"/>
      <c r="D42" s="253"/>
      <c r="E42" s="375"/>
      <c r="F42" s="375"/>
      <c r="G42" s="375"/>
      <c r="H42" s="375"/>
      <c r="I42" s="375"/>
      <c r="J42" s="256"/>
      <c r="L42" s="224"/>
      <c r="M42" s="224"/>
      <c r="N42" s="224"/>
      <c r="O42" s="224"/>
    </row>
    <row r="43" spans="1:15" ht="14.25" customHeight="1">
      <c r="A43" s="234" t="s">
        <v>339</v>
      </c>
      <c r="B43" s="234"/>
      <c r="C43" s="193"/>
      <c r="D43" s="253"/>
      <c r="E43" s="230"/>
      <c r="F43" s="230"/>
      <c r="G43" s="230"/>
      <c r="H43" s="230"/>
      <c r="I43" s="230"/>
      <c r="J43" s="256"/>
      <c r="L43" s="224"/>
      <c r="M43" s="224"/>
      <c r="N43" s="224"/>
      <c r="O43" s="224"/>
    </row>
    <row r="44" spans="1:15" ht="14.25" customHeight="1">
      <c r="A44" s="234" t="s">
        <v>340</v>
      </c>
      <c r="B44" s="234"/>
      <c r="C44" s="193"/>
      <c r="D44" s="253"/>
      <c r="E44" s="375"/>
      <c r="F44" s="375"/>
      <c r="G44" s="375"/>
      <c r="H44" s="375"/>
      <c r="I44" s="375"/>
      <c r="J44" s="256"/>
      <c r="L44" s="224"/>
      <c r="M44" s="224"/>
      <c r="N44" s="224"/>
      <c r="O44" s="224"/>
    </row>
    <row r="45" spans="1:15" ht="23.25" customHeight="1">
      <c r="A45" s="234" t="s">
        <v>341</v>
      </c>
      <c r="B45" s="234"/>
      <c r="C45" s="193"/>
      <c r="D45" s="253"/>
      <c r="E45" s="380" t="s">
        <v>229</v>
      </c>
      <c r="F45" s="380"/>
      <c r="G45" s="380"/>
      <c r="H45" s="380"/>
      <c r="I45" s="380"/>
      <c r="J45" s="256"/>
      <c r="L45" s="224"/>
      <c r="M45" s="224"/>
      <c r="N45" s="224"/>
      <c r="O45" s="224"/>
    </row>
    <row r="46" spans="1:15" ht="14.25" customHeight="1">
      <c r="A46" s="234" t="s">
        <v>342</v>
      </c>
      <c r="B46" s="234"/>
      <c r="C46" s="193"/>
      <c r="D46" s="253"/>
      <c r="E46" s="225"/>
      <c r="F46" s="225"/>
      <c r="G46" s="225"/>
      <c r="H46" s="225"/>
      <c r="I46" s="226"/>
      <c r="J46" s="256"/>
      <c r="L46" s="224"/>
      <c r="M46" s="224"/>
      <c r="N46" s="224"/>
      <c r="O46" s="224"/>
    </row>
    <row r="47" spans="1:15" ht="14.25" customHeight="1">
      <c r="A47" s="234" t="s">
        <v>343</v>
      </c>
      <c r="B47" s="234"/>
      <c r="C47" s="193"/>
      <c r="D47" s="253"/>
      <c r="E47" s="372" t="s">
        <v>230</v>
      </c>
      <c r="F47" s="372"/>
      <c r="G47" s="372"/>
      <c r="H47" s="372"/>
      <c r="I47" s="372"/>
      <c r="J47" s="256"/>
      <c r="L47" s="224"/>
      <c r="M47" s="224"/>
      <c r="N47" s="224"/>
      <c r="O47" s="224"/>
    </row>
    <row r="48" spans="1:15" ht="14.25" customHeight="1">
      <c r="A48" s="234" t="s">
        <v>344</v>
      </c>
      <c r="B48" s="234"/>
      <c r="C48" s="193"/>
      <c r="D48" s="253"/>
      <c r="E48" s="375"/>
      <c r="F48" s="375"/>
      <c r="G48" s="375"/>
      <c r="H48" s="375"/>
      <c r="I48" s="375"/>
      <c r="J48" s="256"/>
      <c r="L48" s="224"/>
      <c r="M48" s="224"/>
      <c r="N48" s="224"/>
      <c r="O48" s="224"/>
    </row>
    <row r="49" spans="1:15" ht="14.25" customHeight="1">
      <c r="A49" s="234" t="s">
        <v>345</v>
      </c>
      <c r="B49" s="234"/>
      <c r="C49" s="193"/>
      <c r="D49" s="253"/>
      <c r="E49" s="381" t="s">
        <v>231</v>
      </c>
      <c r="F49" s="381"/>
      <c r="G49" s="381"/>
      <c r="H49" s="381"/>
      <c r="I49" s="381"/>
      <c r="J49" s="256"/>
      <c r="L49" s="224"/>
      <c r="M49" s="224"/>
      <c r="N49" s="224"/>
      <c r="O49" s="224"/>
    </row>
    <row r="50" spans="1:15" ht="14.25" customHeight="1">
      <c r="A50" s="234" t="s">
        <v>346</v>
      </c>
      <c r="B50" s="234"/>
      <c r="C50" s="193"/>
      <c r="D50" s="253"/>
      <c r="E50" s="225"/>
      <c r="F50" s="225"/>
      <c r="G50" s="225"/>
      <c r="H50" s="225"/>
      <c r="I50" s="226"/>
      <c r="J50" s="256"/>
      <c r="L50" s="224"/>
      <c r="M50" s="224"/>
      <c r="N50" s="224"/>
      <c r="O50" s="224"/>
    </row>
    <row r="51" spans="1:15" ht="15" customHeight="1">
      <c r="A51" s="234" t="s">
        <v>347</v>
      </c>
      <c r="B51" s="234"/>
      <c r="C51" s="193"/>
      <c r="D51" s="253"/>
      <c r="E51" s="382"/>
      <c r="F51" s="383" t="s">
        <v>232</v>
      </c>
      <c r="G51" s="379"/>
      <c r="H51" s="379"/>
      <c r="I51" s="379"/>
      <c r="J51" s="256"/>
      <c r="L51" s="224"/>
      <c r="M51" s="224"/>
      <c r="N51" s="224"/>
      <c r="O51" s="224"/>
    </row>
    <row r="52" spans="1:15" ht="14.25" customHeight="1">
      <c r="A52" s="234" t="s">
        <v>348</v>
      </c>
      <c r="B52" s="234"/>
      <c r="C52" s="193"/>
      <c r="D52" s="253"/>
      <c r="E52" s="382"/>
      <c r="F52" s="379" t="s">
        <v>233</v>
      </c>
      <c r="G52" s="379" t="s">
        <v>234</v>
      </c>
      <c r="H52" s="379" t="s">
        <v>235</v>
      </c>
      <c r="I52" s="376" t="s">
        <v>236</v>
      </c>
      <c r="J52" s="256"/>
      <c r="L52" s="224"/>
      <c r="M52" s="224"/>
      <c r="N52" s="224"/>
      <c r="O52" s="224"/>
    </row>
    <row r="53" spans="1:15" ht="14.25" customHeight="1">
      <c r="A53" s="234" t="s">
        <v>349</v>
      </c>
      <c r="B53" s="234"/>
      <c r="C53" s="193"/>
      <c r="D53" s="253"/>
      <c r="E53" s="382"/>
      <c r="F53" s="379"/>
      <c r="G53" s="379"/>
      <c r="H53" s="379"/>
      <c r="I53" s="377"/>
      <c r="J53" s="256"/>
      <c r="L53" s="224"/>
      <c r="M53" s="224"/>
      <c r="N53" s="224"/>
      <c r="O53" s="224"/>
    </row>
    <row r="54" spans="1:15" ht="14.25" customHeight="1">
      <c r="A54" s="234" t="s">
        <v>350</v>
      </c>
      <c r="B54" s="234"/>
      <c r="C54" s="193"/>
      <c r="D54" s="253"/>
      <c r="E54" s="382"/>
      <c r="F54" s="379"/>
      <c r="G54" s="379"/>
      <c r="H54" s="379"/>
      <c r="I54" s="378"/>
      <c r="J54" s="256"/>
      <c r="L54" s="224"/>
      <c r="M54" s="224"/>
      <c r="N54" s="224"/>
      <c r="O54" s="224"/>
    </row>
    <row r="55" spans="1:15" ht="14.25" customHeight="1">
      <c r="A55" s="234" t="s">
        <v>351</v>
      </c>
      <c r="B55" s="234"/>
      <c r="C55" s="193"/>
      <c r="D55" s="253"/>
      <c r="E55" s="271" t="s">
        <v>237</v>
      </c>
      <c r="F55" s="379"/>
      <c r="G55" s="379"/>
      <c r="H55" s="379"/>
      <c r="I55" s="379"/>
      <c r="J55" s="256"/>
      <c r="L55" s="224"/>
      <c r="M55" s="224"/>
      <c r="N55" s="224"/>
      <c r="O55" s="224"/>
    </row>
    <row r="56" spans="1:15" ht="14.25" customHeight="1">
      <c r="A56" s="234" t="s">
        <v>352</v>
      </c>
      <c r="B56" s="234"/>
      <c r="C56" s="193"/>
      <c r="D56" s="253"/>
      <c r="E56" s="272" t="s">
        <v>238</v>
      </c>
      <c r="F56" s="379"/>
      <c r="G56" s="379"/>
      <c r="H56" s="379"/>
      <c r="I56" s="379"/>
      <c r="J56" s="256"/>
      <c r="L56" s="224"/>
      <c r="M56" s="224"/>
      <c r="N56" s="224"/>
      <c r="O56" s="224"/>
    </row>
    <row r="57" spans="1:15" ht="14.25" customHeight="1">
      <c r="A57" s="234" t="s">
        <v>353</v>
      </c>
      <c r="B57" s="234"/>
      <c r="C57" s="193"/>
      <c r="D57" s="253"/>
      <c r="E57" s="273"/>
      <c r="F57" s="274"/>
      <c r="G57" s="274"/>
      <c r="H57" s="274"/>
      <c r="I57" s="274"/>
      <c r="J57" s="256"/>
      <c r="L57" s="224"/>
      <c r="M57" s="224"/>
      <c r="N57" s="224"/>
      <c r="O57" s="224"/>
    </row>
    <row r="58" spans="1:15" ht="14.25" customHeight="1">
      <c r="A58" s="234" t="s">
        <v>354</v>
      </c>
      <c r="B58" s="234"/>
      <c r="C58" s="193"/>
      <c r="D58" s="253"/>
      <c r="E58" s="275"/>
      <c r="F58" s="274"/>
      <c r="G58" s="274"/>
      <c r="H58" s="274"/>
      <c r="I58" s="274"/>
      <c r="J58" s="256"/>
      <c r="L58" s="224"/>
      <c r="M58" s="224"/>
      <c r="N58" s="224"/>
      <c r="O58" s="224"/>
    </row>
    <row r="59" spans="1:15" ht="14.25" customHeight="1">
      <c r="A59" s="234" t="s">
        <v>355</v>
      </c>
      <c r="B59" s="234"/>
      <c r="C59" s="193"/>
      <c r="D59" s="253"/>
      <c r="E59" s="273"/>
      <c r="F59" s="274"/>
      <c r="G59" s="274"/>
      <c r="H59" s="274"/>
      <c r="I59" s="274"/>
      <c r="J59" s="256"/>
      <c r="L59" s="224"/>
      <c r="M59" s="224"/>
      <c r="N59" s="224"/>
      <c r="O59" s="224"/>
    </row>
    <row r="60" spans="1:15" ht="14.25" customHeight="1">
      <c r="A60" s="234" t="s">
        <v>356</v>
      </c>
      <c r="B60" s="234"/>
      <c r="C60" s="193"/>
      <c r="D60" s="253"/>
      <c r="E60" s="275"/>
      <c r="F60" s="274"/>
      <c r="G60" s="274"/>
      <c r="H60" s="274"/>
      <c r="I60" s="274"/>
      <c r="J60" s="256"/>
      <c r="L60" s="224"/>
      <c r="M60" s="224"/>
      <c r="N60" s="224"/>
      <c r="O60" s="224"/>
    </row>
    <row r="61" spans="1:15" ht="14.25" customHeight="1">
      <c r="A61" s="234" t="s">
        <v>357</v>
      </c>
      <c r="B61" s="234"/>
      <c r="C61" s="193"/>
      <c r="D61" s="253"/>
      <c r="E61" s="225"/>
      <c r="F61" s="225"/>
      <c r="G61" s="225"/>
      <c r="H61" s="225"/>
      <c r="I61" s="226"/>
      <c r="J61" s="256"/>
      <c r="L61" s="224"/>
      <c r="M61" s="224"/>
      <c r="N61" s="224"/>
      <c r="O61" s="224"/>
    </row>
    <row r="62" spans="1:15" ht="33" customHeight="1">
      <c r="A62" s="234" t="s">
        <v>358</v>
      </c>
      <c r="B62" s="234"/>
      <c r="C62" s="193"/>
      <c r="D62" s="253"/>
      <c r="E62" s="372" t="s">
        <v>239</v>
      </c>
      <c r="F62" s="372"/>
      <c r="G62" s="372"/>
      <c r="H62" s="372"/>
      <c r="I62" s="372"/>
      <c r="J62" s="256"/>
      <c r="L62" s="224"/>
      <c r="M62" s="224"/>
      <c r="N62" s="224"/>
      <c r="O62" s="224"/>
    </row>
    <row r="63" spans="1:15" ht="11.25">
      <c r="A63" s="234" t="s">
        <v>359</v>
      </c>
      <c r="B63" s="234"/>
      <c r="C63" s="193"/>
      <c r="D63" s="253"/>
      <c r="E63" s="229"/>
      <c r="F63" s="229"/>
      <c r="G63" s="229"/>
      <c r="H63" s="229"/>
      <c r="I63" s="229"/>
      <c r="J63" s="256"/>
      <c r="L63" s="224"/>
      <c r="M63" s="224"/>
      <c r="N63" s="224"/>
      <c r="O63" s="224"/>
    </row>
    <row r="64" spans="1:15" ht="15" customHeight="1">
      <c r="A64" s="234" t="s">
        <v>360</v>
      </c>
      <c r="B64" s="234"/>
      <c r="C64" s="193"/>
      <c r="D64" s="253"/>
      <c r="E64" s="372" t="s">
        <v>240</v>
      </c>
      <c r="F64" s="372"/>
      <c r="G64" s="372"/>
      <c r="H64" s="372"/>
      <c r="I64" s="372"/>
      <c r="J64" s="256"/>
      <c r="L64" s="224"/>
      <c r="M64" s="224"/>
      <c r="N64" s="224"/>
      <c r="O64" s="224"/>
    </row>
    <row r="65" spans="1:15" ht="14.25" customHeight="1">
      <c r="A65" s="234" t="s">
        <v>361</v>
      </c>
      <c r="B65" s="234"/>
      <c r="C65" s="193"/>
      <c r="D65" s="253"/>
      <c r="E65" s="375"/>
      <c r="F65" s="375"/>
      <c r="G65" s="375"/>
      <c r="H65" s="375"/>
      <c r="I65" s="375"/>
      <c r="J65" s="256"/>
      <c r="L65" s="224"/>
      <c r="M65" s="224"/>
      <c r="N65" s="224"/>
      <c r="O65" s="224"/>
    </row>
    <row r="66" spans="1:15" ht="14.25" customHeight="1">
      <c r="A66" s="234" t="s">
        <v>362</v>
      </c>
      <c r="B66" s="234"/>
      <c r="C66" s="193"/>
      <c r="D66" s="253"/>
      <c r="E66" s="375"/>
      <c r="F66" s="375"/>
      <c r="G66" s="375"/>
      <c r="H66" s="375"/>
      <c r="I66" s="375"/>
      <c r="J66" s="256"/>
      <c r="L66" s="224"/>
      <c r="M66" s="224"/>
      <c r="N66" s="224"/>
      <c r="O66" s="224"/>
    </row>
    <row r="67" spans="1:15" ht="14.25" customHeight="1">
      <c r="A67" s="234" t="s">
        <v>363</v>
      </c>
      <c r="B67" s="234"/>
      <c r="C67" s="193"/>
      <c r="D67" s="253"/>
      <c r="E67" s="225"/>
      <c r="F67" s="225"/>
      <c r="G67" s="225"/>
      <c r="H67" s="225"/>
      <c r="I67" s="226"/>
      <c r="J67" s="256"/>
      <c r="L67" s="224"/>
      <c r="M67" s="224"/>
      <c r="N67" s="224"/>
      <c r="O67" s="224"/>
    </row>
    <row r="68" spans="1:15" ht="14.25" customHeight="1">
      <c r="A68" s="234" t="s">
        <v>364</v>
      </c>
      <c r="B68" s="234"/>
      <c r="C68" s="193"/>
      <c r="D68" s="253"/>
      <c r="E68" s="372" t="s">
        <v>241</v>
      </c>
      <c r="F68" s="372"/>
      <c r="G68" s="372"/>
      <c r="H68" s="372"/>
      <c r="I68" s="372"/>
      <c r="J68" s="256"/>
      <c r="L68" s="224"/>
      <c r="M68" s="224"/>
      <c r="N68" s="224"/>
      <c r="O68" s="224"/>
    </row>
    <row r="69" spans="1:15" ht="14.25" customHeight="1">
      <c r="A69" s="234" t="s">
        <v>365</v>
      </c>
      <c r="B69" s="234"/>
      <c r="C69" s="193"/>
      <c r="D69" s="253"/>
      <c r="E69" s="372" t="s">
        <v>242</v>
      </c>
      <c r="F69" s="372"/>
      <c r="G69" s="372"/>
      <c r="H69" s="372"/>
      <c r="I69" s="372"/>
      <c r="J69" s="256"/>
      <c r="L69" s="224"/>
      <c r="M69" s="224"/>
      <c r="N69" s="224"/>
      <c r="O69" s="224"/>
    </row>
    <row r="70" spans="1:15" ht="14.25" customHeight="1">
      <c r="A70" s="234" t="s">
        <v>366</v>
      </c>
      <c r="B70" s="234"/>
      <c r="C70" s="193"/>
      <c r="D70" s="253"/>
      <c r="E70" s="225"/>
      <c r="F70" s="225"/>
      <c r="G70" s="225"/>
      <c r="H70" s="225"/>
      <c r="I70" s="226"/>
      <c r="J70" s="256"/>
      <c r="L70" s="224"/>
      <c r="M70" s="224"/>
      <c r="N70" s="224"/>
      <c r="O70" s="224"/>
    </row>
    <row r="71" spans="1:15" ht="14.25" customHeight="1">
      <c r="A71" s="234" t="s">
        <v>367</v>
      </c>
      <c r="B71" s="234"/>
      <c r="C71" s="193"/>
      <c r="D71" s="253"/>
      <c r="E71" s="372" t="s">
        <v>243</v>
      </c>
      <c r="F71" s="372"/>
      <c r="G71" s="372"/>
      <c r="H71" s="372"/>
      <c r="I71" s="372"/>
      <c r="J71" s="256"/>
      <c r="L71" s="224"/>
      <c r="M71" s="224"/>
      <c r="N71" s="224"/>
      <c r="O71" s="224"/>
    </row>
    <row r="72" spans="1:15" ht="14.25" customHeight="1">
      <c r="A72" s="234" t="s">
        <v>368</v>
      </c>
      <c r="B72" s="234"/>
      <c r="C72" s="193"/>
      <c r="D72" s="253"/>
      <c r="E72" s="225"/>
      <c r="F72" s="225"/>
      <c r="G72" s="225"/>
      <c r="H72" s="225"/>
      <c r="I72" s="226"/>
      <c r="J72" s="256"/>
      <c r="L72" s="224"/>
      <c r="M72" s="224"/>
      <c r="N72" s="224"/>
      <c r="O72" s="224"/>
    </row>
    <row r="73" spans="1:15" ht="14.25" customHeight="1">
      <c r="A73" s="234" t="s">
        <v>369</v>
      </c>
      <c r="B73" s="234"/>
      <c r="C73" s="193"/>
      <c r="D73" s="253"/>
      <c r="E73" s="372" t="s">
        <v>243</v>
      </c>
      <c r="F73" s="372"/>
      <c r="G73" s="372"/>
      <c r="H73" s="372"/>
      <c r="I73" s="372"/>
      <c r="J73" s="256"/>
      <c r="L73" s="224"/>
      <c r="M73" s="224"/>
      <c r="N73" s="224"/>
      <c r="O73" s="224"/>
    </row>
    <row r="74" spans="1:15" ht="14.25" customHeight="1">
      <c r="A74" s="234" t="s">
        <v>370</v>
      </c>
      <c r="B74" s="234"/>
      <c r="C74" s="193"/>
      <c r="D74" s="253"/>
      <c r="E74" s="225"/>
      <c r="F74" s="225"/>
      <c r="G74" s="225"/>
      <c r="H74" s="225"/>
      <c r="I74" s="226"/>
      <c r="J74" s="256"/>
      <c r="L74" s="224"/>
      <c r="M74" s="224"/>
      <c r="N74" s="224"/>
      <c r="O74" s="224"/>
    </row>
    <row r="75" spans="1:15" ht="14.25" customHeight="1">
      <c r="A75" s="234" t="s">
        <v>371</v>
      </c>
      <c r="B75" s="234"/>
      <c r="C75" s="193"/>
      <c r="D75" s="253"/>
      <c r="E75" s="372" t="s">
        <v>244</v>
      </c>
      <c r="F75" s="372"/>
      <c r="G75" s="372"/>
      <c r="H75" s="372"/>
      <c r="I75" s="372"/>
      <c r="J75" s="256"/>
      <c r="L75" s="224"/>
      <c r="M75" s="224"/>
      <c r="N75" s="224"/>
      <c r="O75" s="224"/>
    </row>
    <row r="76" spans="1:15" ht="14.25" customHeight="1">
      <c r="A76" s="234" t="s">
        <v>372</v>
      </c>
      <c r="B76" s="234"/>
      <c r="C76" s="193"/>
      <c r="D76" s="253"/>
      <c r="E76" s="373" t="s">
        <v>245</v>
      </c>
      <c r="F76" s="373"/>
      <c r="G76" s="373"/>
      <c r="H76" s="373"/>
      <c r="I76" s="373"/>
      <c r="J76" s="256"/>
      <c r="L76" s="224"/>
      <c r="M76" s="224"/>
      <c r="N76" s="224"/>
      <c r="O76" s="224"/>
    </row>
    <row r="77" spans="1:15" s="257" customFormat="1" ht="14.25" customHeight="1">
      <c r="A77" s="234" t="s">
        <v>373</v>
      </c>
      <c r="B77" s="234"/>
      <c r="C77" s="193"/>
      <c r="D77" s="253"/>
      <c r="E77" s="225"/>
      <c r="F77" s="225"/>
      <c r="G77" s="225"/>
      <c r="H77" s="225"/>
      <c r="I77" s="226"/>
      <c r="J77" s="256"/>
      <c r="L77" s="231"/>
      <c r="M77" s="231"/>
      <c r="N77" s="231"/>
      <c r="O77" s="231"/>
    </row>
    <row r="78" spans="1:15" s="257" customFormat="1" ht="14.25" customHeight="1">
      <c r="A78" s="234" t="s">
        <v>374</v>
      </c>
      <c r="B78" s="234"/>
      <c r="C78" s="193"/>
      <c r="D78" s="253"/>
      <c r="E78" s="374" t="s">
        <v>246</v>
      </c>
      <c r="F78" s="374"/>
      <c r="G78" s="374"/>
      <c r="H78" s="374"/>
      <c r="I78" s="374"/>
      <c r="J78" s="256"/>
      <c r="L78" s="231"/>
      <c r="M78" s="231"/>
      <c r="N78" s="231"/>
      <c r="O78" s="231"/>
    </row>
    <row r="79" spans="1:15" s="257" customFormat="1" ht="14.25" customHeight="1">
      <c r="A79" s="234" t="s">
        <v>375</v>
      </c>
      <c r="B79" s="234"/>
      <c r="C79" s="193"/>
      <c r="D79" s="253"/>
      <c r="E79" s="270"/>
      <c r="F79" s="225"/>
      <c r="G79" s="225"/>
      <c r="H79" s="225"/>
      <c r="I79" s="226"/>
      <c r="J79" s="256"/>
      <c r="L79" s="231"/>
      <c r="M79" s="231"/>
      <c r="N79" s="231"/>
      <c r="O79" s="231"/>
    </row>
    <row r="80" spans="1:15" s="257" customFormat="1" ht="22.5" customHeight="1">
      <c r="A80" s="234" t="s">
        <v>376</v>
      </c>
      <c r="B80" s="234"/>
      <c r="C80" s="193"/>
      <c r="D80" s="253"/>
      <c r="E80" s="369" t="s">
        <v>247</v>
      </c>
      <c r="F80" s="369"/>
      <c r="G80" s="369"/>
      <c r="H80" s="369"/>
      <c r="I80" s="369"/>
      <c r="J80" s="256"/>
      <c r="L80" s="231"/>
      <c r="M80" s="231"/>
      <c r="N80" s="231"/>
      <c r="O80" s="231"/>
    </row>
    <row r="81" spans="1:15" s="257" customFormat="1" ht="22.5" customHeight="1">
      <c r="A81" s="234" t="s">
        <v>377</v>
      </c>
      <c r="B81" s="234"/>
      <c r="C81" s="193"/>
      <c r="D81" s="253"/>
      <c r="E81" s="368" t="s">
        <v>248</v>
      </c>
      <c r="F81" s="369"/>
      <c r="G81" s="369"/>
      <c r="H81" s="369"/>
      <c r="I81" s="369"/>
      <c r="J81" s="256"/>
      <c r="L81" s="231"/>
      <c r="M81" s="231"/>
      <c r="N81" s="231"/>
      <c r="O81" s="231"/>
    </row>
    <row r="82" spans="1:15" s="257" customFormat="1" ht="22.5" customHeight="1">
      <c r="A82" s="234" t="s">
        <v>378</v>
      </c>
      <c r="B82" s="234"/>
      <c r="C82" s="193"/>
      <c r="D82" s="253"/>
      <c r="E82" s="368" t="s">
        <v>249</v>
      </c>
      <c r="F82" s="369"/>
      <c r="G82" s="369"/>
      <c r="H82" s="369"/>
      <c r="I82" s="369"/>
      <c r="J82" s="256"/>
      <c r="L82" s="231"/>
      <c r="M82" s="231"/>
      <c r="N82" s="231"/>
      <c r="O82" s="231"/>
    </row>
    <row r="83" spans="1:15" s="257" customFormat="1" ht="22.5" customHeight="1">
      <c r="A83" s="234" t="s">
        <v>379</v>
      </c>
      <c r="B83" s="234"/>
      <c r="C83" s="193"/>
      <c r="D83" s="253"/>
      <c r="E83" s="369" t="s">
        <v>250</v>
      </c>
      <c r="F83" s="369"/>
      <c r="G83" s="369"/>
      <c r="H83" s="369"/>
      <c r="I83" s="369"/>
      <c r="J83" s="256"/>
      <c r="L83" s="231"/>
      <c r="M83" s="231"/>
      <c r="N83" s="231"/>
      <c r="O83" s="231"/>
    </row>
    <row r="84" spans="1:15" s="257" customFormat="1" ht="22.5" customHeight="1">
      <c r="A84" s="234" t="s">
        <v>380</v>
      </c>
      <c r="B84" s="234"/>
      <c r="C84" s="193"/>
      <c r="D84" s="253"/>
      <c r="E84" s="369" t="s">
        <v>251</v>
      </c>
      <c r="F84" s="369"/>
      <c r="G84" s="369"/>
      <c r="H84" s="369"/>
      <c r="I84" s="369"/>
      <c r="J84" s="256"/>
      <c r="L84" s="231"/>
      <c r="M84" s="231"/>
      <c r="N84" s="231"/>
      <c r="O84" s="231"/>
    </row>
    <row r="85" spans="1:15" s="257" customFormat="1" ht="22.5" customHeight="1">
      <c r="A85" s="234" t="s">
        <v>381</v>
      </c>
      <c r="B85" s="234"/>
      <c r="C85" s="193"/>
      <c r="D85" s="253"/>
      <c r="E85" s="368" t="s">
        <v>252</v>
      </c>
      <c r="F85" s="369"/>
      <c r="G85" s="369"/>
      <c r="H85" s="369"/>
      <c r="I85" s="369"/>
      <c r="J85" s="256"/>
      <c r="L85" s="231"/>
      <c r="M85" s="231"/>
      <c r="N85" s="231"/>
      <c r="O85" s="231"/>
    </row>
    <row r="86" spans="1:15" s="257" customFormat="1" ht="22.5" customHeight="1">
      <c r="A86" s="234" t="s">
        <v>382</v>
      </c>
      <c r="B86" s="234"/>
      <c r="C86" s="193"/>
      <c r="D86" s="253"/>
      <c r="E86" s="368" t="s">
        <v>253</v>
      </c>
      <c r="F86" s="369"/>
      <c r="G86" s="369"/>
      <c r="H86" s="369"/>
      <c r="I86" s="369"/>
      <c r="J86" s="256"/>
      <c r="L86" s="231"/>
      <c r="M86" s="231"/>
      <c r="N86" s="231"/>
      <c r="O86" s="231"/>
    </row>
    <row r="87" spans="1:15" s="257" customFormat="1" ht="22.5" customHeight="1">
      <c r="A87" s="234" t="s">
        <v>383</v>
      </c>
      <c r="B87" s="234"/>
      <c r="C87" s="193"/>
      <c r="D87" s="253"/>
      <c r="E87" s="368" t="s">
        <v>254</v>
      </c>
      <c r="F87" s="369"/>
      <c r="G87" s="369"/>
      <c r="H87" s="369"/>
      <c r="I87" s="369"/>
      <c r="J87" s="256"/>
      <c r="L87" s="231"/>
      <c r="M87" s="231"/>
      <c r="N87" s="231"/>
      <c r="O87" s="231"/>
    </row>
    <row r="88" spans="1:15" s="257" customFormat="1" ht="22.5" customHeight="1">
      <c r="A88" s="234" t="s">
        <v>384</v>
      </c>
      <c r="B88" s="234"/>
      <c r="C88" s="193"/>
      <c r="D88" s="253"/>
      <c r="E88" s="368" t="s">
        <v>255</v>
      </c>
      <c r="F88" s="369"/>
      <c r="G88" s="369"/>
      <c r="H88" s="369"/>
      <c r="I88" s="369"/>
      <c r="J88" s="256"/>
      <c r="L88" s="231"/>
      <c r="M88" s="231"/>
      <c r="N88" s="231"/>
      <c r="O88" s="231"/>
    </row>
    <row r="89" spans="1:15" ht="22.5" customHeight="1">
      <c r="A89" s="234" t="s">
        <v>385</v>
      </c>
      <c r="B89" s="234"/>
      <c r="C89" s="193"/>
      <c r="D89" s="253"/>
      <c r="E89" s="368" t="s">
        <v>256</v>
      </c>
      <c r="F89" s="369"/>
      <c r="G89" s="369"/>
      <c r="H89" s="369"/>
      <c r="I89" s="369"/>
      <c r="J89" s="256"/>
      <c r="L89" s="224"/>
      <c r="M89" s="224"/>
      <c r="N89" s="224"/>
      <c r="O89" s="224"/>
    </row>
    <row r="90" spans="1:15" ht="22.5" customHeight="1">
      <c r="A90" s="234" t="s">
        <v>386</v>
      </c>
      <c r="B90" s="234"/>
      <c r="C90" s="193"/>
      <c r="D90" s="253"/>
      <c r="E90" s="368" t="s">
        <v>257</v>
      </c>
      <c r="F90" s="369"/>
      <c r="G90" s="369"/>
      <c r="H90" s="369"/>
      <c r="I90" s="369"/>
      <c r="J90" s="256"/>
      <c r="L90" s="224"/>
      <c r="M90" s="224"/>
      <c r="N90" s="224"/>
      <c r="O90" s="224"/>
    </row>
    <row r="91" spans="1:15" ht="22.5" customHeight="1">
      <c r="A91" s="234" t="s">
        <v>387</v>
      </c>
      <c r="B91" s="234"/>
      <c r="C91" s="193"/>
      <c r="D91" s="253"/>
      <c r="E91" s="232"/>
      <c r="F91" s="233"/>
      <c r="G91" s="233"/>
      <c r="H91" s="233"/>
      <c r="I91" s="233"/>
      <c r="J91" s="256"/>
      <c r="L91" s="224"/>
      <c r="M91" s="224"/>
      <c r="N91" s="224"/>
      <c r="O91" s="224"/>
    </row>
    <row r="92" spans="1:15" ht="14.25" customHeight="1">
      <c r="A92" s="234" t="s">
        <v>388</v>
      </c>
      <c r="B92" s="234"/>
      <c r="C92" s="193"/>
      <c r="D92" s="262"/>
      <c r="E92" s="370" t="s">
        <v>258</v>
      </c>
      <c r="F92" s="370"/>
      <c r="G92" s="370"/>
      <c r="H92" s="370"/>
      <c r="I92" s="370"/>
      <c r="J92" s="263"/>
      <c r="L92" s="224"/>
      <c r="M92" s="224"/>
      <c r="N92" s="224"/>
      <c r="O92" s="224"/>
    </row>
    <row r="93" spans="1:15" ht="14.25" customHeight="1">
      <c r="A93" s="234" t="s">
        <v>389</v>
      </c>
      <c r="B93" s="234"/>
      <c r="C93" s="193"/>
      <c r="D93" s="262"/>
      <c r="E93" s="371" t="s">
        <v>259</v>
      </c>
      <c r="F93" s="371"/>
      <c r="G93" s="371"/>
      <c r="H93" s="371"/>
      <c r="I93" s="371"/>
      <c r="J93" s="263"/>
      <c r="L93" s="224"/>
      <c r="M93" s="224"/>
      <c r="N93" s="224"/>
      <c r="O93" s="224"/>
    </row>
    <row r="94" spans="1:15" s="257" customFormat="1" ht="14.25" customHeight="1">
      <c r="A94" s="234" t="s">
        <v>390</v>
      </c>
      <c r="B94" s="234"/>
      <c r="C94" s="193"/>
      <c r="D94" s="253"/>
      <c r="E94" s="270" t="s">
        <v>260</v>
      </c>
      <c r="F94" s="225"/>
      <c r="G94" s="225"/>
      <c r="H94" s="225"/>
      <c r="I94" s="226"/>
      <c r="J94" s="256"/>
      <c r="L94" s="231"/>
      <c r="M94" s="231"/>
      <c r="N94" s="231"/>
      <c r="O94" s="231"/>
    </row>
    <row r="95" spans="1:15" s="257" customFormat="1" ht="14.25" customHeight="1">
      <c r="A95" s="234" t="s">
        <v>391</v>
      </c>
      <c r="B95" s="234"/>
      <c r="C95" s="193"/>
      <c r="D95" s="253"/>
      <c r="E95" s="270"/>
      <c r="F95" s="225"/>
      <c r="G95" s="225"/>
      <c r="H95" s="225"/>
      <c r="I95" s="226"/>
      <c r="J95" s="256"/>
      <c r="L95" s="231"/>
      <c r="M95" s="231"/>
      <c r="N95" s="231"/>
      <c r="O95" s="231"/>
    </row>
    <row r="96" spans="1:15" s="257" customFormat="1" ht="14.25" customHeight="1">
      <c r="A96" s="234" t="s">
        <v>392</v>
      </c>
      <c r="B96" s="234"/>
      <c r="C96" s="193"/>
      <c r="D96" s="253"/>
      <c r="E96" s="276" t="s">
        <v>261</v>
      </c>
      <c r="F96" s="225"/>
      <c r="G96" s="225"/>
      <c r="H96" s="225"/>
      <c r="I96" s="226"/>
      <c r="J96" s="256"/>
      <c r="L96" s="231"/>
      <c r="M96" s="231"/>
      <c r="N96" s="231"/>
      <c r="O96" s="231"/>
    </row>
    <row r="97" spans="1:15" s="257" customFormat="1" ht="14.25" customHeight="1">
      <c r="A97" s="234" t="s">
        <v>393</v>
      </c>
      <c r="B97" s="234"/>
      <c r="C97" s="193"/>
      <c r="D97" s="253"/>
      <c r="E97" s="270"/>
      <c r="F97" s="225"/>
      <c r="G97" s="225"/>
      <c r="H97" s="225"/>
      <c r="I97" s="226"/>
      <c r="J97" s="256"/>
      <c r="L97" s="231"/>
      <c r="M97" s="231"/>
      <c r="N97" s="231"/>
      <c r="O97" s="231"/>
    </row>
    <row r="98" spans="1:15" s="257" customFormat="1" ht="14.25" customHeight="1">
      <c r="A98" s="234" t="s">
        <v>394</v>
      </c>
      <c r="B98" s="234"/>
      <c r="C98" s="193"/>
      <c r="D98" s="253"/>
      <c r="E98" s="370" t="s">
        <v>262</v>
      </c>
      <c r="F98" s="370"/>
      <c r="G98" s="370"/>
      <c r="H98" s="370"/>
      <c r="I98" s="370"/>
      <c r="J98" s="256"/>
      <c r="L98" s="231"/>
      <c r="M98" s="231"/>
      <c r="N98" s="231"/>
      <c r="O98" s="231"/>
    </row>
    <row r="99" spans="1:15" ht="14.25" customHeight="1">
      <c r="A99" s="234" t="s">
        <v>395</v>
      </c>
      <c r="B99" s="234"/>
      <c r="C99" s="193"/>
      <c r="D99" s="262"/>
      <c r="E99" s="367" t="s">
        <v>263</v>
      </c>
      <c r="F99" s="367"/>
      <c r="G99" s="367"/>
      <c r="H99" s="367"/>
      <c r="I99" s="367"/>
      <c r="J99" s="263"/>
      <c r="L99" s="224"/>
      <c r="M99" s="224"/>
      <c r="N99" s="224"/>
      <c r="O99" s="224"/>
    </row>
    <row r="100" spans="1:15" s="257" customFormat="1" ht="14.25" customHeight="1">
      <c r="A100" s="234" t="s">
        <v>396</v>
      </c>
      <c r="B100" s="234"/>
      <c r="C100" s="193"/>
      <c r="D100" s="253"/>
      <c r="E100" s="270"/>
      <c r="F100" s="225"/>
      <c r="G100" s="225"/>
      <c r="H100" s="225"/>
      <c r="I100" s="226"/>
      <c r="J100" s="256"/>
      <c r="L100" s="231"/>
      <c r="M100" s="231"/>
      <c r="N100" s="231"/>
      <c r="O100" s="231"/>
    </row>
    <row r="101" spans="1:15" s="257" customFormat="1" ht="14.25" customHeight="1">
      <c r="A101" s="234" t="s">
        <v>397</v>
      </c>
      <c r="B101" s="234"/>
      <c r="C101" s="193"/>
      <c r="D101" s="253"/>
      <c r="E101" s="270"/>
      <c r="F101" s="225"/>
      <c r="G101" s="225"/>
      <c r="H101" s="225"/>
      <c r="I101" s="226"/>
      <c r="J101" s="256"/>
      <c r="L101" s="231"/>
      <c r="M101" s="231"/>
      <c r="N101" s="231"/>
      <c r="O101" s="231"/>
    </row>
    <row r="102" spans="1:15" s="257" customFormat="1" ht="14.25" customHeight="1">
      <c r="A102" s="234" t="s">
        <v>398</v>
      </c>
      <c r="B102" s="234"/>
      <c r="C102" s="193"/>
      <c r="D102" s="253"/>
      <c r="E102" s="270"/>
      <c r="F102" s="225"/>
      <c r="G102" s="225"/>
      <c r="H102" s="225"/>
      <c r="I102" s="226"/>
      <c r="J102" s="256"/>
      <c r="L102" s="231"/>
      <c r="M102" s="231"/>
      <c r="N102" s="231"/>
      <c r="O102" s="231"/>
    </row>
    <row r="103" spans="1:15" s="257" customFormat="1" ht="14.25" customHeight="1">
      <c r="A103" s="234" t="s">
        <v>399</v>
      </c>
      <c r="B103" s="234"/>
      <c r="C103" s="193"/>
      <c r="D103" s="253"/>
      <c r="E103" s="270"/>
      <c r="F103" s="225"/>
      <c r="G103" s="225"/>
      <c r="H103" s="225"/>
      <c r="I103" s="226"/>
      <c r="J103" s="256"/>
      <c r="L103" s="231"/>
      <c r="M103" s="231"/>
      <c r="N103" s="231"/>
      <c r="O103" s="231"/>
    </row>
    <row r="104" spans="1:15" s="257" customFormat="1" ht="14.25" customHeight="1">
      <c r="A104" s="234" t="s">
        <v>400</v>
      </c>
      <c r="B104" s="234"/>
      <c r="C104" s="193"/>
      <c r="D104" s="253"/>
      <c r="E104" s="270" t="s">
        <v>264</v>
      </c>
      <c r="F104" s="225"/>
      <c r="G104" s="225"/>
      <c r="H104" s="225"/>
      <c r="I104" s="226"/>
      <c r="J104" s="256"/>
      <c r="L104" s="231"/>
      <c r="M104" s="231"/>
      <c r="N104" s="231"/>
      <c r="O104" s="231"/>
    </row>
    <row r="105" spans="1:15" s="257" customFormat="1" ht="14.25" customHeight="1">
      <c r="A105" s="234" t="s">
        <v>401</v>
      </c>
      <c r="B105" s="234"/>
      <c r="C105" s="193"/>
      <c r="D105" s="253"/>
      <c r="E105" s="270"/>
      <c r="F105" s="225"/>
      <c r="G105" s="225"/>
      <c r="H105" s="225"/>
      <c r="I105" s="226"/>
      <c r="J105" s="256"/>
      <c r="L105" s="231"/>
      <c r="M105" s="231"/>
      <c r="N105" s="231"/>
      <c r="O105" s="231"/>
    </row>
    <row r="106" spans="1:15" s="257" customFormat="1" ht="14.25" customHeight="1">
      <c r="A106" s="234" t="s">
        <v>402</v>
      </c>
      <c r="B106" s="234"/>
      <c r="C106" s="193"/>
      <c r="D106" s="253"/>
      <c r="E106" s="270" t="s">
        <v>265</v>
      </c>
      <c r="F106" s="225"/>
      <c r="G106" s="225"/>
      <c r="H106" s="225"/>
      <c r="I106" s="226"/>
      <c r="J106" s="256"/>
      <c r="L106" s="231"/>
      <c r="M106" s="231"/>
      <c r="N106" s="231"/>
      <c r="O106" s="231"/>
    </row>
    <row r="107" spans="1:15" ht="14.25" customHeight="1">
      <c r="A107" s="234"/>
      <c r="B107" s="234"/>
      <c r="C107" s="193"/>
      <c r="D107" s="253"/>
      <c r="E107" s="264"/>
      <c r="F107" s="264"/>
      <c r="G107" s="264"/>
      <c r="H107" s="264"/>
      <c r="I107" s="265"/>
      <c r="J107" s="256"/>
      <c r="L107" s="224"/>
      <c r="M107" s="224"/>
      <c r="N107" s="224"/>
      <c r="O107" s="224"/>
    </row>
    <row r="108" spans="1:10" ht="14.25" customHeight="1">
      <c r="A108" s="236"/>
      <c r="B108" s="234"/>
      <c r="C108" s="238"/>
      <c r="D108" s="266"/>
      <c r="E108" s="267"/>
      <c r="F108" s="267"/>
      <c r="G108" s="267"/>
      <c r="H108" s="267"/>
      <c r="I108" s="267"/>
      <c r="J108" s="268"/>
    </row>
  </sheetData>
  <sheetProtection password="E4D4" sheet="1" objects="1" scenarios="1"/>
  <mergeCells count="65">
    <mergeCell ref="E8:I8"/>
    <mergeCell ref="H13:I13"/>
    <mergeCell ref="H14:I14"/>
    <mergeCell ref="E17:I17"/>
    <mergeCell ref="E20:I20"/>
    <mergeCell ref="E21:I21"/>
    <mergeCell ref="E22:I22"/>
    <mergeCell ref="E23:I23"/>
    <mergeCell ref="E24:I24"/>
    <mergeCell ref="E25:I25"/>
    <mergeCell ref="E26:I26"/>
    <mergeCell ref="E28:I28"/>
    <mergeCell ref="E29:I29"/>
    <mergeCell ref="E30:I30"/>
    <mergeCell ref="E31:I31"/>
    <mergeCell ref="E32:I32"/>
    <mergeCell ref="E34:I34"/>
    <mergeCell ref="E35:I35"/>
    <mergeCell ref="E36:I36"/>
    <mergeCell ref="E37:I37"/>
    <mergeCell ref="E38:I38"/>
    <mergeCell ref="E40:I40"/>
    <mergeCell ref="E41:I41"/>
    <mergeCell ref="E42:I42"/>
    <mergeCell ref="E44:I44"/>
    <mergeCell ref="E45:I45"/>
    <mergeCell ref="E47:I47"/>
    <mergeCell ref="E48:I48"/>
    <mergeCell ref="E49:I49"/>
    <mergeCell ref="E51:E54"/>
    <mergeCell ref="F51:I51"/>
    <mergeCell ref="F52:F54"/>
    <mergeCell ref="G52:G54"/>
    <mergeCell ref="H52:H54"/>
    <mergeCell ref="I52:I54"/>
    <mergeCell ref="F55:F56"/>
    <mergeCell ref="G55:G56"/>
    <mergeCell ref="H55:H56"/>
    <mergeCell ref="I55:I56"/>
    <mergeCell ref="E62:I62"/>
    <mergeCell ref="E64:I64"/>
    <mergeCell ref="E65:I65"/>
    <mergeCell ref="E66:I66"/>
    <mergeCell ref="E68:I68"/>
    <mergeCell ref="E69:I69"/>
    <mergeCell ref="E71:I71"/>
    <mergeCell ref="E73:I73"/>
    <mergeCell ref="E75:I75"/>
    <mergeCell ref="E76:I76"/>
    <mergeCell ref="E78:I78"/>
    <mergeCell ref="E80:I80"/>
    <mergeCell ref="E81:I81"/>
    <mergeCell ref="E82:I82"/>
    <mergeCell ref="E83:I83"/>
    <mergeCell ref="E84:I84"/>
    <mergeCell ref="E85:I85"/>
    <mergeCell ref="E86:I86"/>
    <mergeCell ref="E87:I87"/>
    <mergeCell ref="E99:I99"/>
    <mergeCell ref="E88:I88"/>
    <mergeCell ref="E89:I89"/>
    <mergeCell ref="E90:I90"/>
    <mergeCell ref="E92:I92"/>
    <mergeCell ref="E93:I93"/>
    <mergeCell ref="E98:I98"/>
  </mergeCells>
  <dataValidations count="1">
    <dataValidation type="textLength" allowBlank="1" showInputMessage="1" showErrorMessage="1" sqref="I11:I12 I61 I49:I50 I45:I46 I38:I39 I32:I33 I26:I27 I18:I19 I15:I16 I67 I70 I72 I74 I76:I91 I94:I107">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sheetPr codeName="Лист11">
    <pageSetUpPr fitToPage="1"/>
  </sheetPr>
  <dimension ref="A1:H22"/>
  <sheetViews>
    <sheetView showGridLines="0" zoomScalePageLayoutView="0" workbookViewId="0" topLeftCell="D5">
      <selection activeCell="I13" sqref="I13"/>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747</v>
      </c>
      <c r="G1" s="201" t="s">
        <v>748</v>
      </c>
      <c r="H1" s="202"/>
    </row>
    <row r="2" ht="11.25" hidden="1"/>
    <row r="3" ht="11.25" hidden="1"/>
    <row r="4" ht="11.25" hidden="1">
      <c r="H4" s="145"/>
    </row>
    <row r="5" ht="11.25">
      <c r="H5" s="209" t="str">
        <f>FORMCODE</f>
        <v>WARM.OPENINFO.TARIF.4.178</v>
      </c>
    </row>
    <row r="6" ht="11.25">
      <c r="H6" s="209" t="str">
        <f>VERSION</f>
        <v>Версия 3.0</v>
      </c>
    </row>
    <row r="7" ht="11.25" customHeight="1" thickBot="1">
      <c r="H7" s="145"/>
    </row>
    <row r="8" spans="5:8" ht="34.5" customHeight="1">
      <c r="E8" s="349" t="s">
        <v>756</v>
      </c>
      <c r="F8" s="350"/>
      <c r="G8" s="350"/>
      <c r="H8" s="351"/>
    </row>
    <row r="9" spans="5:8" ht="15" customHeight="1">
      <c r="E9" s="352" t="str">
        <f>COMPANY</f>
        <v>АО "Интер РАО - Электрогенерация" (филиал "Северо-Западная ТЭЦ")</v>
      </c>
      <c r="F9" s="353"/>
      <c r="G9" s="353"/>
      <c r="H9" s="354"/>
    </row>
    <row r="10" spans="5:8" ht="15" customHeight="1" thickBot="1">
      <c r="E10" s="355" t="str">
        <f>YEAR_PERIOD&amp;" год"</f>
        <v>2018 год</v>
      </c>
      <c r="F10" s="356"/>
      <c r="G10" s="356"/>
      <c r="H10" s="357"/>
    </row>
    <row r="11" spans="5:8" ht="11.25" customHeight="1">
      <c r="E11" s="151"/>
      <c r="F11" s="152"/>
      <c r="G11" s="153"/>
      <c r="H11" s="154"/>
    </row>
    <row r="12" spans="5:8" ht="12" thickBot="1">
      <c r="E12" s="155"/>
      <c r="F12" s="156"/>
      <c r="G12" s="157"/>
      <c r="H12" s="158"/>
    </row>
    <row r="13" spans="1:8" s="206" customFormat="1" ht="48.75" customHeight="1">
      <c r="A13" s="205" t="s">
        <v>749</v>
      </c>
      <c r="C13" s="207"/>
      <c r="E13" s="208"/>
      <c r="F13" s="221" t="s">
        <v>757</v>
      </c>
      <c r="G13" s="215" t="s">
        <v>130</v>
      </c>
      <c r="H13" s="210"/>
    </row>
    <row r="14" spans="1:8" s="206" customFormat="1" ht="48.75" customHeight="1">
      <c r="A14" s="205" t="s">
        <v>750</v>
      </c>
      <c r="C14" s="207"/>
      <c r="E14" s="208"/>
      <c r="F14" s="216" t="s">
        <v>758</v>
      </c>
      <c r="G14" s="217" t="s">
        <v>130</v>
      </c>
      <c r="H14" s="210"/>
    </row>
    <row r="15" spans="1:8" s="206" customFormat="1" ht="41.25" customHeight="1">
      <c r="A15" s="205" t="s">
        <v>751</v>
      </c>
      <c r="C15" s="207"/>
      <c r="E15" s="208"/>
      <c r="F15" s="222" t="s">
        <v>759</v>
      </c>
      <c r="G15" s="287" t="s">
        <v>130</v>
      </c>
      <c r="H15" s="210"/>
    </row>
    <row r="16" spans="1:8" s="206" customFormat="1" ht="48.75" customHeight="1">
      <c r="A16" s="205" t="s">
        <v>752</v>
      </c>
      <c r="C16" s="207"/>
      <c r="E16" s="208"/>
      <c r="F16" s="277" t="str">
        <f>"1 полугодие "&amp;YEAR_PERIOD&amp;" г."</f>
        <v>1 полугодие 2018 г.</v>
      </c>
      <c r="G16" s="281" t="s">
        <v>130</v>
      </c>
      <c r="H16" s="210"/>
    </row>
    <row r="17" spans="1:8" s="206" customFormat="1" ht="48.75" customHeight="1">
      <c r="A17" s="205" t="s">
        <v>753</v>
      </c>
      <c r="C17" s="207"/>
      <c r="E17" s="208"/>
      <c r="F17" s="277" t="str">
        <f>"2 полугодие "&amp;YEAR_PERIOD&amp;" г."</f>
        <v>2 полугодие 2018 г.</v>
      </c>
      <c r="G17" s="281" t="s">
        <v>130</v>
      </c>
      <c r="H17" s="210"/>
    </row>
    <row r="18" spans="1:8" s="206" customFormat="1" ht="48.75" customHeight="1">
      <c r="A18" s="205" t="s">
        <v>754</v>
      </c>
      <c r="C18" s="207"/>
      <c r="E18" s="208"/>
      <c r="F18" s="280" t="s">
        <v>760</v>
      </c>
      <c r="G18" s="281" t="s">
        <v>130</v>
      </c>
      <c r="H18" s="210"/>
    </row>
    <row r="19" spans="1:8" s="206" customFormat="1" ht="48.75" customHeight="1" thickBot="1">
      <c r="A19" s="205" t="s">
        <v>762</v>
      </c>
      <c r="C19" s="207"/>
      <c r="E19" s="208"/>
      <c r="F19" s="218" t="s">
        <v>761</v>
      </c>
      <c r="G19" s="284" t="s">
        <v>130</v>
      </c>
      <c r="H19" s="210"/>
    </row>
    <row r="20" spans="5:8" ht="11.25" customHeight="1">
      <c r="E20" s="160"/>
      <c r="F20" s="161"/>
      <c r="G20" s="162"/>
      <c r="H20" s="163"/>
    </row>
    <row r="21" spans="5:8" ht="11.25">
      <c r="E21" s="151"/>
      <c r="F21" s="152"/>
      <c r="G21" s="153"/>
      <c r="H21" s="154"/>
    </row>
    <row r="22" spans="6:7" ht="49.5" customHeight="1">
      <c r="F22" s="358"/>
      <c r="G22" s="358"/>
    </row>
  </sheetData>
  <sheetProtection password="E4D4" sheet="1" objects="1" scenarios="1" formatColumns="0" formatRows="0"/>
  <mergeCells count="4">
    <mergeCell ref="E8:H8"/>
    <mergeCell ref="E9:H9"/>
    <mergeCell ref="E10:H10"/>
    <mergeCell ref="F22:G22"/>
  </mergeCells>
  <dataValidations count="1">
    <dataValidation type="list" allowBlank="1" showInputMessage="1" sqref="G13">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3" hidden="1" customWidth="1"/>
    <col min="3" max="3" width="15.7109375" style="0" customWidth="1"/>
    <col min="5" max="5" width="22.140625" style="0" customWidth="1"/>
    <col min="6" max="6" width="59.28125" style="0" customWidth="1"/>
    <col min="7" max="7" width="16.28125" style="0" customWidth="1"/>
  </cols>
  <sheetData>
    <row r="1" s="43" customFormat="1" ht="11.25" hidden="1"/>
    <row r="2" s="43" customFormat="1" ht="11.25" hidden="1"/>
    <row r="3" s="43" customFormat="1" ht="11.25" hidden="1"/>
    <row r="4" spans="7:8" ht="11.25">
      <c r="G4" s="292" t="str">
        <f>FORMCODE</f>
        <v>WARM.OPENINFO.TARIF.4.178</v>
      </c>
      <c r="H4" s="292"/>
    </row>
    <row r="5" spans="7:8" ht="11.25">
      <c r="G5" s="292" t="str">
        <f>VERSION</f>
        <v>Версия 3.0</v>
      </c>
      <c r="H5" s="292"/>
    </row>
    <row r="6" spans="7:8" ht="11.25">
      <c r="G6" s="42"/>
      <c r="H6" s="42"/>
    </row>
    <row r="7" spans="7:8" ht="12" thickBot="1">
      <c r="G7" s="395"/>
      <c r="H7" s="395"/>
    </row>
    <row r="8" spans="1:8" s="79" customFormat="1" ht="15" customHeight="1">
      <c r="A8" s="78"/>
      <c r="B8" s="78"/>
      <c r="D8" s="396" t="s">
        <v>36</v>
      </c>
      <c r="E8" s="397"/>
      <c r="F8" s="397"/>
      <c r="G8" s="397"/>
      <c r="H8" s="398"/>
    </row>
    <row r="9" spans="1:8" s="79" customFormat="1" ht="15" customHeight="1" thickBot="1">
      <c r="A9" s="78"/>
      <c r="B9" s="78"/>
      <c r="D9" s="399" t="str">
        <f>COMPANY</f>
        <v>АО "Интер РАО - Электрогенерация" (филиал "Северо-Западная ТЭЦ")</v>
      </c>
      <c r="E9" s="400"/>
      <c r="F9" s="400"/>
      <c r="G9" s="400"/>
      <c r="H9" s="401"/>
    </row>
    <row r="10" spans="4:8" ht="11.25">
      <c r="D10" s="402"/>
      <c r="E10" s="402"/>
      <c r="F10" s="402"/>
      <c r="G10" s="402"/>
      <c r="H10" s="402"/>
    </row>
    <row r="11" spans="4:8" ht="15" customHeight="1" thickBot="1">
      <c r="D11" s="30"/>
      <c r="E11" s="31"/>
      <c r="F11" s="31"/>
      <c r="G11" s="31"/>
      <c r="H11" s="34"/>
    </row>
    <row r="12" spans="4:8" ht="29.25" customHeight="1">
      <c r="D12" s="29"/>
      <c r="E12" s="389"/>
      <c r="F12" s="390"/>
      <c r="G12" s="391"/>
      <c r="H12" s="35"/>
    </row>
    <row r="13" spans="4:8" ht="29.25" customHeight="1">
      <c r="D13" s="29"/>
      <c r="E13" s="392"/>
      <c r="F13" s="393"/>
      <c r="G13" s="394"/>
      <c r="H13" s="35"/>
    </row>
    <row r="14" spans="4:8" ht="29.25" customHeight="1">
      <c r="D14" s="29"/>
      <c r="E14" s="403"/>
      <c r="F14" s="404"/>
      <c r="G14" s="405"/>
      <c r="H14" s="35"/>
    </row>
    <row r="15" spans="4:8" ht="29.25" customHeight="1">
      <c r="D15" s="29"/>
      <c r="E15" s="403"/>
      <c r="F15" s="404"/>
      <c r="G15" s="405"/>
      <c r="H15" s="35"/>
    </row>
    <row r="16" spans="4:8" ht="29.25" customHeight="1">
      <c r="D16" s="29"/>
      <c r="E16" s="403"/>
      <c r="F16" s="404"/>
      <c r="G16" s="405"/>
      <c r="H16" s="35"/>
    </row>
    <row r="17" spans="4:8" ht="29.25" customHeight="1">
      <c r="D17" s="29"/>
      <c r="E17" s="403"/>
      <c r="F17" s="404"/>
      <c r="G17" s="405"/>
      <c r="H17" s="35"/>
    </row>
    <row r="18" spans="4:8" ht="29.25" customHeight="1">
      <c r="D18" s="29"/>
      <c r="E18" s="403"/>
      <c r="F18" s="404"/>
      <c r="G18" s="405"/>
      <c r="H18" s="35"/>
    </row>
    <row r="19" spans="1:8" s="50" customFormat="1" ht="29.25" customHeight="1">
      <c r="A19" s="51"/>
      <c r="B19" s="51"/>
      <c r="D19" s="29"/>
      <c r="E19" s="403"/>
      <c r="F19" s="404"/>
      <c r="G19" s="405"/>
      <c r="H19" s="35"/>
    </row>
    <row r="20" spans="1:8" s="50" customFormat="1" ht="29.25" customHeight="1">
      <c r="A20" s="51"/>
      <c r="B20" s="51"/>
      <c r="D20" s="29"/>
      <c r="E20" s="403"/>
      <c r="F20" s="404"/>
      <c r="G20" s="405"/>
      <c r="H20" s="35"/>
    </row>
    <row r="21" spans="1:8" s="50" customFormat="1" ht="29.25" customHeight="1" thickBot="1">
      <c r="A21" s="51"/>
      <c r="B21" s="51"/>
      <c r="D21" s="29"/>
      <c r="E21" s="406"/>
      <c r="F21" s="407"/>
      <c r="G21" s="408"/>
      <c r="H21" s="35"/>
    </row>
    <row r="22" spans="4:8" ht="15" customHeight="1">
      <c r="D22" s="32"/>
      <c r="E22" s="33"/>
      <c r="F22" s="33"/>
      <c r="G22" s="33"/>
      <c r="H22" s="36"/>
    </row>
  </sheetData>
  <sheetProtection password="E4D4" sheet="1" formatColumns="0" formatRows="0"/>
  <mergeCells count="16">
    <mergeCell ref="E20:G20"/>
    <mergeCell ref="E21:G21"/>
    <mergeCell ref="E14:G14"/>
    <mergeCell ref="E15:G15"/>
    <mergeCell ref="E18:G18"/>
    <mergeCell ref="E19:G19"/>
    <mergeCell ref="E16:G16"/>
    <mergeCell ref="E17:G17"/>
    <mergeCell ref="E12:G12"/>
    <mergeCell ref="E13:G13"/>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R14"/>
  <sheetViews>
    <sheetView showGridLines="0" zoomScalePageLayoutView="0" workbookViewId="0" topLeftCell="A1">
      <selection activeCell="A10" sqref="A10:M14"/>
    </sheetView>
  </sheetViews>
  <sheetFormatPr defaultColWidth="9.140625" defaultRowHeight="11.25"/>
  <cols>
    <col min="1" max="2" width="9.140625" style="1" customWidth="1"/>
    <col min="3" max="3" width="12.7109375" style="1" customWidth="1"/>
    <col min="4" max="4" width="9.140625" style="1" customWidth="1"/>
    <col min="5" max="5" width="16.28125" style="1" customWidth="1"/>
    <col min="6" max="6" width="20.421875" style="1" customWidth="1"/>
    <col min="7" max="16" width="9.140625" style="1" customWidth="1"/>
    <col min="17" max="18" width="9.140625" style="144" customWidth="1"/>
    <col min="19" max="16384" width="9.140625" style="1" customWidth="1"/>
  </cols>
  <sheetData>
    <row r="9" spans="17:18" ht="11.25">
      <c r="Q9" s="125"/>
      <c r="R9" s="125"/>
    </row>
    <row r="10" spans="1:18" ht="22.5">
      <c r="A10" s="125"/>
      <c r="B10" s="125">
        <f>ROW(B14)-ROW()+1</f>
        <v>5</v>
      </c>
      <c r="C10" s="126" t="s">
        <v>63</v>
      </c>
      <c r="D10" s="127"/>
      <c r="E10" s="128"/>
      <c r="F10" s="129"/>
      <c r="G10" s="130" t="s">
        <v>64</v>
      </c>
      <c r="H10" s="131">
        <f>SUMIF($Q11:$Q14,"="&amp;$R10,H11:H14)</f>
        <v>0</v>
      </c>
      <c r="I10" s="131">
        <f>SUMIF($Q11:$Q14,"="&amp;$R10,I11:I14)</f>
        <v>0</v>
      </c>
      <c r="J10" s="131">
        <f>SUMIF($Q11:$Q14,"="&amp;$R10,J11:J14)</f>
        <v>0</v>
      </c>
      <c r="K10" s="131">
        <f>I10-J10</f>
        <v>0</v>
      </c>
      <c r="L10" s="132">
        <f>ROUND(H10+I10,2)</f>
        <v>0</v>
      </c>
      <c r="M10" s="133"/>
      <c r="Q10" s="125">
        <v>1</v>
      </c>
      <c r="R10" s="125">
        <v>2</v>
      </c>
    </row>
    <row r="11" spans="1:18" ht="11.25">
      <c r="A11" s="125"/>
      <c r="B11" s="125">
        <v>3</v>
      </c>
      <c r="D11" s="127"/>
      <c r="E11" s="134"/>
      <c r="F11" s="129"/>
      <c r="G11" s="135" t="s">
        <v>64</v>
      </c>
      <c r="H11" s="131">
        <f>ROUND(H12*H13,2)</f>
        <v>0</v>
      </c>
      <c r="I11" s="131">
        <f>ROUND(I12*I13,2)</f>
        <v>0</v>
      </c>
      <c r="J11" s="131">
        <f>I11-K11</f>
        <v>0</v>
      </c>
      <c r="K11" s="131">
        <f>ROUND(K12*K13,2)</f>
        <v>0</v>
      </c>
      <c r="L11" s="132">
        <f>ROUND(H11+I11,2)</f>
        <v>0</v>
      </c>
      <c r="M11" s="133"/>
      <c r="Q11" s="125">
        <v>2</v>
      </c>
      <c r="R11" s="125"/>
    </row>
    <row r="12" spans="1:18" ht="11.25">
      <c r="A12" s="125"/>
      <c r="B12" s="125"/>
      <c r="D12" s="127"/>
      <c r="E12" s="134" t="str">
        <f>E11&amp;"1."</f>
        <v>1.</v>
      </c>
      <c r="F12" s="136" t="s">
        <v>65</v>
      </c>
      <c r="G12" s="135" t="s">
        <v>66</v>
      </c>
      <c r="H12" s="137"/>
      <c r="I12" s="138"/>
      <c r="J12" s="131">
        <f>IF(J13=0,0,J11/J13)</f>
        <v>0</v>
      </c>
      <c r="K12" s="138"/>
      <c r="L12" s="132">
        <f>IF(L13=0,0,L11/L13)</f>
        <v>0</v>
      </c>
      <c r="M12" s="133"/>
      <c r="Q12" s="125"/>
      <c r="R12" s="125"/>
    </row>
    <row r="13" spans="1:18" ht="11.25">
      <c r="A13" s="125"/>
      <c r="B13" s="125"/>
      <c r="D13" s="127"/>
      <c r="E13" s="134" t="str">
        <f>E11&amp;"2."</f>
        <v>2.</v>
      </c>
      <c r="F13" s="139" t="s">
        <v>67</v>
      </c>
      <c r="G13" s="135" t="s">
        <v>68</v>
      </c>
      <c r="H13" s="137"/>
      <c r="I13" s="138"/>
      <c r="J13" s="131">
        <f>I13-K13</f>
        <v>0</v>
      </c>
      <c r="K13" s="138"/>
      <c r="L13" s="132">
        <f>ROUND(H13+I13,2)</f>
        <v>0</v>
      </c>
      <c r="M13" s="133"/>
      <c r="Q13" s="125"/>
      <c r="R13" s="125"/>
    </row>
    <row r="14" spans="1:18" ht="11.25">
      <c r="A14" s="125"/>
      <c r="B14" s="125">
        <v>3</v>
      </c>
      <c r="D14" s="127"/>
      <c r="E14" s="140"/>
      <c r="F14" s="141"/>
      <c r="G14" s="141" t="s">
        <v>69</v>
      </c>
      <c r="H14" s="142"/>
      <c r="I14" s="142"/>
      <c r="J14" s="142"/>
      <c r="K14" s="142"/>
      <c r="L14" s="143"/>
      <c r="M14" s="133"/>
      <c r="Q14" s="125"/>
      <c r="R14" s="125"/>
    </row>
  </sheetData>
  <sheetProtection formatColumns="0" formatRows="0"/>
  <dataValidations count="3">
    <dataValidation allowBlank="1" showInputMessage="1" showErrorMessage="1" promptTitle="Наименование поставщика" prompt="Введите наименование поставщика тепловой энергии" sqref="F10"/>
    <dataValidation type="list" allowBlank="1" showInputMessage="1" showErrorMessage="1" promptTitle="Вид носителя" prompt="Выберите вид носителя из выпадающего списка" sqref="F11">
      <formula1>TN_GROUP</formula1>
    </dataValidation>
    <dataValidation type="decimal" allowBlank="1" showInputMessage="1" showErrorMessage="1" errorTitle="Ввод данных" error="Должно быть положительным ЧИСЛОМ!" sqref="H12:J13 K13 J11 K12:L12">
      <formula1>0</formula1>
      <formula2>9.99999999999999E+50</formula2>
    </dataValidation>
  </dataValidations>
  <hyperlinks>
    <hyperlink ref="G14" location="'Калькуляция тепло'!A1" display="Добавить вид носителя"/>
    <hyperlink ref="C10" location="'Калькуляция тепло'!A1" display="Удалить поставщика"/>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E20" sqref="E20"/>
    </sheetView>
  </sheetViews>
  <sheetFormatPr defaultColWidth="9.140625" defaultRowHeight="11.25"/>
  <cols>
    <col min="1" max="2" width="0" style="43" hidden="1" customWidth="1"/>
    <col min="5" max="5" width="26.57421875" style="0" customWidth="1"/>
    <col min="6" max="6" width="63.140625" style="0" customWidth="1"/>
    <col min="7" max="7" width="16.28125" style="0" customWidth="1"/>
  </cols>
  <sheetData>
    <row r="1" s="43" customFormat="1" ht="11.25" hidden="1"/>
    <row r="2" s="43" customFormat="1" ht="11.25" hidden="1"/>
    <row r="3" s="43" customFormat="1" ht="11.25" hidden="1"/>
    <row r="4" ht="11.25">
      <c r="H4" s="42"/>
    </row>
    <row r="5" ht="12" thickBot="1">
      <c r="H5" s="42"/>
    </row>
    <row r="6" spans="1:8" s="79" customFormat="1" ht="15" customHeight="1">
      <c r="A6" s="78"/>
      <c r="B6" s="78"/>
      <c r="D6" s="396" t="s">
        <v>22</v>
      </c>
      <c r="E6" s="397"/>
      <c r="F6" s="397"/>
      <c r="G6" s="397"/>
      <c r="H6" s="398"/>
    </row>
    <row r="7" spans="1:8" s="79" customFormat="1" ht="15" customHeight="1" thickBot="1">
      <c r="A7" s="78"/>
      <c r="B7" s="78"/>
      <c r="D7" s="399" t="str">
        <f>Титульный!F14</f>
        <v>АО "Интер РАО - Электрогенерация" (филиал "Северо-Западная ТЭЦ")</v>
      </c>
      <c r="E7" s="400"/>
      <c r="F7" s="400"/>
      <c r="G7" s="400"/>
      <c r="H7" s="401"/>
    </row>
    <row r="8" spans="4:8" ht="11.25">
      <c r="D8" s="409"/>
      <c r="E8" s="409"/>
      <c r="F8" s="409"/>
      <c r="G8" s="409"/>
      <c r="H8" s="409"/>
    </row>
    <row r="9" spans="4:8" ht="15" customHeight="1" thickBot="1">
      <c r="D9" s="30"/>
      <c r="E9" s="31"/>
      <c r="F9" s="31"/>
      <c r="G9" s="31"/>
      <c r="H9" s="34"/>
    </row>
    <row r="10" spans="4:8" ht="18" customHeight="1" thickBot="1">
      <c r="D10" s="29"/>
      <c r="E10" s="53" t="s">
        <v>23</v>
      </c>
      <c r="F10" s="54" t="s">
        <v>24</v>
      </c>
      <c r="G10" s="55" t="s">
        <v>25</v>
      </c>
      <c r="H10" s="35"/>
    </row>
    <row r="11" spans="1:8" s="50" customFormat="1" ht="15" customHeight="1">
      <c r="A11" s="51"/>
      <c r="B11" s="51"/>
      <c r="D11" s="29"/>
      <c r="E11" s="52">
        <v>1</v>
      </c>
      <c r="F11" s="38">
        <v>2</v>
      </c>
      <c r="G11" s="38">
        <v>3</v>
      </c>
      <c r="H11" s="35"/>
    </row>
    <row r="12" spans="1:8" s="50" customFormat="1" ht="12.75" customHeight="1">
      <c r="A12" s="51"/>
      <c r="B12" s="51"/>
      <c r="D12" s="29"/>
      <c r="E12" s="101"/>
      <c r="F12" s="57"/>
      <c r="G12" s="56"/>
      <c r="H12" s="35"/>
    </row>
    <row r="13" spans="1:8" s="50" customFormat="1" ht="11.25" hidden="1">
      <c r="A13" s="51"/>
      <c r="B13" s="51"/>
      <c r="D13" s="29"/>
      <c r="E13" s="58"/>
      <c r="F13" s="57"/>
      <c r="G13" s="56"/>
      <c r="H13" s="35"/>
    </row>
    <row r="14" spans="4:8" ht="15" customHeight="1">
      <c r="D14" s="32"/>
      <c r="E14" s="33"/>
      <c r="F14" s="33"/>
      <c r="G14" s="33"/>
      <c r="H14" s="36"/>
    </row>
    <row r="16" ht="11.25">
      <c r="E16" s="62"/>
    </row>
    <row r="17" ht="11.25">
      <c r="E17" s="62"/>
    </row>
    <row r="18" ht="11.25">
      <c r="E18" s="62"/>
    </row>
    <row r="19" ht="11.25">
      <c r="E19" s="62"/>
    </row>
    <row r="20" ht="11.25">
      <c r="E20" s="62"/>
    </row>
    <row r="21" ht="11.25">
      <c r="E21" s="62"/>
    </row>
  </sheetData>
  <sheetProtection password="E4D4" sheet="1" objects="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200"/>
  <sheetViews>
    <sheetView showGridLines="0" zoomScale="85" zoomScaleNormal="85" zoomScalePageLayoutView="0" workbookViewId="0" topLeftCell="A7">
      <selection activeCell="K195" sqref="K177:T195"/>
    </sheetView>
  </sheetViews>
  <sheetFormatPr defaultColWidth="21.57421875" defaultRowHeight="11.25"/>
  <cols>
    <col min="1" max="1" width="71.00390625" style="41" customWidth="1"/>
    <col min="2" max="2" width="11.140625" style="12" bestFit="1" customWidth="1"/>
    <col min="3" max="3" width="10.140625" style="27" bestFit="1" customWidth="1"/>
    <col min="4" max="4" width="55.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16</v>
      </c>
      <c r="B1" s="37" t="s">
        <v>4</v>
      </c>
      <c r="C1" s="37" t="s">
        <v>5</v>
      </c>
      <c r="D1" s="37" t="s">
        <v>17</v>
      </c>
      <c r="E1" s="12" t="s">
        <v>19</v>
      </c>
    </row>
    <row r="2" spans="1:5" ht="11.25">
      <c r="A2" s="37" t="s">
        <v>413</v>
      </c>
      <c r="B2" s="37" t="s">
        <v>414</v>
      </c>
      <c r="C2" s="37" t="s">
        <v>415</v>
      </c>
      <c r="D2" s="37" t="s">
        <v>416</v>
      </c>
      <c r="E2" s="12">
        <v>26641633</v>
      </c>
    </row>
    <row r="3" spans="1:5" ht="11.25">
      <c r="A3" s="37" t="s">
        <v>417</v>
      </c>
      <c r="B3" s="37" t="s">
        <v>418</v>
      </c>
      <c r="C3" s="37" t="s">
        <v>419</v>
      </c>
      <c r="D3" s="37" t="s">
        <v>420</v>
      </c>
      <c r="E3" s="12">
        <v>26420583</v>
      </c>
    </row>
    <row r="4" spans="1:5" ht="11.25">
      <c r="A4" s="37" t="s">
        <v>421</v>
      </c>
      <c r="B4" s="37" t="s">
        <v>422</v>
      </c>
      <c r="C4" s="37" t="s">
        <v>419</v>
      </c>
      <c r="D4" s="37" t="s">
        <v>423</v>
      </c>
      <c r="E4" s="12">
        <v>28155116</v>
      </c>
    </row>
    <row r="5" spans="1:5" ht="11.25">
      <c r="A5" s="37" t="s">
        <v>424</v>
      </c>
      <c r="B5" s="37" t="s">
        <v>425</v>
      </c>
      <c r="C5" s="37" t="s">
        <v>33</v>
      </c>
      <c r="D5" s="37" t="s">
        <v>426</v>
      </c>
      <c r="E5" s="12">
        <v>28266590</v>
      </c>
    </row>
    <row r="6" spans="1:5" ht="11.25">
      <c r="A6" s="37" t="s">
        <v>427</v>
      </c>
      <c r="B6" s="37" t="s">
        <v>428</v>
      </c>
      <c r="C6" s="37" t="s">
        <v>429</v>
      </c>
      <c r="D6" s="37" t="s">
        <v>430</v>
      </c>
      <c r="E6" s="12">
        <v>26847594</v>
      </c>
    </row>
    <row r="7" spans="1:5" ht="11.25">
      <c r="A7" s="37" t="s">
        <v>431</v>
      </c>
      <c r="B7" s="37" t="s">
        <v>432</v>
      </c>
      <c r="C7" s="37" t="s">
        <v>433</v>
      </c>
      <c r="D7" s="37" t="s">
        <v>434</v>
      </c>
      <c r="E7" s="12">
        <v>26361120</v>
      </c>
    </row>
    <row r="8" spans="1:5" ht="11.25">
      <c r="A8" s="37" t="s">
        <v>435</v>
      </c>
      <c r="B8" s="37" t="s">
        <v>436</v>
      </c>
      <c r="C8" s="37" t="s">
        <v>437</v>
      </c>
      <c r="D8" s="37" t="s">
        <v>438</v>
      </c>
      <c r="E8" s="12">
        <v>26560525</v>
      </c>
    </row>
    <row r="9" spans="1:5" ht="11.25">
      <c r="A9" s="37" t="s">
        <v>439</v>
      </c>
      <c r="B9" s="37" t="s">
        <v>440</v>
      </c>
      <c r="C9" s="37" t="s">
        <v>441</v>
      </c>
      <c r="D9" s="37" t="s">
        <v>442</v>
      </c>
      <c r="E9" s="12">
        <v>28491236</v>
      </c>
    </row>
    <row r="10" spans="1:5" ht="11.25">
      <c r="A10" s="37" t="s">
        <v>443</v>
      </c>
      <c r="B10" s="37" t="s">
        <v>444</v>
      </c>
      <c r="C10" s="37" t="s">
        <v>445</v>
      </c>
      <c r="D10" s="37" t="s">
        <v>426</v>
      </c>
      <c r="E10" s="12">
        <v>28450115</v>
      </c>
    </row>
    <row r="11" spans="1:5" ht="11.25">
      <c r="A11" s="37" t="s">
        <v>446</v>
      </c>
      <c r="B11" s="37" t="s">
        <v>447</v>
      </c>
      <c r="C11" s="37" t="s">
        <v>448</v>
      </c>
      <c r="D11" s="37" t="s">
        <v>449</v>
      </c>
      <c r="E11" s="12">
        <v>26641637</v>
      </c>
    </row>
    <row r="12" spans="1:5" ht="11.25">
      <c r="A12" s="37" t="s">
        <v>450</v>
      </c>
      <c r="B12" s="37" t="s">
        <v>451</v>
      </c>
      <c r="C12" s="37" t="s">
        <v>33</v>
      </c>
      <c r="D12" s="37" t="s">
        <v>449</v>
      </c>
      <c r="E12" s="12">
        <v>27621401</v>
      </c>
    </row>
    <row r="13" spans="1:5" ht="11.25">
      <c r="A13" s="37" t="s">
        <v>452</v>
      </c>
      <c r="B13" s="37" t="s">
        <v>453</v>
      </c>
      <c r="C13" s="37" t="s">
        <v>454</v>
      </c>
      <c r="D13" s="37" t="s">
        <v>455</v>
      </c>
      <c r="E13" s="12">
        <v>26361128</v>
      </c>
    </row>
    <row r="14" spans="1:5" ht="11.25">
      <c r="A14" s="37" t="s">
        <v>456</v>
      </c>
      <c r="B14" s="37" t="s">
        <v>457</v>
      </c>
      <c r="C14" s="37" t="s">
        <v>448</v>
      </c>
      <c r="D14" s="37" t="s">
        <v>426</v>
      </c>
      <c r="E14" s="12">
        <v>28812728</v>
      </c>
    </row>
    <row r="15" spans="1:5" ht="11.25">
      <c r="A15" s="37" t="s">
        <v>458</v>
      </c>
      <c r="B15" s="37" t="s">
        <v>459</v>
      </c>
      <c r="C15" s="37" t="s">
        <v>33</v>
      </c>
      <c r="D15" s="37" t="s">
        <v>426</v>
      </c>
      <c r="E15" s="12">
        <v>27827361</v>
      </c>
    </row>
    <row r="16" spans="1:5" ht="11.25">
      <c r="A16" s="37" t="s">
        <v>460</v>
      </c>
      <c r="B16" s="37" t="s">
        <v>461</v>
      </c>
      <c r="C16" s="37" t="s">
        <v>462</v>
      </c>
      <c r="D16" s="37" t="s">
        <v>449</v>
      </c>
      <c r="E16" s="12">
        <v>26361095</v>
      </c>
    </row>
    <row r="17" spans="1:5" ht="11.25">
      <c r="A17" s="37" t="s">
        <v>463</v>
      </c>
      <c r="B17" s="37" t="s">
        <v>464</v>
      </c>
      <c r="C17" s="37" t="s">
        <v>465</v>
      </c>
      <c r="D17" s="37" t="s">
        <v>449</v>
      </c>
      <c r="E17" s="12">
        <v>28505234</v>
      </c>
    </row>
    <row r="18" spans="1:5" ht="11.25">
      <c r="A18" s="37" t="s">
        <v>466</v>
      </c>
      <c r="B18" s="37" t="s">
        <v>467</v>
      </c>
      <c r="C18" s="37" t="s">
        <v>419</v>
      </c>
      <c r="D18" s="37" t="s">
        <v>468</v>
      </c>
      <c r="E18" s="12">
        <v>26361094</v>
      </c>
    </row>
    <row r="19" spans="1:5" ht="11.25">
      <c r="A19" s="37" t="s">
        <v>469</v>
      </c>
      <c r="B19" s="37" t="s">
        <v>470</v>
      </c>
      <c r="C19" s="37" t="s">
        <v>103</v>
      </c>
      <c r="D19" s="37" t="s">
        <v>471</v>
      </c>
      <c r="E19" s="12">
        <v>26614924</v>
      </c>
    </row>
    <row r="20" spans="1:5" ht="11.25">
      <c r="A20" s="37" t="s">
        <v>472</v>
      </c>
      <c r="B20" s="37" t="s">
        <v>473</v>
      </c>
      <c r="C20" s="37" t="s">
        <v>34</v>
      </c>
      <c r="D20" s="37" t="s">
        <v>449</v>
      </c>
      <c r="E20" s="12">
        <v>27824854</v>
      </c>
    </row>
    <row r="21" spans="1:5" ht="11.25">
      <c r="A21" s="37" t="s">
        <v>474</v>
      </c>
      <c r="B21" s="37" t="s">
        <v>475</v>
      </c>
      <c r="C21" s="37" t="s">
        <v>476</v>
      </c>
      <c r="D21" s="37" t="s">
        <v>477</v>
      </c>
      <c r="E21" s="12">
        <v>26361102</v>
      </c>
    </row>
    <row r="22" spans="1:5" ht="11.25">
      <c r="A22" s="37" t="s">
        <v>478</v>
      </c>
      <c r="B22" s="37" t="s">
        <v>479</v>
      </c>
      <c r="C22" s="37" t="s">
        <v>448</v>
      </c>
      <c r="D22" s="37" t="s">
        <v>449</v>
      </c>
      <c r="E22" s="12">
        <v>30983227</v>
      </c>
    </row>
    <row r="23" spans="1:5" ht="11.25">
      <c r="A23" s="37" t="s">
        <v>480</v>
      </c>
      <c r="B23" s="37" t="s">
        <v>481</v>
      </c>
      <c r="C23" s="37" t="s">
        <v>415</v>
      </c>
      <c r="D23" s="37" t="s">
        <v>449</v>
      </c>
      <c r="E23" s="12">
        <v>28796102</v>
      </c>
    </row>
    <row r="24" spans="1:5" ht="11.25">
      <c r="A24" s="37" t="s">
        <v>482</v>
      </c>
      <c r="B24" s="37" t="s">
        <v>483</v>
      </c>
      <c r="C24" s="37" t="s">
        <v>448</v>
      </c>
      <c r="D24" s="37" t="s">
        <v>449</v>
      </c>
      <c r="E24" s="12">
        <v>27823351</v>
      </c>
    </row>
    <row r="25" spans="1:5" ht="11.25">
      <c r="A25" s="37" t="s">
        <v>484</v>
      </c>
      <c r="B25" s="37" t="s">
        <v>485</v>
      </c>
      <c r="C25" s="37" t="s">
        <v>419</v>
      </c>
      <c r="D25" s="37" t="s">
        <v>449</v>
      </c>
      <c r="E25" s="12">
        <v>27628470</v>
      </c>
    </row>
    <row r="26" spans="1:5" ht="11.25">
      <c r="A26" s="37" t="s">
        <v>486</v>
      </c>
      <c r="B26" s="37" t="s">
        <v>487</v>
      </c>
      <c r="C26" s="37" t="s">
        <v>488</v>
      </c>
      <c r="D26" s="37" t="s">
        <v>426</v>
      </c>
      <c r="E26" s="12">
        <v>27551052</v>
      </c>
    </row>
    <row r="27" spans="1:5" ht="11.25">
      <c r="A27" s="37" t="s">
        <v>489</v>
      </c>
      <c r="B27" s="37" t="s">
        <v>490</v>
      </c>
      <c r="C27" s="37" t="s">
        <v>491</v>
      </c>
      <c r="D27" s="37" t="s">
        <v>492</v>
      </c>
      <c r="E27" s="12">
        <v>27307314</v>
      </c>
    </row>
    <row r="28" spans="1:5" ht="11.25">
      <c r="A28" s="37" t="s">
        <v>493</v>
      </c>
      <c r="B28" s="37" t="s">
        <v>494</v>
      </c>
      <c r="C28" s="37" t="s">
        <v>495</v>
      </c>
      <c r="D28" s="37" t="s">
        <v>496</v>
      </c>
      <c r="E28" s="12">
        <v>28155081</v>
      </c>
    </row>
    <row r="29" spans="1:5" ht="11.25">
      <c r="A29" s="37" t="s">
        <v>497</v>
      </c>
      <c r="B29" s="37" t="s">
        <v>498</v>
      </c>
      <c r="C29" s="37" t="s">
        <v>499</v>
      </c>
      <c r="D29" s="37" t="s">
        <v>500</v>
      </c>
      <c r="E29" s="12">
        <v>26828034</v>
      </c>
    </row>
    <row r="30" spans="1:5" ht="11.25">
      <c r="A30" s="37" t="s">
        <v>501</v>
      </c>
      <c r="B30" s="37" t="s">
        <v>502</v>
      </c>
      <c r="C30" s="37" t="s">
        <v>33</v>
      </c>
      <c r="D30" s="37" t="s">
        <v>426</v>
      </c>
      <c r="E30" s="12">
        <v>28042569</v>
      </c>
    </row>
    <row r="31" spans="1:5" ht="11.25">
      <c r="A31" s="37" t="s">
        <v>503</v>
      </c>
      <c r="B31" s="37" t="s">
        <v>504</v>
      </c>
      <c r="C31" s="37" t="s">
        <v>462</v>
      </c>
      <c r="D31" s="37" t="s">
        <v>449</v>
      </c>
      <c r="E31" s="12">
        <v>28143840</v>
      </c>
    </row>
    <row r="32" spans="1:5" ht="11.25">
      <c r="A32" s="37" t="s">
        <v>505</v>
      </c>
      <c r="B32" s="37" t="s">
        <v>506</v>
      </c>
      <c r="C32" s="37" t="s">
        <v>441</v>
      </c>
      <c r="D32" s="37" t="s">
        <v>449</v>
      </c>
      <c r="E32" s="12">
        <v>26590970</v>
      </c>
    </row>
    <row r="33" spans="1:5" ht="11.25">
      <c r="A33" s="37" t="s">
        <v>507</v>
      </c>
      <c r="B33" s="37" t="s">
        <v>508</v>
      </c>
      <c r="C33" s="37" t="s">
        <v>441</v>
      </c>
      <c r="D33" s="37" t="s">
        <v>509</v>
      </c>
      <c r="E33" s="12">
        <v>26555650</v>
      </c>
    </row>
    <row r="34" spans="1:5" ht="11.25">
      <c r="A34" s="37" t="s">
        <v>510</v>
      </c>
      <c r="B34" s="37" t="s">
        <v>511</v>
      </c>
      <c r="C34" s="37" t="s">
        <v>512</v>
      </c>
      <c r="D34" s="37" t="s">
        <v>449</v>
      </c>
      <c r="E34" s="12">
        <v>28152736</v>
      </c>
    </row>
    <row r="35" spans="1:5" ht="11.25">
      <c r="A35" s="37" t="s">
        <v>513</v>
      </c>
      <c r="B35" s="37" t="s">
        <v>514</v>
      </c>
      <c r="C35" s="37" t="s">
        <v>415</v>
      </c>
      <c r="D35" s="37" t="s">
        <v>515</v>
      </c>
      <c r="E35" s="12">
        <v>26533887</v>
      </c>
    </row>
    <row r="36" spans="1:5" ht="11.25">
      <c r="A36" s="37" t="s">
        <v>516</v>
      </c>
      <c r="B36" s="37" t="s">
        <v>517</v>
      </c>
      <c r="C36" s="37" t="s">
        <v>33</v>
      </c>
      <c r="D36" s="37" t="s">
        <v>426</v>
      </c>
      <c r="E36" s="12">
        <v>28042447</v>
      </c>
    </row>
    <row r="37" spans="1:5" ht="11.25">
      <c r="A37" s="37" t="s">
        <v>518</v>
      </c>
      <c r="B37" s="37" t="s">
        <v>436</v>
      </c>
      <c r="C37" s="37" t="s">
        <v>519</v>
      </c>
      <c r="D37" s="37" t="s">
        <v>520</v>
      </c>
      <c r="E37" s="12">
        <v>30427522</v>
      </c>
    </row>
    <row r="38" spans="1:5" ht="11.25">
      <c r="A38" s="37" t="s">
        <v>521</v>
      </c>
      <c r="B38" s="37" t="s">
        <v>522</v>
      </c>
      <c r="C38" s="37" t="s">
        <v>441</v>
      </c>
      <c r="D38" s="37" t="s">
        <v>449</v>
      </c>
      <c r="E38" s="12">
        <v>28855708</v>
      </c>
    </row>
    <row r="39" spans="1:5" ht="11.25">
      <c r="A39" s="37" t="s">
        <v>523</v>
      </c>
      <c r="B39" s="37" t="s">
        <v>524</v>
      </c>
      <c r="C39" s="37" t="s">
        <v>419</v>
      </c>
      <c r="D39" s="37" t="s">
        <v>525</v>
      </c>
      <c r="E39" s="12">
        <v>26422494</v>
      </c>
    </row>
    <row r="40" spans="1:5" ht="11.25">
      <c r="A40" s="37" t="s">
        <v>526</v>
      </c>
      <c r="B40" s="37" t="s">
        <v>527</v>
      </c>
      <c r="C40" s="37" t="s">
        <v>419</v>
      </c>
      <c r="D40" s="37" t="s">
        <v>528</v>
      </c>
      <c r="E40" s="12">
        <v>26361126</v>
      </c>
    </row>
    <row r="41" spans="1:5" ht="11.25">
      <c r="A41" s="37" t="s">
        <v>529</v>
      </c>
      <c r="B41" s="37" t="s">
        <v>530</v>
      </c>
      <c r="C41" s="37" t="s">
        <v>488</v>
      </c>
      <c r="D41" s="37" t="s">
        <v>531</v>
      </c>
      <c r="E41" s="12">
        <v>28274316</v>
      </c>
    </row>
    <row r="42" spans="1:5" ht="11.25">
      <c r="A42" s="37" t="s">
        <v>532</v>
      </c>
      <c r="B42" s="37" t="s">
        <v>533</v>
      </c>
      <c r="C42" s="37" t="s">
        <v>488</v>
      </c>
      <c r="D42" s="37" t="s">
        <v>534</v>
      </c>
      <c r="E42" s="12">
        <v>28867621</v>
      </c>
    </row>
    <row r="43" spans="1:5" ht="11.25">
      <c r="A43" s="37" t="s">
        <v>535</v>
      </c>
      <c r="B43" s="37" t="s">
        <v>536</v>
      </c>
      <c r="C43" s="37" t="s">
        <v>445</v>
      </c>
      <c r="D43" s="37" t="s">
        <v>449</v>
      </c>
      <c r="E43" s="12">
        <v>26361096</v>
      </c>
    </row>
    <row r="44" spans="1:5" ht="11.25">
      <c r="A44" s="37" t="s">
        <v>537</v>
      </c>
      <c r="B44" s="37" t="s">
        <v>538</v>
      </c>
      <c r="C44" s="37" t="s">
        <v>488</v>
      </c>
      <c r="D44" s="37" t="s">
        <v>539</v>
      </c>
      <c r="E44" s="12">
        <v>28042409</v>
      </c>
    </row>
    <row r="45" spans="1:5" ht="11.25">
      <c r="A45" s="37" t="s">
        <v>540</v>
      </c>
      <c r="B45" s="37" t="s">
        <v>541</v>
      </c>
      <c r="C45" s="37" t="s">
        <v>415</v>
      </c>
      <c r="D45" s="37" t="s">
        <v>542</v>
      </c>
      <c r="E45" s="12">
        <v>26361104</v>
      </c>
    </row>
    <row r="46" spans="1:5" ht="11.25">
      <c r="A46" s="37" t="s">
        <v>543</v>
      </c>
      <c r="B46" s="37" t="s">
        <v>544</v>
      </c>
      <c r="C46" s="37" t="s">
        <v>445</v>
      </c>
      <c r="D46" s="37" t="s">
        <v>426</v>
      </c>
      <c r="E46" s="12">
        <v>28042511</v>
      </c>
    </row>
    <row r="47" spans="1:5" ht="11.25">
      <c r="A47" s="37" t="s">
        <v>545</v>
      </c>
      <c r="B47" s="37" t="s">
        <v>546</v>
      </c>
      <c r="C47" s="37" t="s">
        <v>488</v>
      </c>
      <c r="D47" s="37" t="s">
        <v>426</v>
      </c>
      <c r="E47" s="12">
        <v>28794896</v>
      </c>
    </row>
    <row r="48" spans="1:5" ht="22.5">
      <c r="A48" s="41" t="s">
        <v>547</v>
      </c>
      <c r="B48" s="12">
        <v>7810480407</v>
      </c>
      <c r="C48" s="27">
        <v>781101001</v>
      </c>
      <c r="D48" s="12" t="s">
        <v>426</v>
      </c>
      <c r="E48" s="12">
        <v>27812407</v>
      </c>
    </row>
    <row r="49" spans="1:5" ht="33.75">
      <c r="A49" s="41" t="s">
        <v>548</v>
      </c>
      <c r="B49" s="12">
        <v>7805093610</v>
      </c>
      <c r="C49" s="27">
        <v>784301001</v>
      </c>
      <c r="D49" s="12" t="s">
        <v>549</v>
      </c>
      <c r="E49" s="12">
        <v>28493183</v>
      </c>
    </row>
    <row r="50" spans="1:5" ht="22.5">
      <c r="A50" s="41" t="s">
        <v>550</v>
      </c>
      <c r="B50" s="12">
        <v>7827012742</v>
      </c>
      <c r="C50" s="27">
        <v>784301001</v>
      </c>
      <c r="D50" s="12" t="s">
        <v>531</v>
      </c>
      <c r="E50" s="12">
        <v>26422368</v>
      </c>
    </row>
    <row r="51" spans="1:5" ht="22.5">
      <c r="A51" s="41" t="s">
        <v>551</v>
      </c>
      <c r="B51" s="12">
        <v>7805002518</v>
      </c>
      <c r="C51" s="27">
        <v>780501001</v>
      </c>
      <c r="D51" s="12" t="s">
        <v>426</v>
      </c>
      <c r="E51" s="12">
        <v>28042468</v>
      </c>
    </row>
    <row r="52" spans="1:5" ht="22.5">
      <c r="A52" s="41" t="s">
        <v>552</v>
      </c>
      <c r="B52" s="12">
        <v>7806419142</v>
      </c>
      <c r="C52" s="27">
        <v>780601001</v>
      </c>
      <c r="D52" s="12" t="s">
        <v>426</v>
      </c>
      <c r="E52" s="12">
        <v>26597721</v>
      </c>
    </row>
    <row r="53" spans="1:5" ht="22.5">
      <c r="A53" s="41" t="s">
        <v>553</v>
      </c>
      <c r="B53" s="12">
        <v>7728120384</v>
      </c>
      <c r="C53" s="27">
        <v>770501001</v>
      </c>
      <c r="D53" s="12" t="s">
        <v>534</v>
      </c>
      <c r="E53" s="12">
        <v>28072594</v>
      </c>
    </row>
    <row r="54" spans="1:5" ht="22.5">
      <c r="A54" s="41" t="s">
        <v>554</v>
      </c>
      <c r="B54" s="12">
        <v>7820039657</v>
      </c>
      <c r="C54" s="27">
        <v>782001001</v>
      </c>
      <c r="D54" s="12" t="s">
        <v>449</v>
      </c>
      <c r="E54" s="12">
        <v>26533889</v>
      </c>
    </row>
    <row r="55" spans="1:5" ht="22.5">
      <c r="A55" s="41" t="s">
        <v>555</v>
      </c>
      <c r="B55" s="12">
        <v>7816206305</v>
      </c>
      <c r="C55" s="27">
        <v>781601001</v>
      </c>
      <c r="D55" s="12" t="s">
        <v>449</v>
      </c>
      <c r="E55" s="12">
        <v>27997575</v>
      </c>
    </row>
    <row r="56" spans="1:5" ht="22.5">
      <c r="A56" s="41" t="s">
        <v>556</v>
      </c>
      <c r="B56" s="12">
        <v>7810014646</v>
      </c>
      <c r="C56" s="27">
        <v>781001001</v>
      </c>
      <c r="D56" s="12" t="s">
        <v>449</v>
      </c>
      <c r="E56" s="12">
        <v>28135540</v>
      </c>
    </row>
    <row r="57" spans="1:5" ht="22.5">
      <c r="A57" s="41" t="s">
        <v>557</v>
      </c>
      <c r="B57" s="12">
        <v>7814302758</v>
      </c>
      <c r="C57" s="27">
        <v>784101001</v>
      </c>
      <c r="D57" s="12" t="s">
        <v>558</v>
      </c>
      <c r="E57" s="12">
        <v>26361116</v>
      </c>
    </row>
    <row r="58" spans="1:5" ht="22.5">
      <c r="A58" s="41" t="s">
        <v>559</v>
      </c>
      <c r="B58" s="12">
        <v>7830002617</v>
      </c>
      <c r="C58" s="27">
        <v>780101001</v>
      </c>
      <c r="D58" s="12" t="s">
        <v>449</v>
      </c>
      <c r="E58" s="12">
        <v>28042547</v>
      </c>
    </row>
    <row r="59" spans="1:5" ht="22.5">
      <c r="A59" s="41" t="s">
        <v>560</v>
      </c>
      <c r="B59" s="12">
        <v>7831000940</v>
      </c>
      <c r="C59" s="27">
        <v>783501001</v>
      </c>
      <c r="D59" s="12" t="s">
        <v>426</v>
      </c>
      <c r="E59" s="12">
        <v>28943782</v>
      </c>
    </row>
    <row r="60" spans="1:5" ht="22.5">
      <c r="A60" s="41" t="s">
        <v>561</v>
      </c>
      <c r="B60" s="12">
        <v>7804068178</v>
      </c>
      <c r="C60" s="27">
        <v>780401001</v>
      </c>
      <c r="D60" s="12" t="s">
        <v>562</v>
      </c>
      <c r="E60" s="12">
        <v>26361098</v>
      </c>
    </row>
    <row r="61" spans="1:5" ht="11.25">
      <c r="A61" s="41" t="s">
        <v>563</v>
      </c>
      <c r="B61" s="12">
        <v>7814143498</v>
      </c>
      <c r="C61" s="27">
        <v>783601001</v>
      </c>
      <c r="D61" s="12" t="s">
        <v>564</v>
      </c>
      <c r="E61" s="12">
        <v>26555694</v>
      </c>
    </row>
    <row r="62" spans="1:5" ht="22.5">
      <c r="A62" s="41" t="s">
        <v>565</v>
      </c>
      <c r="B62" s="12">
        <v>7801019101</v>
      </c>
      <c r="C62" s="27">
        <v>780101001</v>
      </c>
      <c r="D62" s="12" t="s">
        <v>426</v>
      </c>
      <c r="E62" s="12">
        <v>28458587</v>
      </c>
    </row>
    <row r="63" spans="1:4" ht="22.5">
      <c r="A63" s="41" t="s">
        <v>38</v>
      </c>
      <c r="B63" s="12">
        <v>7826692894</v>
      </c>
      <c r="C63" s="27">
        <v>784101001</v>
      </c>
      <c r="D63" s="12" t="s">
        <v>566</v>
      </c>
    </row>
    <row r="64" spans="1:5" ht="22.5">
      <c r="A64" s="41" t="s">
        <v>567</v>
      </c>
      <c r="B64" s="12">
        <v>7707049388</v>
      </c>
      <c r="C64" s="27">
        <v>784243001</v>
      </c>
      <c r="D64" s="12" t="s">
        <v>426</v>
      </c>
      <c r="E64" s="12">
        <v>28284366</v>
      </c>
    </row>
    <row r="65" spans="1:5" ht="33.75">
      <c r="A65" s="41" t="s">
        <v>568</v>
      </c>
      <c r="B65" s="12">
        <v>7817015769</v>
      </c>
      <c r="C65" s="27">
        <v>783450001</v>
      </c>
      <c r="D65" s="12" t="s">
        <v>569</v>
      </c>
      <c r="E65" s="12">
        <v>28816484</v>
      </c>
    </row>
    <row r="66" spans="1:5" ht="45">
      <c r="A66" s="41" t="s">
        <v>570</v>
      </c>
      <c r="B66" s="12">
        <v>7843300280</v>
      </c>
      <c r="C66" s="27">
        <v>784301001</v>
      </c>
      <c r="D66" s="12" t="s">
        <v>571</v>
      </c>
      <c r="E66" s="12">
        <v>27114822</v>
      </c>
    </row>
    <row r="67" spans="1:5" ht="22.5">
      <c r="A67" s="41" t="s">
        <v>572</v>
      </c>
      <c r="B67" s="12">
        <v>7843311429</v>
      </c>
      <c r="C67" s="27">
        <v>784301001</v>
      </c>
      <c r="D67" s="12" t="s">
        <v>449</v>
      </c>
      <c r="E67" s="12">
        <v>28152625</v>
      </c>
    </row>
    <row r="68" spans="1:5" ht="22.5">
      <c r="A68" s="41" t="s">
        <v>573</v>
      </c>
      <c r="B68" s="12">
        <v>7820309254</v>
      </c>
      <c r="C68" s="27">
        <v>783450001</v>
      </c>
      <c r="D68" s="12" t="s">
        <v>426</v>
      </c>
      <c r="E68" s="12">
        <v>28453706</v>
      </c>
    </row>
    <row r="69" spans="1:5" ht="22.5">
      <c r="A69" s="41" t="s">
        <v>574</v>
      </c>
      <c r="B69" s="12">
        <v>7819310752</v>
      </c>
      <c r="C69" s="27">
        <v>781901001</v>
      </c>
      <c r="D69" s="12" t="s">
        <v>426</v>
      </c>
      <c r="E69" s="12">
        <v>28453728</v>
      </c>
    </row>
    <row r="70" spans="1:5" ht="22.5">
      <c r="A70" s="41" t="s">
        <v>575</v>
      </c>
      <c r="B70" s="12">
        <v>7813054118</v>
      </c>
      <c r="C70" s="27">
        <v>781301001</v>
      </c>
      <c r="D70" s="12" t="s">
        <v>449</v>
      </c>
      <c r="E70" s="12">
        <v>26422350</v>
      </c>
    </row>
    <row r="71" spans="1:5" ht="22.5">
      <c r="A71" s="41" t="s">
        <v>576</v>
      </c>
      <c r="B71" s="12">
        <v>7802067080</v>
      </c>
      <c r="C71" s="27">
        <v>780201001</v>
      </c>
      <c r="D71" s="12" t="s">
        <v>531</v>
      </c>
      <c r="E71" s="12">
        <v>26422149</v>
      </c>
    </row>
    <row r="72" spans="1:5" ht="22.5">
      <c r="A72" s="41" t="s">
        <v>577</v>
      </c>
      <c r="B72" s="12">
        <v>7813045071</v>
      </c>
      <c r="C72" s="27">
        <v>781301001</v>
      </c>
      <c r="D72" s="12" t="s">
        <v>426</v>
      </c>
      <c r="E72" s="12">
        <v>27946694</v>
      </c>
    </row>
    <row r="73" spans="1:5" ht="22.5">
      <c r="A73" s="41" t="s">
        <v>578</v>
      </c>
      <c r="B73" s="12">
        <v>7801591397</v>
      </c>
      <c r="C73" s="27">
        <v>780101001</v>
      </c>
      <c r="D73" s="12" t="s">
        <v>449</v>
      </c>
      <c r="E73" s="12">
        <v>28091987</v>
      </c>
    </row>
    <row r="74" spans="1:5" ht="22.5">
      <c r="A74" s="41" t="s">
        <v>579</v>
      </c>
      <c r="B74" s="12">
        <v>7816222000</v>
      </c>
      <c r="C74" s="27">
        <v>781601001</v>
      </c>
      <c r="D74" s="12" t="s">
        <v>426</v>
      </c>
      <c r="E74" s="12">
        <v>26361118</v>
      </c>
    </row>
    <row r="75" spans="1:5" ht="22.5">
      <c r="A75" s="41" t="s">
        <v>580</v>
      </c>
      <c r="B75" s="12">
        <v>7830000271</v>
      </c>
      <c r="C75" s="27">
        <v>780601001</v>
      </c>
      <c r="D75" s="12" t="s">
        <v>449</v>
      </c>
      <c r="E75" s="12">
        <v>26647768</v>
      </c>
    </row>
    <row r="76" spans="1:5" ht="22.5">
      <c r="A76" s="41" t="s">
        <v>581</v>
      </c>
      <c r="B76" s="12">
        <v>7813425073</v>
      </c>
      <c r="C76" s="27">
        <v>781301001</v>
      </c>
      <c r="D76" s="12" t="s">
        <v>449</v>
      </c>
      <c r="E76" s="12">
        <v>27997553</v>
      </c>
    </row>
    <row r="77" spans="1:5" ht="22.5">
      <c r="A77" s="41" t="s">
        <v>582</v>
      </c>
      <c r="B77" s="12">
        <v>7802005951</v>
      </c>
      <c r="C77" s="27">
        <v>780201001</v>
      </c>
      <c r="D77" s="12" t="s">
        <v>426</v>
      </c>
      <c r="E77" s="12">
        <v>26422100</v>
      </c>
    </row>
    <row r="78" spans="1:5" ht="22.5">
      <c r="A78" s="41" t="s">
        <v>583</v>
      </c>
      <c r="B78" s="12">
        <v>7806008569</v>
      </c>
      <c r="C78" s="27">
        <v>783450001</v>
      </c>
      <c r="D78" s="12" t="s">
        <v>449</v>
      </c>
      <c r="E78" s="12">
        <v>28544720</v>
      </c>
    </row>
    <row r="79" spans="1:5" ht="22.5">
      <c r="A79" s="41" t="s">
        <v>584</v>
      </c>
      <c r="B79" s="12">
        <v>7806005590</v>
      </c>
      <c r="C79" s="27">
        <v>780601001</v>
      </c>
      <c r="D79" s="12" t="s">
        <v>449</v>
      </c>
      <c r="E79" s="12">
        <v>27956327</v>
      </c>
    </row>
    <row r="80" spans="1:5" ht="22.5">
      <c r="A80" s="41" t="s">
        <v>585</v>
      </c>
      <c r="B80" s="12">
        <v>7813047424</v>
      </c>
      <c r="C80" s="27">
        <v>781301001</v>
      </c>
      <c r="D80" s="12" t="s">
        <v>586</v>
      </c>
      <c r="E80" s="12">
        <v>26641618</v>
      </c>
    </row>
    <row r="81" spans="1:5" ht="22.5">
      <c r="A81" s="41" t="s">
        <v>587</v>
      </c>
      <c r="B81" s="12">
        <v>7810301471</v>
      </c>
      <c r="C81" s="27">
        <v>781001001</v>
      </c>
      <c r="D81" s="12" t="s">
        <v>426</v>
      </c>
      <c r="E81" s="12">
        <v>26422098</v>
      </c>
    </row>
    <row r="82" spans="1:5" ht="22.5">
      <c r="A82" s="41" t="s">
        <v>588</v>
      </c>
      <c r="B82" s="12">
        <v>7816067965</v>
      </c>
      <c r="C82" s="27">
        <v>780101001</v>
      </c>
      <c r="D82" s="12" t="s">
        <v>426</v>
      </c>
      <c r="E82" s="12">
        <v>27997479</v>
      </c>
    </row>
    <row r="83" spans="1:5" ht="22.5">
      <c r="A83" s="41" t="s">
        <v>589</v>
      </c>
      <c r="B83" s="12">
        <v>7802071707</v>
      </c>
      <c r="C83" s="27">
        <v>783450001</v>
      </c>
      <c r="D83" s="12" t="s">
        <v>426</v>
      </c>
      <c r="E83" s="12">
        <v>26361091</v>
      </c>
    </row>
    <row r="84" spans="1:5" ht="22.5">
      <c r="A84" s="41" t="s">
        <v>590</v>
      </c>
      <c r="B84" s="12">
        <v>7802205799</v>
      </c>
      <c r="C84" s="27">
        <v>780201001</v>
      </c>
      <c r="D84" s="12" t="s">
        <v>449</v>
      </c>
      <c r="E84" s="12">
        <v>28146440</v>
      </c>
    </row>
    <row r="85" spans="1:5" ht="22.5">
      <c r="A85" s="41" t="s">
        <v>591</v>
      </c>
      <c r="B85" s="12">
        <v>7842335610</v>
      </c>
      <c r="C85" s="27">
        <v>784201001</v>
      </c>
      <c r="D85" s="12" t="s">
        <v>449</v>
      </c>
      <c r="E85" s="12">
        <v>26647775</v>
      </c>
    </row>
    <row r="86" spans="1:5" ht="22.5">
      <c r="A86" s="41" t="s">
        <v>592</v>
      </c>
      <c r="B86" s="12">
        <v>7813045025</v>
      </c>
      <c r="C86" s="27">
        <v>783450001</v>
      </c>
      <c r="D86" s="12" t="s">
        <v>593</v>
      </c>
      <c r="E86" s="12">
        <v>28042181</v>
      </c>
    </row>
    <row r="87" spans="1:5" ht="22.5">
      <c r="A87" s="41" t="s">
        <v>594</v>
      </c>
      <c r="B87" s="12">
        <v>7830002303</v>
      </c>
      <c r="C87" s="27">
        <v>783450001</v>
      </c>
      <c r="D87" s="12" t="s">
        <v>449</v>
      </c>
      <c r="E87" s="12">
        <v>28453717</v>
      </c>
    </row>
    <row r="88" spans="1:5" ht="22.5">
      <c r="A88" s="41" t="s">
        <v>595</v>
      </c>
      <c r="B88" s="12">
        <v>7807013138</v>
      </c>
      <c r="C88" s="27">
        <v>780701001</v>
      </c>
      <c r="D88" s="12" t="s">
        <v>426</v>
      </c>
      <c r="E88" s="12">
        <v>26361107</v>
      </c>
    </row>
    <row r="89" spans="1:5" ht="22.5">
      <c r="A89" s="41" t="s">
        <v>596</v>
      </c>
      <c r="B89" s="12">
        <v>7804040302</v>
      </c>
      <c r="C89" s="27">
        <v>780401001</v>
      </c>
      <c r="D89" s="12" t="s">
        <v>593</v>
      </c>
      <c r="E89" s="12">
        <v>28453744</v>
      </c>
    </row>
    <row r="90" spans="1:5" ht="22.5">
      <c r="A90" s="41" t="s">
        <v>597</v>
      </c>
      <c r="B90" s="12">
        <v>7728156800</v>
      </c>
      <c r="C90" s="27">
        <v>780101001</v>
      </c>
      <c r="D90" s="12" t="s">
        <v>426</v>
      </c>
      <c r="E90" s="12">
        <v>27968093</v>
      </c>
    </row>
    <row r="91" spans="1:5" ht="45">
      <c r="A91" s="41" t="s">
        <v>598</v>
      </c>
      <c r="B91" s="12">
        <v>7825660956</v>
      </c>
      <c r="C91" s="27">
        <v>784201001</v>
      </c>
      <c r="D91" s="12" t="s">
        <v>434</v>
      </c>
      <c r="E91" s="12">
        <v>26361122</v>
      </c>
    </row>
    <row r="92" spans="1:5" ht="22.5">
      <c r="A92" s="41" t="s">
        <v>599</v>
      </c>
      <c r="B92" s="12">
        <v>7802064795</v>
      </c>
      <c r="C92" s="27">
        <v>783450001</v>
      </c>
      <c r="D92" s="12" t="s">
        <v>423</v>
      </c>
      <c r="E92" s="12">
        <v>26422145</v>
      </c>
    </row>
    <row r="93" spans="1:5" ht="22.5">
      <c r="A93" s="41" t="s">
        <v>600</v>
      </c>
      <c r="B93" s="12">
        <v>7813464548</v>
      </c>
      <c r="C93" s="27">
        <v>781301001</v>
      </c>
      <c r="D93" s="12" t="s">
        <v>423</v>
      </c>
      <c r="E93" s="12">
        <v>28152707</v>
      </c>
    </row>
    <row r="94" spans="1:5" ht="22.5">
      <c r="A94" s="41" t="s">
        <v>601</v>
      </c>
      <c r="B94" s="12">
        <v>7802052172</v>
      </c>
      <c r="C94" s="27">
        <v>780201001</v>
      </c>
      <c r="D94" s="12" t="s">
        <v>426</v>
      </c>
      <c r="E94" s="12">
        <v>26422310</v>
      </c>
    </row>
    <row r="95" spans="1:5" ht="45">
      <c r="A95" s="41" t="s">
        <v>602</v>
      </c>
      <c r="B95" s="12">
        <v>7708503727</v>
      </c>
      <c r="C95" s="27">
        <v>780445015</v>
      </c>
      <c r="D95" s="12" t="s">
        <v>603</v>
      </c>
      <c r="E95" s="12">
        <v>26814895</v>
      </c>
    </row>
    <row r="96" spans="1:5" ht="22.5">
      <c r="A96" s="41" t="s">
        <v>604</v>
      </c>
      <c r="B96" s="12">
        <v>7806007100</v>
      </c>
      <c r="C96" s="27">
        <v>783450001</v>
      </c>
      <c r="D96" s="12" t="s">
        <v>449</v>
      </c>
      <c r="E96" s="12">
        <v>26361106</v>
      </c>
    </row>
    <row r="97" spans="1:5" ht="22.5">
      <c r="A97" s="41" t="s">
        <v>605</v>
      </c>
      <c r="B97" s="12">
        <v>7805017514</v>
      </c>
      <c r="C97" s="27">
        <v>780501001</v>
      </c>
      <c r="D97" s="12" t="s">
        <v>426</v>
      </c>
      <c r="E97" s="12">
        <v>28255000</v>
      </c>
    </row>
    <row r="98" spans="1:5" ht="22.5">
      <c r="A98" s="41" t="s">
        <v>606</v>
      </c>
      <c r="B98" s="12">
        <v>7810537540</v>
      </c>
      <c r="C98" s="27">
        <v>783450001</v>
      </c>
      <c r="D98" s="12" t="s">
        <v>426</v>
      </c>
      <c r="E98" s="12">
        <v>26515996</v>
      </c>
    </row>
    <row r="99" spans="1:5" ht="22.5">
      <c r="A99" s="41" t="s">
        <v>607</v>
      </c>
      <c r="B99" s="12">
        <v>7802001308</v>
      </c>
      <c r="C99" s="27">
        <v>783450001</v>
      </c>
      <c r="D99" s="12" t="s">
        <v>449</v>
      </c>
      <c r="E99" s="12">
        <v>26422094</v>
      </c>
    </row>
    <row r="100" spans="1:5" ht="22.5">
      <c r="A100" s="41" t="s">
        <v>608</v>
      </c>
      <c r="B100" s="12">
        <v>7801020019</v>
      </c>
      <c r="C100" s="27">
        <v>780101001</v>
      </c>
      <c r="D100" s="12" t="s">
        <v>449</v>
      </c>
      <c r="E100" s="12">
        <v>26422130</v>
      </c>
    </row>
    <row r="101" spans="1:5" ht="22.5">
      <c r="A101" s="41" t="s">
        <v>609</v>
      </c>
      <c r="B101" s="12">
        <v>7830000680</v>
      </c>
      <c r="C101" s="27">
        <v>780601001</v>
      </c>
      <c r="D101" s="12" t="s">
        <v>426</v>
      </c>
      <c r="E101" s="12">
        <v>28155094</v>
      </c>
    </row>
    <row r="102" spans="1:5" ht="22.5">
      <c r="A102" s="41" t="s">
        <v>610</v>
      </c>
      <c r="B102" s="12">
        <v>7825404448</v>
      </c>
      <c r="C102" s="27">
        <v>783450001</v>
      </c>
      <c r="D102" s="12" t="s">
        <v>531</v>
      </c>
      <c r="E102" s="12">
        <v>28091963</v>
      </c>
    </row>
    <row r="103" spans="1:5" ht="22.5">
      <c r="A103" s="41" t="s">
        <v>611</v>
      </c>
      <c r="B103" s="12">
        <v>7806008745</v>
      </c>
      <c r="C103" s="27">
        <v>780601001</v>
      </c>
      <c r="D103" s="12" t="s">
        <v>531</v>
      </c>
      <c r="E103" s="12">
        <v>27961378</v>
      </c>
    </row>
    <row r="104" spans="1:5" ht="22.5">
      <c r="A104" s="41" t="s">
        <v>612</v>
      </c>
      <c r="B104" s="12">
        <v>7806016697</v>
      </c>
      <c r="C104" s="27">
        <v>780601001</v>
      </c>
      <c r="D104" s="12" t="s">
        <v>426</v>
      </c>
      <c r="E104" s="12">
        <v>28145322</v>
      </c>
    </row>
    <row r="105" spans="1:5" ht="22.5">
      <c r="A105" s="41" t="s">
        <v>613</v>
      </c>
      <c r="B105" s="12">
        <v>7804509545</v>
      </c>
      <c r="C105" s="27">
        <v>780401001</v>
      </c>
      <c r="D105" s="12" t="s">
        <v>449</v>
      </c>
      <c r="E105" s="12">
        <v>28427914</v>
      </c>
    </row>
    <row r="106" spans="1:5" ht="22.5">
      <c r="A106" s="41" t="s">
        <v>614</v>
      </c>
      <c r="B106" s="12">
        <v>7826101774</v>
      </c>
      <c r="C106" s="27">
        <v>783801001</v>
      </c>
      <c r="D106" s="12" t="s">
        <v>449</v>
      </c>
      <c r="E106" s="12">
        <v>26421969</v>
      </c>
    </row>
    <row r="107" spans="1:5" ht="22.5">
      <c r="A107" s="41" t="s">
        <v>615</v>
      </c>
      <c r="B107" s="12">
        <v>7810896892</v>
      </c>
      <c r="C107" s="27">
        <v>781001001</v>
      </c>
      <c r="D107" s="12" t="s">
        <v>426</v>
      </c>
      <c r="E107" s="12">
        <v>28942335</v>
      </c>
    </row>
    <row r="108" spans="1:5" ht="11.25">
      <c r="A108" s="41" t="s">
        <v>616</v>
      </c>
      <c r="B108" s="12">
        <v>7805185251</v>
      </c>
      <c r="C108" s="27">
        <v>781101001</v>
      </c>
      <c r="D108" s="12" t="s">
        <v>564</v>
      </c>
      <c r="E108" s="12">
        <v>26361105</v>
      </c>
    </row>
    <row r="109" spans="1:5" ht="22.5">
      <c r="A109" s="41" t="s">
        <v>617</v>
      </c>
      <c r="B109" s="12">
        <v>7811307571</v>
      </c>
      <c r="C109" s="27">
        <v>781101001</v>
      </c>
      <c r="D109" s="12" t="s">
        <v>426</v>
      </c>
      <c r="E109" s="12">
        <v>28427903</v>
      </c>
    </row>
    <row r="110" spans="1:5" ht="22.5">
      <c r="A110" s="41" t="s">
        <v>618</v>
      </c>
      <c r="B110" s="12">
        <v>7826135075</v>
      </c>
      <c r="C110" s="27">
        <v>781301001</v>
      </c>
      <c r="D110" s="12" t="s">
        <v>426</v>
      </c>
      <c r="E110" s="12">
        <v>27819284</v>
      </c>
    </row>
    <row r="111" spans="1:5" ht="22.5">
      <c r="A111" s="41" t="s">
        <v>619</v>
      </c>
      <c r="B111" s="12">
        <v>7813554914</v>
      </c>
      <c r="C111" s="27">
        <v>781301001</v>
      </c>
      <c r="D111" s="12" t="s">
        <v>426</v>
      </c>
      <c r="E111" s="12">
        <v>28454938</v>
      </c>
    </row>
    <row r="112" spans="1:5" ht="22.5">
      <c r="A112" s="41" t="s">
        <v>620</v>
      </c>
      <c r="B112" s="12">
        <v>7801560631</v>
      </c>
      <c r="C112" s="27">
        <v>780101001</v>
      </c>
      <c r="D112" s="12" t="s">
        <v>593</v>
      </c>
      <c r="E112" s="12">
        <v>28152680</v>
      </c>
    </row>
    <row r="113" spans="1:5" ht="56.25">
      <c r="A113" s="41" t="s">
        <v>621</v>
      </c>
      <c r="B113" s="12">
        <v>7703590927</v>
      </c>
      <c r="C113" s="27">
        <v>785050001</v>
      </c>
      <c r="D113" s="12" t="s">
        <v>622</v>
      </c>
      <c r="E113" s="12">
        <v>26555079</v>
      </c>
    </row>
    <row r="114" spans="1:5" ht="22.5">
      <c r="A114" s="41" t="s">
        <v>623</v>
      </c>
      <c r="B114" s="12">
        <v>7840332364</v>
      </c>
      <c r="C114" s="27">
        <v>784001001</v>
      </c>
      <c r="D114" s="12" t="s">
        <v>449</v>
      </c>
      <c r="E114" s="12">
        <v>28042558</v>
      </c>
    </row>
    <row r="115" spans="1:5" ht="22.5">
      <c r="A115" s="41" t="s">
        <v>624</v>
      </c>
      <c r="B115" s="12">
        <v>7802528743</v>
      </c>
      <c r="C115" s="27">
        <v>781401001</v>
      </c>
      <c r="D115" s="12" t="s">
        <v>426</v>
      </c>
      <c r="E115" s="12">
        <v>30925410</v>
      </c>
    </row>
    <row r="116" spans="1:5" ht="33.75">
      <c r="A116" s="41" t="s">
        <v>625</v>
      </c>
      <c r="B116" s="12">
        <v>7811618471</v>
      </c>
      <c r="C116" s="27">
        <v>781101001</v>
      </c>
      <c r="D116" s="12" t="s">
        <v>626</v>
      </c>
      <c r="E116" s="12">
        <v>26361113</v>
      </c>
    </row>
    <row r="117" spans="1:5" ht="22.5">
      <c r="A117" s="41" t="s">
        <v>627</v>
      </c>
      <c r="B117" s="12">
        <v>4703088415</v>
      </c>
      <c r="C117" s="27">
        <v>781101001</v>
      </c>
      <c r="D117" s="12" t="s">
        <v>449</v>
      </c>
      <c r="E117" s="12">
        <v>27953647</v>
      </c>
    </row>
    <row r="118" spans="1:5" ht="22.5">
      <c r="A118" s="41" t="s">
        <v>628</v>
      </c>
      <c r="B118" s="12">
        <v>7805018099</v>
      </c>
      <c r="C118" s="27">
        <v>781001001</v>
      </c>
      <c r="D118" s="12" t="s">
        <v>449</v>
      </c>
      <c r="E118" s="12">
        <v>26424110</v>
      </c>
    </row>
    <row r="119" spans="1:5" ht="22.5">
      <c r="A119" s="41" t="s">
        <v>629</v>
      </c>
      <c r="B119" s="12">
        <v>7820304249</v>
      </c>
      <c r="C119" s="27">
        <v>782001001</v>
      </c>
      <c r="D119" s="12" t="s">
        <v>426</v>
      </c>
      <c r="E119" s="12">
        <v>26838677</v>
      </c>
    </row>
    <row r="120" spans="1:5" ht="33.75">
      <c r="A120" s="41" t="s">
        <v>630</v>
      </c>
      <c r="B120" s="12">
        <v>7804099257</v>
      </c>
      <c r="C120" s="27">
        <v>784301001</v>
      </c>
      <c r="D120" s="12" t="s">
        <v>631</v>
      </c>
      <c r="E120" s="12">
        <v>28448967</v>
      </c>
    </row>
    <row r="121" spans="1:5" ht="22.5">
      <c r="A121" s="41" t="s">
        <v>632</v>
      </c>
      <c r="B121" s="12">
        <v>7802127477</v>
      </c>
      <c r="C121" s="27">
        <v>780201001</v>
      </c>
      <c r="D121" s="12" t="s">
        <v>426</v>
      </c>
      <c r="E121" s="12">
        <v>26361092</v>
      </c>
    </row>
    <row r="122" spans="1:5" ht="22.5">
      <c r="A122" s="41" t="s">
        <v>633</v>
      </c>
      <c r="B122" s="12">
        <v>7717662353</v>
      </c>
      <c r="C122" s="27">
        <v>781101001</v>
      </c>
      <c r="D122" s="12" t="s">
        <v>426</v>
      </c>
      <c r="E122" s="12">
        <v>28042497</v>
      </c>
    </row>
    <row r="123" spans="1:5" ht="22.5">
      <c r="A123" s="41" t="s">
        <v>634</v>
      </c>
      <c r="B123" s="12">
        <v>7806150886</v>
      </c>
      <c r="C123" s="27">
        <v>780601001</v>
      </c>
      <c r="D123" s="12" t="s">
        <v>449</v>
      </c>
      <c r="E123" s="12">
        <v>28134896</v>
      </c>
    </row>
    <row r="124" spans="1:5" ht="22.5">
      <c r="A124" s="41" t="s">
        <v>635</v>
      </c>
      <c r="B124" s="12">
        <v>7804349796</v>
      </c>
      <c r="C124" s="27">
        <v>780401001</v>
      </c>
      <c r="D124" s="12" t="s">
        <v>471</v>
      </c>
      <c r="E124" s="12">
        <v>28122490</v>
      </c>
    </row>
    <row r="125" spans="1:5" ht="11.25">
      <c r="A125" s="41" t="s">
        <v>636</v>
      </c>
      <c r="B125" s="12">
        <v>7805065476</v>
      </c>
      <c r="C125" s="27">
        <v>780501001</v>
      </c>
      <c r="D125" s="12" t="s">
        <v>564</v>
      </c>
      <c r="E125" s="12">
        <v>26421911</v>
      </c>
    </row>
    <row r="126" spans="1:5" ht="22.5">
      <c r="A126" s="41" t="s">
        <v>637</v>
      </c>
      <c r="B126" s="12">
        <v>7802310698</v>
      </c>
      <c r="C126" s="27">
        <v>780201001</v>
      </c>
      <c r="D126" s="12" t="s">
        <v>593</v>
      </c>
      <c r="E126" s="12">
        <v>26361093</v>
      </c>
    </row>
    <row r="127" spans="1:5" ht="22.5">
      <c r="A127" s="41" t="s">
        <v>638</v>
      </c>
      <c r="B127" s="12">
        <v>7817330143</v>
      </c>
      <c r="C127" s="27">
        <v>781701001</v>
      </c>
      <c r="D127" s="12" t="s">
        <v>426</v>
      </c>
      <c r="E127" s="12">
        <v>28041958</v>
      </c>
    </row>
    <row r="128" spans="1:5" ht="22.5">
      <c r="A128" s="41" t="s">
        <v>639</v>
      </c>
      <c r="B128" s="12">
        <v>7813142702</v>
      </c>
      <c r="C128" s="27">
        <v>781301001</v>
      </c>
      <c r="D128" s="12" t="s">
        <v>426</v>
      </c>
      <c r="E128" s="12">
        <v>28965696</v>
      </c>
    </row>
    <row r="129" spans="1:5" ht="22.5">
      <c r="A129" s="41" t="s">
        <v>640</v>
      </c>
      <c r="B129" s="12">
        <v>7802857988</v>
      </c>
      <c r="C129" s="27">
        <v>780201001</v>
      </c>
      <c r="D129" s="12" t="s">
        <v>426</v>
      </c>
      <c r="E129" s="12">
        <v>28942326</v>
      </c>
    </row>
    <row r="130" spans="1:5" ht="22.5">
      <c r="A130" s="41" t="s">
        <v>641</v>
      </c>
      <c r="B130" s="12">
        <v>7801185204</v>
      </c>
      <c r="C130" s="27">
        <v>784101001</v>
      </c>
      <c r="D130" s="12" t="s">
        <v>531</v>
      </c>
      <c r="E130" s="12">
        <v>27546308</v>
      </c>
    </row>
    <row r="131" spans="1:5" ht="22.5">
      <c r="A131" s="41" t="s">
        <v>642</v>
      </c>
      <c r="B131" s="12">
        <v>7802118578</v>
      </c>
      <c r="C131" s="27">
        <v>997350001</v>
      </c>
      <c r="D131" s="12" t="s">
        <v>426</v>
      </c>
      <c r="E131" s="12">
        <v>28152725</v>
      </c>
    </row>
    <row r="132" spans="1:5" ht="22.5">
      <c r="A132" s="41" t="s">
        <v>643</v>
      </c>
      <c r="B132" s="12">
        <v>7802805161</v>
      </c>
      <c r="C132" s="27">
        <v>780201001</v>
      </c>
      <c r="D132" s="12" t="s">
        <v>426</v>
      </c>
      <c r="E132" s="12">
        <v>28954160</v>
      </c>
    </row>
    <row r="133" spans="1:5" ht="22.5">
      <c r="A133" s="41" t="s">
        <v>644</v>
      </c>
      <c r="B133" s="12">
        <v>7806520632</v>
      </c>
      <c r="C133" s="27">
        <v>780601001</v>
      </c>
      <c r="D133" s="12" t="s">
        <v>426</v>
      </c>
      <c r="E133" s="12">
        <v>28940429</v>
      </c>
    </row>
    <row r="134" spans="1:5" ht="22.5">
      <c r="A134" s="41" t="s">
        <v>645</v>
      </c>
      <c r="B134" s="12">
        <v>7806055343</v>
      </c>
      <c r="C134" s="27">
        <v>783450001</v>
      </c>
      <c r="D134" s="12" t="s">
        <v>449</v>
      </c>
      <c r="E134" s="12">
        <v>28266783</v>
      </c>
    </row>
    <row r="135" spans="1:5" ht="11.25">
      <c r="A135" s="41" t="s">
        <v>646</v>
      </c>
      <c r="B135" s="12">
        <v>7825487243</v>
      </c>
      <c r="C135" s="27">
        <v>784101001</v>
      </c>
      <c r="D135" s="12" t="s">
        <v>564</v>
      </c>
      <c r="E135" s="12">
        <v>26422005</v>
      </c>
    </row>
    <row r="136" spans="1:5" ht="33.75">
      <c r="A136" s="41" t="s">
        <v>647</v>
      </c>
      <c r="B136" s="12">
        <v>7838024362</v>
      </c>
      <c r="C136" s="27">
        <v>783450001</v>
      </c>
      <c r="D136" s="12" t="s">
        <v>648</v>
      </c>
      <c r="E136" s="12">
        <v>26422017</v>
      </c>
    </row>
    <row r="137" spans="1:5" ht="22.5">
      <c r="A137" s="41" t="s">
        <v>649</v>
      </c>
      <c r="B137" s="12">
        <v>7811394126</v>
      </c>
      <c r="C137" s="27">
        <v>781101001</v>
      </c>
      <c r="D137" s="12" t="s">
        <v>449</v>
      </c>
      <c r="E137" s="12">
        <v>27880391</v>
      </c>
    </row>
    <row r="138" spans="1:5" ht="22.5">
      <c r="A138" s="41" t="s">
        <v>650</v>
      </c>
      <c r="B138" s="12">
        <v>7801374265</v>
      </c>
      <c r="C138" s="27">
        <v>781601001</v>
      </c>
      <c r="D138" s="12" t="s">
        <v>651</v>
      </c>
      <c r="E138" s="12">
        <v>26322164</v>
      </c>
    </row>
    <row r="139" spans="1:5" ht="22.5">
      <c r="A139" s="41" t="s">
        <v>652</v>
      </c>
      <c r="B139" s="12">
        <v>7811562684</v>
      </c>
      <c r="C139" s="27">
        <v>781101001</v>
      </c>
      <c r="D139" s="12" t="s">
        <v>449</v>
      </c>
      <c r="E139" s="12">
        <v>28827606</v>
      </c>
    </row>
    <row r="140" spans="1:5" ht="22.5">
      <c r="A140" s="41" t="s">
        <v>653</v>
      </c>
      <c r="B140" s="12">
        <v>7810095885</v>
      </c>
      <c r="C140" s="27">
        <v>781001001</v>
      </c>
      <c r="D140" s="12" t="s">
        <v>449</v>
      </c>
      <c r="E140" s="12">
        <v>26361108</v>
      </c>
    </row>
    <row r="141" spans="1:5" ht="22.5">
      <c r="A141" s="41" t="s">
        <v>654</v>
      </c>
      <c r="B141" s="12">
        <v>7810191726</v>
      </c>
      <c r="C141" s="27">
        <v>781001001</v>
      </c>
      <c r="D141" s="12" t="s">
        <v>426</v>
      </c>
      <c r="E141" s="12">
        <v>26647770</v>
      </c>
    </row>
    <row r="142" spans="1:5" ht="22.5">
      <c r="A142" s="41" t="s">
        <v>655</v>
      </c>
      <c r="B142" s="12">
        <v>7817044495</v>
      </c>
      <c r="C142" s="27">
        <v>781701001</v>
      </c>
      <c r="D142" s="12" t="s">
        <v>449</v>
      </c>
      <c r="E142" s="12">
        <v>26597829</v>
      </c>
    </row>
    <row r="143" spans="1:5" ht="22.5">
      <c r="A143" s="41" t="s">
        <v>656</v>
      </c>
      <c r="B143" s="12">
        <v>7810509293</v>
      </c>
      <c r="C143" s="27">
        <v>781001001</v>
      </c>
      <c r="D143" s="12" t="s">
        <v>449</v>
      </c>
      <c r="E143" s="12">
        <v>28042486</v>
      </c>
    </row>
    <row r="144" spans="1:5" ht="22.5">
      <c r="A144" s="41" t="s">
        <v>657</v>
      </c>
      <c r="B144" s="12">
        <v>7802437912</v>
      </c>
      <c r="C144" s="27">
        <v>780201001</v>
      </c>
      <c r="D144" s="12" t="s">
        <v>471</v>
      </c>
      <c r="E144" s="12">
        <v>28155105</v>
      </c>
    </row>
    <row r="145" spans="1:5" ht="22.5">
      <c r="A145" s="41" t="s">
        <v>658</v>
      </c>
      <c r="B145" s="12">
        <v>7802385950</v>
      </c>
      <c r="C145" s="27">
        <v>780201001</v>
      </c>
      <c r="D145" s="12" t="s">
        <v>449</v>
      </c>
      <c r="E145" s="12">
        <v>28255011</v>
      </c>
    </row>
    <row r="146" spans="1:5" ht="22.5">
      <c r="A146" s="41" t="s">
        <v>659</v>
      </c>
      <c r="B146" s="12">
        <v>7802338277</v>
      </c>
      <c r="C146" s="27">
        <v>780201001</v>
      </c>
      <c r="D146" s="12" t="s">
        <v>449</v>
      </c>
      <c r="E146" s="12">
        <v>27831333</v>
      </c>
    </row>
    <row r="147" spans="1:5" ht="56.25">
      <c r="A147" s="41" t="s">
        <v>660</v>
      </c>
      <c r="B147" s="12">
        <v>7813479657</v>
      </c>
      <c r="C147" s="27">
        <v>781301001</v>
      </c>
      <c r="D147" s="12" t="s">
        <v>661</v>
      </c>
      <c r="E147" s="12">
        <v>27546295</v>
      </c>
    </row>
    <row r="148" spans="1:5" ht="22.5">
      <c r="A148" s="41" t="s">
        <v>662</v>
      </c>
      <c r="B148" s="12">
        <v>7805614870</v>
      </c>
      <c r="C148" s="27">
        <v>783901001</v>
      </c>
      <c r="D148" s="12" t="s">
        <v>663</v>
      </c>
      <c r="E148" s="12">
        <v>28509704</v>
      </c>
    </row>
    <row r="149" spans="1:5" ht="22.5">
      <c r="A149" s="41" t="s">
        <v>664</v>
      </c>
      <c r="B149" s="12">
        <v>7820029472</v>
      </c>
      <c r="C149" s="27">
        <v>782001001</v>
      </c>
      <c r="D149" s="12" t="s">
        <v>426</v>
      </c>
      <c r="E149" s="12">
        <v>26361121</v>
      </c>
    </row>
    <row r="150" spans="1:5" ht="33.75">
      <c r="A150" s="41" t="s">
        <v>665</v>
      </c>
      <c r="B150" s="12">
        <v>7802853013</v>
      </c>
      <c r="C150" s="27">
        <v>780101001</v>
      </c>
      <c r="D150" s="12" t="s">
        <v>666</v>
      </c>
      <c r="E150" s="12">
        <v>28511826</v>
      </c>
    </row>
    <row r="151" spans="1:5" ht="22.5">
      <c r="A151" s="41" t="s">
        <v>667</v>
      </c>
      <c r="B151" s="12">
        <v>7842033592</v>
      </c>
      <c r="C151" s="27">
        <v>784201001</v>
      </c>
      <c r="D151" s="12" t="s">
        <v>586</v>
      </c>
      <c r="E151" s="12">
        <v>29647643</v>
      </c>
    </row>
    <row r="152" spans="1:5" ht="22.5">
      <c r="A152" s="41" t="s">
        <v>668</v>
      </c>
      <c r="B152" s="12">
        <v>7810270209</v>
      </c>
      <c r="C152" s="27">
        <v>781001001</v>
      </c>
      <c r="D152" s="12" t="s">
        <v>426</v>
      </c>
      <c r="E152" s="12">
        <v>28113372</v>
      </c>
    </row>
    <row r="153" spans="1:5" ht="11.25">
      <c r="A153" s="41" t="s">
        <v>669</v>
      </c>
      <c r="B153" s="12">
        <v>7814122120</v>
      </c>
      <c r="C153" s="27">
        <v>781401001</v>
      </c>
      <c r="D153" s="12" t="s">
        <v>564</v>
      </c>
      <c r="E153" s="12">
        <v>26421986</v>
      </c>
    </row>
    <row r="154" spans="1:5" ht="33.75">
      <c r="A154" s="41" t="s">
        <v>670</v>
      </c>
      <c r="B154" s="12">
        <v>7806438628</v>
      </c>
      <c r="C154" s="27">
        <v>780601001</v>
      </c>
      <c r="D154" s="12" t="s">
        <v>671</v>
      </c>
      <c r="E154" s="12">
        <v>28422808</v>
      </c>
    </row>
    <row r="155" spans="1:5" ht="11.25">
      <c r="A155" s="41" t="s">
        <v>672</v>
      </c>
      <c r="B155" s="12">
        <v>7841314985</v>
      </c>
      <c r="C155" s="27">
        <v>784101001</v>
      </c>
      <c r="D155" s="12" t="s">
        <v>564</v>
      </c>
      <c r="E155" s="12">
        <v>26361135</v>
      </c>
    </row>
    <row r="156" spans="1:5" ht="22.5">
      <c r="A156" s="41" t="s">
        <v>673</v>
      </c>
      <c r="B156" s="12">
        <v>7839357460</v>
      </c>
      <c r="C156" s="27">
        <v>783901001</v>
      </c>
      <c r="D156" s="12" t="s">
        <v>449</v>
      </c>
      <c r="E156" s="12">
        <v>27971244</v>
      </c>
    </row>
    <row r="157" spans="1:5" ht="22.5">
      <c r="A157" s="41" t="s">
        <v>674</v>
      </c>
      <c r="B157" s="12">
        <v>7805519673</v>
      </c>
      <c r="C157" s="27">
        <v>783801001</v>
      </c>
      <c r="D157" s="12" t="s">
        <v>449</v>
      </c>
      <c r="E157" s="12">
        <v>28151979</v>
      </c>
    </row>
    <row r="158" spans="1:5" ht="22.5">
      <c r="A158" s="41" t="s">
        <v>675</v>
      </c>
      <c r="B158" s="12">
        <v>7841014910</v>
      </c>
      <c r="C158" s="27">
        <v>784101001</v>
      </c>
      <c r="D158" s="12" t="s">
        <v>676</v>
      </c>
      <c r="E158" s="12">
        <v>28798987</v>
      </c>
    </row>
    <row r="159" spans="1:5" ht="22.5">
      <c r="A159" s="41" t="s">
        <v>677</v>
      </c>
      <c r="B159" s="12">
        <v>7820034338</v>
      </c>
      <c r="C159" s="27">
        <v>782001001</v>
      </c>
      <c r="D159" s="12" t="s">
        <v>449</v>
      </c>
      <c r="E159" s="12">
        <v>28001891</v>
      </c>
    </row>
    <row r="160" spans="1:5" ht="45">
      <c r="A160" s="41" t="s">
        <v>678</v>
      </c>
      <c r="B160" s="12">
        <v>7813114617</v>
      </c>
      <c r="C160" s="27">
        <v>781301001</v>
      </c>
      <c r="D160" s="12" t="s">
        <v>679</v>
      </c>
      <c r="E160" s="12">
        <v>26361115</v>
      </c>
    </row>
    <row r="161" spans="1:5" ht="22.5">
      <c r="A161" s="41" t="s">
        <v>680</v>
      </c>
      <c r="B161" s="12">
        <v>7810467163</v>
      </c>
      <c r="C161" s="27">
        <v>783101001</v>
      </c>
      <c r="D161" s="12" t="s">
        <v>449</v>
      </c>
      <c r="E161" s="12">
        <v>28042530</v>
      </c>
    </row>
    <row r="162" spans="1:5" ht="22.5">
      <c r="A162" s="41" t="s">
        <v>681</v>
      </c>
      <c r="B162" s="12">
        <v>7813109141</v>
      </c>
      <c r="C162" s="27">
        <v>781301001</v>
      </c>
      <c r="D162" s="12" t="s">
        <v>426</v>
      </c>
      <c r="E162" s="12">
        <v>27988538</v>
      </c>
    </row>
    <row r="163" spans="1:5" ht="22.5">
      <c r="A163" s="41" t="s">
        <v>682</v>
      </c>
      <c r="B163" s="12">
        <v>7804176134</v>
      </c>
      <c r="C163" s="27">
        <v>780401001</v>
      </c>
      <c r="D163" s="12" t="s">
        <v>449</v>
      </c>
      <c r="E163" s="12">
        <v>27848302</v>
      </c>
    </row>
    <row r="164" spans="1:5" ht="22.5">
      <c r="A164" s="41" t="s">
        <v>683</v>
      </c>
      <c r="B164" s="12">
        <v>7811273202</v>
      </c>
      <c r="C164" s="27">
        <v>781101001</v>
      </c>
      <c r="D164" s="12" t="s">
        <v>684</v>
      </c>
      <c r="E164" s="12">
        <v>30877867</v>
      </c>
    </row>
    <row r="165" spans="1:5" ht="22.5">
      <c r="A165" s="41" t="s">
        <v>685</v>
      </c>
      <c r="B165" s="12">
        <v>7801089980</v>
      </c>
      <c r="C165" s="27">
        <v>780101001</v>
      </c>
      <c r="D165" s="12" t="s">
        <v>534</v>
      </c>
      <c r="E165" s="12">
        <v>28134965</v>
      </c>
    </row>
    <row r="166" spans="1:5" ht="22.5">
      <c r="A166" s="41" t="s">
        <v>686</v>
      </c>
      <c r="B166" s="12">
        <v>7806007029</v>
      </c>
      <c r="C166" s="27">
        <v>780601001</v>
      </c>
      <c r="D166" s="12" t="s">
        <v>534</v>
      </c>
      <c r="E166" s="12">
        <v>26422092</v>
      </c>
    </row>
    <row r="167" spans="1:5" ht="33.75">
      <c r="A167" s="41" t="s">
        <v>687</v>
      </c>
      <c r="B167" s="12">
        <v>7811375691</v>
      </c>
      <c r="C167" s="27">
        <v>781101001</v>
      </c>
      <c r="D167" s="12" t="s">
        <v>688</v>
      </c>
      <c r="E167" s="12">
        <v>26361114</v>
      </c>
    </row>
    <row r="168" spans="1:5" ht="22.5">
      <c r="A168" s="41" t="s">
        <v>689</v>
      </c>
      <c r="B168" s="12">
        <v>7806302458</v>
      </c>
      <c r="C168" s="27">
        <v>780601001</v>
      </c>
      <c r="D168" s="12" t="s">
        <v>449</v>
      </c>
      <c r="E168" s="12">
        <v>27976484</v>
      </c>
    </row>
    <row r="169" spans="1:5" ht="22.5">
      <c r="A169" s="41" t="s">
        <v>690</v>
      </c>
      <c r="B169" s="12">
        <v>7826087336</v>
      </c>
      <c r="C169" s="27">
        <v>783901001</v>
      </c>
      <c r="D169" s="12" t="s">
        <v>691</v>
      </c>
      <c r="E169" s="12">
        <v>26769190</v>
      </c>
    </row>
    <row r="170" spans="1:5" ht="11.25">
      <c r="A170" s="41" t="s">
        <v>692</v>
      </c>
      <c r="B170" s="12">
        <v>7841378040</v>
      </c>
      <c r="C170" s="27">
        <v>780201001</v>
      </c>
      <c r="D170" s="12" t="s">
        <v>693</v>
      </c>
      <c r="E170" s="12">
        <v>26641597</v>
      </c>
    </row>
    <row r="171" spans="1:5" ht="22.5">
      <c r="A171" s="41" t="s">
        <v>694</v>
      </c>
      <c r="B171" s="12">
        <v>7805387057</v>
      </c>
      <c r="C171" s="27">
        <v>780501001</v>
      </c>
      <c r="D171" s="12" t="s">
        <v>426</v>
      </c>
      <c r="E171" s="12">
        <v>26421941</v>
      </c>
    </row>
    <row r="172" spans="1:5" ht="22.5">
      <c r="A172" s="41" t="s">
        <v>695</v>
      </c>
      <c r="B172" s="12">
        <v>7806119950</v>
      </c>
      <c r="C172" s="27">
        <v>781301001</v>
      </c>
      <c r="D172" s="12" t="s">
        <v>449</v>
      </c>
      <c r="E172" s="12">
        <v>27517472</v>
      </c>
    </row>
    <row r="173" spans="1:5" ht="22.5">
      <c r="A173" s="41" t="s">
        <v>696</v>
      </c>
      <c r="B173" s="12">
        <v>7801379947</v>
      </c>
      <c r="C173" s="27">
        <v>780101001</v>
      </c>
      <c r="D173" s="12" t="s">
        <v>449</v>
      </c>
      <c r="E173" s="12">
        <v>26361090</v>
      </c>
    </row>
    <row r="174" spans="1:5" ht="11.25">
      <c r="A174" s="41" t="s">
        <v>697</v>
      </c>
      <c r="B174" s="12">
        <v>7811141414</v>
      </c>
      <c r="C174" s="27">
        <v>781101001</v>
      </c>
      <c r="D174" s="12" t="s">
        <v>564</v>
      </c>
      <c r="E174" s="12">
        <v>26361112</v>
      </c>
    </row>
    <row r="175" spans="1:5" ht="22.5">
      <c r="A175" s="41" t="s">
        <v>698</v>
      </c>
      <c r="B175" s="12">
        <v>7826140438</v>
      </c>
      <c r="C175" s="27">
        <v>783901001</v>
      </c>
      <c r="D175" s="12" t="s">
        <v>539</v>
      </c>
      <c r="E175" s="12">
        <v>26361123</v>
      </c>
    </row>
    <row r="176" spans="1:5" ht="22.5">
      <c r="A176" s="41" t="s">
        <v>699</v>
      </c>
      <c r="B176" s="12">
        <v>7814422759</v>
      </c>
      <c r="C176" s="27">
        <v>781401001</v>
      </c>
      <c r="D176" s="12" t="s">
        <v>426</v>
      </c>
      <c r="E176" s="12">
        <v>28423270</v>
      </c>
    </row>
    <row r="177" spans="1:5" ht="22.5">
      <c r="A177" s="41" t="s">
        <v>700</v>
      </c>
      <c r="B177" s="12">
        <v>7207009725</v>
      </c>
      <c r="C177" s="27">
        <v>783901001</v>
      </c>
      <c r="D177" s="12" t="s">
        <v>426</v>
      </c>
      <c r="E177" s="12">
        <v>26578046</v>
      </c>
    </row>
    <row r="178" spans="1:4" ht="22.5">
      <c r="A178" s="41" t="s">
        <v>701</v>
      </c>
      <c r="B178" s="12">
        <v>7810348720</v>
      </c>
      <c r="C178" s="27">
        <v>781001001</v>
      </c>
      <c r="D178" s="12" t="s">
        <v>702</v>
      </c>
    </row>
    <row r="179" spans="1:5" ht="22.5">
      <c r="A179" s="41" t="s">
        <v>703</v>
      </c>
      <c r="B179" s="12">
        <v>7703792360</v>
      </c>
      <c r="C179" s="27">
        <v>780701001</v>
      </c>
      <c r="D179" s="12" t="s">
        <v>449</v>
      </c>
      <c r="E179" s="12">
        <v>28496542</v>
      </c>
    </row>
    <row r="180" spans="1:5" ht="33.75">
      <c r="A180" s="41" t="s">
        <v>704</v>
      </c>
      <c r="B180" s="12">
        <v>7811039386</v>
      </c>
      <c r="C180" s="27">
        <v>997850001</v>
      </c>
      <c r="D180" s="12" t="s">
        <v>705</v>
      </c>
      <c r="E180" s="12">
        <v>26647708</v>
      </c>
    </row>
    <row r="181" spans="1:5" ht="11.25">
      <c r="A181" s="41" t="s">
        <v>706</v>
      </c>
      <c r="B181" s="12">
        <v>7841312071</v>
      </c>
      <c r="C181" s="27">
        <v>780501001</v>
      </c>
      <c r="D181" s="12" t="s">
        <v>707</v>
      </c>
      <c r="E181" s="12">
        <v>27054332</v>
      </c>
    </row>
    <row r="182" spans="1:5" ht="45">
      <c r="A182" s="41" t="s">
        <v>708</v>
      </c>
      <c r="B182" s="12">
        <v>7841312071</v>
      </c>
      <c r="C182" s="27">
        <v>780102001</v>
      </c>
      <c r="D182" s="12" t="s">
        <v>709</v>
      </c>
      <c r="E182" s="12">
        <v>26539356</v>
      </c>
    </row>
    <row r="183" spans="1:5" ht="22.5">
      <c r="A183" s="41" t="s">
        <v>710</v>
      </c>
      <c r="B183" s="12">
        <v>7810237177</v>
      </c>
      <c r="C183" s="27">
        <v>781001001</v>
      </c>
      <c r="D183" s="12" t="s">
        <v>471</v>
      </c>
      <c r="E183" s="12">
        <v>26422151</v>
      </c>
    </row>
    <row r="184" spans="1:5" ht="33.75">
      <c r="A184" s="41" t="s">
        <v>711</v>
      </c>
      <c r="B184" s="12">
        <v>7805034277</v>
      </c>
      <c r="C184" s="27">
        <v>997850001</v>
      </c>
      <c r="D184" s="12" t="s">
        <v>712</v>
      </c>
      <c r="E184" s="12">
        <v>28960049</v>
      </c>
    </row>
    <row r="185" spans="1:5" ht="22.5">
      <c r="A185" s="41" t="s">
        <v>713</v>
      </c>
      <c r="B185" s="12">
        <v>7820027796</v>
      </c>
      <c r="C185" s="27">
        <v>782001001</v>
      </c>
      <c r="D185" s="12" t="s">
        <v>534</v>
      </c>
      <c r="E185" s="12">
        <v>26516049</v>
      </c>
    </row>
    <row r="186" spans="1:5" ht="22.5">
      <c r="A186" s="41" t="s">
        <v>714</v>
      </c>
      <c r="B186" s="12">
        <v>7820013553</v>
      </c>
      <c r="C186" s="27">
        <v>782001001</v>
      </c>
      <c r="D186" s="12" t="s">
        <v>531</v>
      </c>
      <c r="E186" s="12">
        <v>28191592</v>
      </c>
    </row>
    <row r="187" spans="1:5" ht="56.25">
      <c r="A187" s="41" t="s">
        <v>715</v>
      </c>
      <c r="B187" s="12">
        <v>7830000970</v>
      </c>
      <c r="C187" s="27">
        <v>783450001</v>
      </c>
      <c r="D187" s="12" t="s">
        <v>716</v>
      </c>
      <c r="E187" s="12">
        <v>26322166</v>
      </c>
    </row>
    <row r="188" spans="1:5" ht="22.5">
      <c r="A188" s="41" t="s">
        <v>717</v>
      </c>
      <c r="B188" s="12">
        <v>7826692894</v>
      </c>
      <c r="C188" s="27">
        <v>780000001</v>
      </c>
      <c r="D188" s="12" t="s">
        <v>426</v>
      </c>
      <c r="E188" s="12">
        <v>27553231</v>
      </c>
    </row>
    <row r="189" spans="1:5" ht="22.5">
      <c r="A189" s="41" t="s">
        <v>718</v>
      </c>
      <c r="B189" s="12">
        <v>7813045547</v>
      </c>
      <c r="C189" s="27">
        <v>781301001</v>
      </c>
      <c r="D189" s="12" t="s">
        <v>531</v>
      </c>
      <c r="E189" s="12">
        <v>27995413</v>
      </c>
    </row>
    <row r="190" spans="1:5" ht="22.5">
      <c r="A190" s="41" t="s">
        <v>719</v>
      </c>
      <c r="B190" s="12">
        <v>7812029408</v>
      </c>
      <c r="C190" s="27">
        <v>783801001</v>
      </c>
      <c r="D190" s="12" t="s">
        <v>539</v>
      </c>
      <c r="E190" s="12">
        <v>28454949</v>
      </c>
    </row>
    <row r="191" spans="1:5" ht="22.5">
      <c r="A191" s="41" t="s">
        <v>720</v>
      </c>
      <c r="B191" s="12">
        <v>7805029012</v>
      </c>
      <c r="C191" s="27">
        <v>780501001</v>
      </c>
      <c r="D191" s="12" t="s">
        <v>449</v>
      </c>
      <c r="E191" s="12">
        <v>26361089</v>
      </c>
    </row>
    <row r="192" spans="1:5" ht="22.5">
      <c r="A192" s="41" t="s">
        <v>721</v>
      </c>
      <c r="B192" s="12">
        <v>7812009592</v>
      </c>
      <c r="C192" s="27">
        <v>783801001</v>
      </c>
      <c r="D192" s="12" t="s">
        <v>593</v>
      </c>
      <c r="E192" s="12">
        <v>26422396</v>
      </c>
    </row>
    <row r="193" spans="1:5" ht="22.5">
      <c r="A193" s="41" t="s">
        <v>722</v>
      </c>
      <c r="B193" s="12">
        <v>7810232965</v>
      </c>
      <c r="C193" s="27">
        <v>781001001</v>
      </c>
      <c r="D193" s="12" t="s">
        <v>426</v>
      </c>
      <c r="E193" s="12">
        <v>28934747</v>
      </c>
    </row>
    <row r="194" spans="1:5" ht="33.75">
      <c r="A194" s="41" t="s">
        <v>723</v>
      </c>
      <c r="B194" s="12">
        <v>7804040077</v>
      </c>
      <c r="C194" s="27">
        <v>780401001</v>
      </c>
      <c r="D194" s="12" t="s">
        <v>724</v>
      </c>
      <c r="E194" s="12">
        <v>26491915</v>
      </c>
    </row>
    <row r="195" spans="1:5" ht="22.5">
      <c r="A195" s="41" t="s">
        <v>725</v>
      </c>
      <c r="B195" s="12">
        <v>7729314745</v>
      </c>
      <c r="C195" s="27">
        <v>770101001</v>
      </c>
      <c r="D195" s="12" t="s">
        <v>426</v>
      </c>
      <c r="E195" s="12">
        <v>30903763</v>
      </c>
    </row>
    <row r="196" spans="1:5" ht="22.5">
      <c r="A196" s="41" t="s">
        <v>726</v>
      </c>
      <c r="B196" s="12">
        <v>7813045434</v>
      </c>
      <c r="C196" s="27">
        <v>781301001</v>
      </c>
      <c r="D196" s="12" t="s">
        <v>449</v>
      </c>
      <c r="E196" s="12">
        <v>28436138</v>
      </c>
    </row>
    <row r="197" spans="1:5" ht="22.5">
      <c r="A197" s="41" t="s">
        <v>727</v>
      </c>
      <c r="B197" s="12">
        <v>7817002417</v>
      </c>
      <c r="C197" s="27">
        <v>781701001</v>
      </c>
      <c r="D197" s="12" t="s">
        <v>449</v>
      </c>
      <c r="E197" s="12">
        <v>28485475</v>
      </c>
    </row>
    <row r="198" spans="1:5" ht="22.5">
      <c r="A198" s="41" t="s">
        <v>728</v>
      </c>
      <c r="B198" s="12">
        <v>7805005950</v>
      </c>
      <c r="C198" s="27">
        <v>783450001</v>
      </c>
      <c r="D198" s="12" t="s">
        <v>426</v>
      </c>
      <c r="E198" s="12">
        <v>26361099</v>
      </c>
    </row>
    <row r="199" spans="1:5" ht="22.5">
      <c r="A199" s="41" t="s">
        <v>729</v>
      </c>
      <c r="B199" s="12">
        <v>7820016787</v>
      </c>
      <c r="C199" s="27">
        <v>782001001</v>
      </c>
      <c r="D199" s="12" t="s">
        <v>426</v>
      </c>
      <c r="E199" s="12">
        <v>28508026</v>
      </c>
    </row>
    <row r="200" spans="1:5" ht="45">
      <c r="A200" s="41" t="s">
        <v>730</v>
      </c>
      <c r="B200" s="12">
        <v>7729314745</v>
      </c>
      <c r="C200" s="27">
        <v>784243001</v>
      </c>
      <c r="D200" s="12" t="s">
        <v>731</v>
      </c>
      <c r="E200"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16</v>
      </c>
      <c r="B1" s="37" t="s">
        <v>4</v>
      </c>
      <c r="C1" s="37" t="s">
        <v>5</v>
      </c>
      <c r="D1" s="37" t="s">
        <v>17</v>
      </c>
      <c r="E1" s="3" t="s">
        <v>19</v>
      </c>
    </row>
    <row r="2" spans="1:7" s="3" customFormat="1" ht="11.25">
      <c r="A2" s="37"/>
      <c r="B2" s="37"/>
      <c r="C2" s="37"/>
      <c r="D2" s="37"/>
      <c r="E2" s="37"/>
      <c r="F2" s="37"/>
      <c r="G2" s="37"/>
    </row>
    <row r="3" spans="1:7" s="3" customFormat="1" ht="11.25">
      <c r="A3" s="37"/>
      <c r="B3" s="37"/>
      <c r="C3" s="37"/>
      <c r="D3" s="37"/>
      <c r="E3" s="37"/>
      <c r="F3" s="37"/>
      <c r="G3" s="37"/>
    </row>
    <row r="4" spans="1:7" s="3" customFormat="1" ht="11.25">
      <c r="A4" s="37"/>
      <c r="B4" s="37"/>
      <c r="C4" s="37"/>
      <c r="D4" s="37"/>
      <c r="E4" s="37"/>
      <c r="F4" s="37"/>
      <c r="G4" s="37"/>
    </row>
    <row r="5" spans="1:7" s="3" customFormat="1" ht="11.25">
      <c r="A5" s="37"/>
      <c r="B5" s="37"/>
      <c r="C5" s="37"/>
      <c r="D5" s="37"/>
      <c r="E5" s="37"/>
      <c r="F5" s="37"/>
      <c r="G5" s="37"/>
    </row>
    <row r="6" spans="1:7" ht="11.25">
      <c r="A6" s="37"/>
      <c r="B6" s="37"/>
      <c r="C6" s="37"/>
      <c r="D6" s="37"/>
      <c r="E6" s="37"/>
      <c r="F6" s="37"/>
      <c r="G6" s="37"/>
    </row>
    <row r="7" spans="1:7" ht="11.25">
      <c r="A7" s="37"/>
      <c r="B7" s="37"/>
      <c r="C7" s="37"/>
      <c r="D7" s="37"/>
      <c r="E7" s="37"/>
      <c r="F7" s="37"/>
      <c r="G7" s="37"/>
    </row>
    <row r="8" spans="1:7" ht="11.25">
      <c r="A8" s="37"/>
      <c r="B8" s="37"/>
      <c r="C8" s="37"/>
      <c r="D8" s="37"/>
      <c r="E8" s="37"/>
      <c r="F8" s="37"/>
      <c r="G8" s="37"/>
    </row>
    <row r="9" spans="1:7" ht="11.25">
      <c r="A9" s="37"/>
      <c r="B9" s="37"/>
      <c r="C9" s="37"/>
      <c r="D9" s="37"/>
      <c r="E9" s="37"/>
      <c r="F9" s="37"/>
      <c r="G9" s="37"/>
    </row>
    <row r="10" spans="1:7" ht="11.25">
      <c r="A10" s="37"/>
      <c r="B10" s="37"/>
      <c r="C10" s="37"/>
      <c r="D10" s="37"/>
      <c r="E10" s="37"/>
      <c r="F10" s="37"/>
      <c r="G10" s="37"/>
    </row>
    <row r="11" spans="1:7" ht="11.25">
      <c r="A11" s="37"/>
      <c r="B11" s="37"/>
      <c r="C11" s="37"/>
      <c r="D11" s="37"/>
      <c r="E11" s="37"/>
      <c r="F11" s="37"/>
      <c r="G11" s="37"/>
    </row>
    <row r="12" spans="1:7" ht="11.25">
      <c r="A12" s="37"/>
      <c r="B12" s="37"/>
      <c r="C12" s="37"/>
      <c r="D12" s="37"/>
      <c r="E12" s="37"/>
      <c r="F12" s="37"/>
      <c r="G12" s="37"/>
    </row>
    <row r="13" spans="1:7" ht="11.25">
      <c r="A13" s="37"/>
      <c r="B13" s="37"/>
      <c r="C13" s="37"/>
      <c r="D13" s="37"/>
      <c r="E13" s="37"/>
      <c r="F13" s="37"/>
      <c r="G13" s="37"/>
    </row>
    <row r="14" spans="1:7" ht="11.25">
      <c r="A14" s="37"/>
      <c r="B14" s="37"/>
      <c r="C14" s="37"/>
      <c r="D14" s="37"/>
      <c r="E14" s="37"/>
      <c r="F14" s="37"/>
      <c r="G14" s="37"/>
    </row>
    <row r="15" spans="1:7" ht="11.25">
      <c r="A15" s="37"/>
      <c r="B15" s="37"/>
      <c r="C15" s="37"/>
      <c r="D15" s="37"/>
      <c r="E15" s="37"/>
      <c r="F15" s="37"/>
      <c r="G15" s="37"/>
    </row>
    <row r="16" spans="1:7" ht="11.25">
      <c r="A16" s="37"/>
      <c r="B16" s="37"/>
      <c r="C16" s="37"/>
      <c r="D16" s="37"/>
      <c r="E16" s="37"/>
      <c r="F16" s="37"/>
      <c r="G16" s="37"/>
    </row>
    <row r="17" spans="1:7" ht="11.25">
      <c r="A17" s="37"/>
      <c r="B17" s="37"/>
      <c r="C17" s="37"/>
      <c r="D17" s="37"/>
      <c r="E17" s="37"/>
      <c r="F17" s="37"/>
      <c r="G17" s="37"/>
    </row>
    <row r="18" spans="1:7" ht="11.25">
      <c r="A18" s="37"/>
      <c r="B18" s="37"/>
      <c r="C18" s="37"/>
      <c r="D18" s="37"/>
      <c r="E18" s="37"/>
      <c r="F18" s="37"/>
      <c r="G18" s="37"/>
    </row>
    <row r="19" spans="1:7" ht="11.25">
      <c r="A19" s="37"/>
      <c r="B19" s="37"/>
      <c r="C19" s="37"/>
      <c r="D19" s="37"/>
      <c r="E19" s="37"/>
      <c r="F19" s="37"/>
      <c r="G19" s="37"/>
    </row>
    <row r="20" spans="1:7" ht="11.25">
      <c r="A20" s="37"/>
      <c r="B20" s="37"/>
      <c r="C20" s="37"/>
      <c r="D20" s="37"/>
      <c r="E20" s="37"/>
      <c r="F20" s="37"/>
      <c r="G20" s="37"/>
    </row>
    <row r="21" spans="1:7" ht="11.25">
      <c r="A21" s="37"/>
      <c r="B21" s="37"/>
      <c r="C21" s="37"/>
      <c r="D21" s="37"/>
      <c r="E21" s="37"/>
      <c r="F21" s="37"/>
      <c r="G21" s="37"/>
    </row>
    <row r="22" spans="1:7" ht="11.25">
      <c r="A22" s="37"/>
      <c r="B22" s="37"/>
      <c r="C22" s="37"/>
      <c r="D22" s="37"/>
      <c r="E22" s="37"/>
      <c r="F22" s="37"/>
      <c r="G22" s="37"/>
    </row>
    <row r="23" spans="1:7" ht="11.25">
      <c r="A23" s="37"/>
      <c r="B23" s="37"/>
      <c r="C23" s="37"/>
      <c r="D23" s="37"/>
      <c r="E23" s="37"/>
      <c r="F23" s="37"/>
      <c r="G23" s="37"/>
    </row>
    <row r="24" spans="1:7" ht="11.25">
      <c r="A24" s="37"/>
      <c r="B24" s="37"/>
      <c r="C24" s="37"/>
      <c r="D24" s="37"/>
      <c r="E24" s="37"/>
      <c r="F24" s="37"/>
      <c r="G24" s="37"/>
    </row>
    <row r="25" spans="1:7" ht="11.25">
      <c r="A25" s="37"/>
      <c r="B25" s="37"/>
      <c r="C25" s="37"/>
      <c r="D25" s="37"/>
      <c r="E25" s="37"/>
      <c r="F25" s="37"/>
      <c r="G25" s="37"/>
    </row>
    <row r="26" spans="1:7" ht="11.25">
      <c r="A26" s="37"/>
      <c r="B26" s="37"/>
      <c r="C26" s="37"/>
      <c r="D26" s="37"/>
      <c r="E26" s="37"/>
      <c r="F26" s="37"/>
      <c r="G26" s="37"/>
    </row>
    <row r="27" spans="1:7" ht="11.25">
      <c r="A27" s="37"/>
      <c r="B27" s="37"/>
      <c r="C27" s="37"/>
      <c r="D27" s="37"/>
      <c r="E27" s="37"/>
      <c r="F27" s="37"/>
      <c r="G27" s="37"/>
    </row>
    <row r="28" spans="1:7" ht="11.25">
      <c r="A28" s="37"/>
      <c r="B28" s="37"/>
      <c r="C28" s="37"/>
      <c r="D28" s="37"/>
      <c r="E28" s="37"/>
      <c r="F28" s="37"/>
      <c r="G28" s="37"/>
    </row>
    <row r="29" spans="1:7" ht="11.25">
      <c r="A29" s="37"/>
      <c r="B29" s="37"/>
      <c r="C29" s="37"/>
      <c r="D29" s="37"/>
      <c r="E29" s="37"/>
      <c r="F29" s="37"/>
      <c r="G29" s="37"/>
    </row>
    <row r="30" spans="1:7" ht="11.25">
      <c r="A30" s="37"/>
      <c r="B30" s="37"/>
      <c r="C30" s="37"/>
      <c r="D30" s="37"/>
      <c r="E30" s="37"/>
      <c r="F30" s="37"/>
      <c r="G30" s="37"/>
    </row>
    <row r="31" spans="1:7" ht="11.25">
      <c r="A31" s="37"/>
      <c r="B31" s="37"/>
      <c r="C31" s="37"/>
      <c r="D31" s="37"/>
      <c r="E31" s="37"/>
      <c r="F31" s="37"/>
      <c r="G31" s="37"/>
    </row>
    <row r="32" spans="1:7" ht="11.25">
      <c r="A32" s="37"/>
      <c r="B32" s="37"/>
      <c r="C32" s="37"/>
      <c r="D32" s="37"/>
      <c r="E32" s="37"/>
      <c r="F32" s="37"/>
      <c r="G32" s="37"/>
    </row>
    <row r="33" spans="1:7" ht="11.25">
      <c r="A33" s="37"/>
      <c r="B33" s="37"/>
      <c r="C33" s="37"/>
      <c r="D33" s="37"/>
      <c r="E33" s="37"/>
      <c r="F33" s="37"/>
      <c r="G33" s="37"/>
    </row>
    <row r="34" spans="1:7" ht="11.25">
      <c r="A34" s="37"/>
      <c r="B34" s="37"/>
      <c r="C34" s="37"/>
      <c r="D34" s="37"/>
      <c r="E34" s="37"/>
      <c r="F34" s="37"/>
      <c r="G34" s="37"/>
    </row>
    <row r="35" spans="1:7" ht="11.25">
      <c r="A35" s="37"/>
      <c r="B35" s="37"/>
      <c r="C35" s="37"/>
      <c r="D35" s="37"/>
      <c r="E35" s="37"/>
      <c r="F35" s="37"/>
      <c r="G35" s="37"/>
    </row>
    <row r="36" spans="1:7" ht="11.25">
      <c r="A36" s="37"/>
      <c r="B36" s="37"/>
      <c r="C36" s="37"/>
      <c r="D36" s="37"/>
      <c r="E36" s="37"/>
      <c r="F36" s="37"/>
      <c r="G36" s="37"/>
    </row>
    <row r="37" spans="1:7" ht="11.25">
      <c r="A37" s="37"/>
      <c r="B37" s="37"/>
      <c r="C37" s="37"/>
      <c r="D37" s="37"/>
      <c r="E37" s="37"/>
      <c r="F37" s="37"/>
      <c r="G37" s="37"/>
    </row>
    <row r="38" spans="1:7" ht="11.25">
      <c r="A38" s="37"/>
      <c r="B38" s="37"/>
      <c r="C38" s="37"/>
      <c r="D38" s="37"/>
      <c r="E38" s="37"/>
      <c r="F38" s="37"/>
      <c r="G38" s="37"/>
    </row>
    <row r="39" spans="1:7" ht="11.25">
      <c r="A39" s="37"/>
      <c r="B39" s="37"/>
      <c r="C39" s="37"/>
      <c r="D39" s="37"/>
      <c r="E39" s="37"/>
      <c r="F39" s="37"/>
      <c r="G39" s="37"/>
    </row>
    <row r="40" spans="1:7" ht="11.25">
      <c r="A40" s="37"/>
      <c r="B40" s="37"/>
      <c r="C40" s="37"/>
      <c r="D40" s="37"/>
      <c r="E40" s="37"/>
      <c r="F40" s="37"/>
      <c r="G40" s="37"/>
    </row>
    <row r="41" spans="1:7" ht="11.25">
      <c r="A41" s="37"/>
      <c r="B41" s="37"/>
      <c r="C41" s="37"/>
      <c r="D41" s="37"/>
      <c r="E41" s="37"/>
      <c r="F41" s="37"/>
      <c r="G41" s="37"/>
    </row>
    <row r="42" spans="1:7" ht="11.25">
      <c r="A42" s="37"/>
      <c r="B42" s="37"/>
      <c r="C42" s="37"/>
      <c r="D42" s="37"/>
      <c r="E42" s="37"/>
      <c r="F42" s="37"/>
      <c r="G42" s="37"/>
    </row>
    <row r="43" spans="1:7" ht="11.25">
      <c r="A43" s="37"/>
      <c r="B43" s="37"/>
      <c r="C43" s="37"/>
      <c r="D43" s="37"/>
      <c r="E43" s="37"/>
      <c r="F43" s="37"/>
      <c r="G43" s="37"/>
    </row>
    <row r="44" spans="1:7" ht="11.25">
      <c r="A44" s="37"/>
      <c r="B44" s="37"/>
      <c r="C44" s="37"/>
      <c r="D44" s="37"/>
      <c r="E44" s="37"/>
      <c r="F44" s="37"/>
      <c r="G44" s="37"/>
    </row>
    <row r="45" spans="1:7" ht="11.25">
      <c r="A45" s="37"/>
      <c r="B45" s="37"/>
      <c r="C45" s="37"/>
      <c r="D45" s="37"/>
      <c r="E45" s="37"/>
      <c r="F45" s="37"/>
      <c r="G45" s="37"/>
    </row>
    <row r="46" spans="1:7" ht="11.25">
      <c r="A46" s="37"/>
      <c r="B46" s="37"/>
      <c r="C46" s="37"/>
      <c r="D46" s="37"/>
      <c r="E46" s="37"/>
      <c r="F46" s="37"/>
      <c r="G46" s="37"/>
    </row>
    <row r="47" spans="1:7" ht="11.25">
      <c r="A47" s="37"/>
      <c r="B47" s="37"/>
      <c r="C47" s="37"/>
      <c r="D47" s="37"/>
      <c r="E47" s="37"/>
      <c r="F47" s="37"/>
      <c r="G47" s="37"/>
    </row>
    <row r="48" spans="1:7" ht="11.25">
      <c r="A48" s="37"/>
      <c r="B48" s="37"/>
      <c r="C48" s="37"/>
      <c r="D48" s="37"/>
      <c r="E48" s="37"/>
      <c r="F48" s="37"/>
      <c r="G48" s="37"/>
    </row>
    <row r="49" spans="1:7" ht="11.25">
      <c r="A49" s="37"/>
      <c r="B49" s="37"/>
      <c r="C49" s="37"/>
      <c r="D49" s="37"/>
      <c r="E49" s="37"/>
      <c r="F49" s="37"/>
      <c r="G49" s="37"/>
    </row>
    <row r="50" spans="1:7" ht="11.25">
      <c r="A50" s="37"/>
      <c r="B50" s="37"/>
      <c r="C50" s="37"/>
      <c r="D50" s="37"/>
      <c r="E50" s="37"/>
      <c r="F50" s="37"/>
      <c r="G50" s="37"/>
    </row>
    <row r="51" spans="1:7" ht="11.25">
      <c r="A51" s="37"/>
      <c r="B51" s="37"/>
      <c r="C51" s="37"/>
      <c r="D51" s="37"/>
      <c r="E51" s="37"/>
      <c r="F51" s="37"/>
      <c r="G51" s="37"/>
    </row>
    <row r="52" spans="1:7" ht="11.25">
      <c r="A52" s="37"/>
      <c r="B52" s="37"/>
      <c r="C52" s="37"/>
      <c r="D52" s="37"/>
      <c r="E52" s="37"/>
      <c r="F52" s="37"/>
      <c r="G52" s="37"/>
    </row>
    <row r="53" spans="1:7" ht="11.25">
      <c r="A53" s="37"/>
      <c r="B53" s="37"/>
      <c r="C53" s="37"/>
      <c r="D53" s="37"/>
      <c r="E53" s="37"/>
      <c r="F53" s="37"/>
      <c r="G53" s="37"/>
    </row>
    <row r="54" spans="1:7" ht="11.25">
      <c r="A54" s="37"/>
      <c r="B54" s="37"/>
      <c r="C54" s="37"/>
      <c r="D54" s="37"/>
      <c r="E54" s="37"/>
      <c r="F54" s="37"/>
      <c r="G54" s="37"/>
    </row>
    <row r="55" spans="1:7" ht="11.25">
      <c r="A55" s="37"/>
      <c r="B55" s="37"/>
      <c r="C55" s="37"/>
      <c r="D55" s="37"/>
      <c r="E55" s="37"/>
      <c r="F55" s="37"/>
      <c r="G55" s="37"/>
    </row>
    <row r="56" spans="1:7" ht="11.25">
      <c r="A56" s="37"/>
      <c r="B56" s="37"/>
      <c r="C56" s="37"/>
      <c r="D56" s="37"/>
      <c r="E56" s="37"/>
      <c r="F56" s="37"/>
      <c r="G56" s="37"/>
    </row>
    <row r="57" spans="1:7" ht="11.25">
      <c r="A57" s="37"/>
      <c r="B57" s="37"/>
      <c r="C57" s="37"/>
      <c r="D57" s="37"/>
      <c r="E57" s="37"/>
      <c r="F57" s="37"/>
      <c r="G57" s="37"/>
    </row>
    <row r="58" spans="1:7" ht="11.25">
      <c r="A58" s="37"/>
      <c r="B58" s="37"/>
      <c r="C58" s="37"/>
      <c r="D58" s="37"/>
      <c r="E58" s="37"/>
      <c r="F58" s="37"/>
      <c r="G58" s="37"/>
    </row>
    <row r="59" spans="1:7" ht="11.25">
      <c r="A59" s="37"/>
      <c r="B59" s="37"/>
      <c r="C59" s="37"/>
      <c r="D59" s="37"/>
      <c r="E59" s="37"/>
      <c r="F59" s="37"/>
      <c r="G59" s="37"/>
    </row>
    <row r="60" spans="1:7" ht="11.25">
      <c r="A60" s="37"/>
      <c r="B60" s="37"/>
      <c r="C60" s="37"/>
      <c r="D60" s="37"/>
      <c r="E60" s="37"/>
      <c r="F60" s="37"/>
      <c r="G60" s="37"/>
    </row>
    <row r="61" spans="1:7" ht="11.25">
      <c r="A61" s="37"/>
      <c r="B61" s="37"/>
      <c r="C61" s="37"/>
      <c r="D61" s="37"/>
      <c r="E61" s="37"/>
      <c r="F61" s="37"/>
      <c r="G61" s="37"/>
    </row>
    <row r="62" spans="1:7" ht="11.25">
      <c r="A62" s="37"/>
      <c r="B62" s="37"/>
      <c r="C62" s="37"/>
      <c r="D62" s="37"/>
      <c r="E62" s="37"/>
      <c r="F62" s="37"/>
      <c r="G62" s="37"/>
    </row>
    <row r="63" spans="1:7" ht="11.25">
      <c r="A63" s="37"/>
      <c r="B63" s="37"/>
      <c r="C63" s="37"/>
      <c r="D63" s="37"/>
      <c r="E63" s="37"/>
      <c r="F63" s="37"/>
      <c r="G63" s="37"/>
    </row>
    <row r="64" spans="1:7" ht="11.25">
      <c r="A64" s="37"/>
      <c r="B64" s="37"/>
      <c r="C64" s="37"/>
      <c r="D64" s="37"/>
      <c r="E64" s="37"/>
      <c r="F64" s="37"/>
      <c r="G64" s="37"/>
    </row>
    <row r="65" spans="1:7" ht="11.25">
      <c r="A65" s="37"/>
      <c r="B65" s="37"/>
      <c r="C65" s="37"/>
      <c r="D65" s="37"/>
      <c r="E65" s="37"/>
      <c r="F65" s="37"/>
      <c r="G65" s="37"/>
    </row>
    <row r="66" spans="1:7" ht="11.25">
      <c r="A66" s="37"/>
      <c r="B66" s="37"/>
      <c r="C66" s="37"/>
      <c r="D66" s="37"/>
      <c r="E66" s="37"/>
      <c r="F66" s="37"/>
      <c r="G66" s="37"/>
    </row>
    <row r="67" spans="1:7" ht="11.25">
      <c r="A67" s="37"/>
      <c r="B67" s="37"/>
      <c r="C67" s="37"/>
      <c r="D67" s="37"/>
      <c r="E67" s="37"/>
      <c r="F67" s="37"/>
      <c r="G67" s="37"/>
    </row>
    <row r="68" spans="1:7" ht="11.25">
      <c r="A68" s="37"/>
      <c r="B68" s="37"/>
      <c r="C68" s="37"/>
      <c r="D68" s="37"/>
      <c r="E68" s="37"/>
      <c r="F68" s="37"/>
      <c r="G68" s="37"/>
    </row>
    <row r="69" spans="1:7" ht="11.25">
      <c r="A69" s="37"/>
      <c r="B69" s="37"/>
      <c r="C69" s="37"/>
      <c r="D69" s="37"/>
      <c r="E69" s="37"/>
      <c r="F69" s="37"/>
      <c r="G69" s="37"/>
    </row>
    <row r="70" spans="1:7" ht="11.25">
      <c r="A70" s="37"/>
      <c r="B70" s="37"/>
      <c r="C70" s="37"/>
      <c r="D70" s="37"/>
      <c r="E70" s="37"/>
      <c r="F70" s="37"/>
      <c r="G70" s="37"/>
    </row>
    <row r="71" spans="1:7" ht="11.25">
      <c r="A71" s="37"/>
      <c r="B71" s="37"/>
      <c r="C71" s="37"/>
      <c r="D71" s="37"/>
      <c r="E71" s="37"/>
      <c r="F71" s="37"/>
      <c r="G71" s="37"/>
    </row>
    <row r="72" spans="1:7" ht="11.25">
      <c r="A72" s="37"/>
      <c r="B72" s="37"/>
      <c r="C72" s="37"/>
      <c r="D72" s="37"/>
      <c r="E72" s="37"/>
      <c r="F72" s="37"/>
      <c r="G72" s="37"/>
    </row>
    <row r="73" spans="1:7" ht="11.25">
      <c r="A73" s="37"/>
      <c r="B73" s="37"/>
      <c r="C73" s="37"/>
      <c r="D73" s="37"/>
      <c r="E73" s="37"/>
      <c r="F73" s="37"/>
      <c r="G73" s="37"/>
    </row>
    <row r="74" spans="1:7" ht="11.25">
      <c r="A74" s="37"/>
      <c r="B74" s="37"/>
      <c r="C74" s="37"/>
      <c r="D74" s="37"/>
      <c r="E74" s="37"/>
      <c r="F74" s="37"/>
      <c r="G74" s="37"/>
    </row>
    <row r="75" spans="1:7" ht="11.25">
      <c r="A75" s="37"/>
      <c r="B75" s="37"/>
      <c r="C75" s="37"/>
      <c r="D75" s="37"/>
      <c r="E75" s="37"/>
      <c r="F75" s="37"/>
      <c r="G75" s="37"/>
    </row>
    <row r="76" spans="1:7" ht="11.25">
      <c r="A76" s="37"/>
      <c r="B76" s="37"/>
      <c r="C76" s="37"/>
      <c r="D76" s="37"/>
      <c r="E76" s="37"/>
      <c r="F76" s="37"/>
      <c r="G76" s="37"/>
    </row>
    <row r="77" spans="1:7" ht="11.25">
      <c r="A77" s="37"/>
      <c r="B77" s="37"/>
      <c r="C77" s="37"/>
      <c r="D77" s="37"/>
      <c r="E77" s="37"/>
      <c r="F77" s="37"/>
      <c r="G77" s="37"/>
    </row>
    <row r="78" spans="1:7" ht="11.25">
      <c r="A78" s="37"/>
      <c r="B78" s="37"/>
      <c r="C78" s="37"/>
      <c r="D78" s="37"/>
      <c r="E78" s="37"/>
      <c r="F78" s="37"/>
      <c r="G78" s="37"/>
    </row>
    <row r="79" spans="1:7" ht="11.25">
      <c r="A79" s="37"/>
      <c r="B79" s="37"/>
      <c r="C79" s="37"/>
      <c r="D79" s="37"/>
      <c r="E79" s="37"/>
      <c r="F79" s="37"/>
      <c r="G79" s="37"/>
    </row>
    <row r="80" spans="1:7" ht="11.25">
      <c r="A80" s="37"/>
      <c r="B80" s="37"/>
      <c r="C80" s="37"/>
      <c r="D80" s="37"/>
      <c r="E80" s="37"/>
      <c r="F80" s="37"/>
      <c r="G80" s="37"/>
    </row>
    <row r="81" spans="1:7" ht="11.25">
      <c r="A81" s="37"/>
      <c r="B81" s="37"/>
      <c r="C81" s="37"/>
      <c r="D81" s="37"/>
      <c r="E81" s="37"/>
      <c r="F81" s="37"/>
      <c r="G81" s="37"/>
    </row>
    <row r="82" spans="1:7" ht="11.25">
      <c r="A82" s="37"/>
      <c r="B82" s="37"/>
      <c r="C82" s="37"/>
      <c r="D82" s="37"/>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5"/>
  <sheetViews>
    <sheetView zoomScalePageLayoutView="0" workbookViewId="0" topLeftCell="A1">
      <selection activeCell="E40" sqref="E40"/>
    </sheetView>
  </sheetViews>
  <sheetFormatPr defaultColWidth="9.140625" defaultRowHeight="11.25"/>
  <cols>
    <col min="1" max="1" width="25.140625" style="110" bestFit="1" customWidth="1"/>
  </cols>
  <sheetData>
    <row r="1" ht="11.25">
      <c r="A1" s="110" t="s">
        <v>55</v>
      </c>
    </row>
    <row r="2" ht="11.25">
      <c r="A2" s="110" t="s">
        <v>56</v>
      </c>
    </row>
    <row r="3" ht="11.25">
      <c r="A3" s="110" t="s">
        <v>57</v>
      </c>
    </row>
    <row r="4" ht="11.25">
      <c r="A4" s="110" t="s">
        <v>58</v>
      </c>
    </row>
    <row r="5" ht="11.25">
      <c r="A5" s="110" t="s">
        <v>54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5">
    <pageSetUpPr fitToPage="1"/>
  </sheetPr>
  <dimension ref="D4:H37"/>
  <sheetViews>
    <sheetView showGridLines="0" zoomScalePageLayoutView="0" workbookViewId="0" topLeftCell="C19">
      <selection activeCell="C4" sqref="C4"/>
    </sheetView>
  </sheetViews>
  <sheetFormatPr defaultColWidth="9.140625" defaultRowHeight="11.25"/>
  <cols>
    <col min="1" max="2" width="0" style="43" hidden="1" customWidth="1"/>
    <col min="5" max="5" width="22.140625" style="0" customWidth="1"/>
    <col min="6" max="6" width="59.28125" style="0" customWidth="1"/>
    <col min="7" max="7" width="16.28125" style="0" customWidth="1"/>
  </cols>
  <sheetData>
    <row r="1" s="43" customFormat="1" ht="11.25" hidden="1"/>
    <row r="2" s="43" customFormat="1" ht="11.25" hidden="1"/>
    <row r="3" s="43" customFormat="1" ht="11.25" hidden="1"/>
    <row r="4" spans="7:8" ht="11.25">
      <c r="G4" s="292" t="str">
        <f>FORMCODE</f>
        <v>WARM.OPENINFO.TARIF.4.178</v>
      </c>
      <c r="H4" s="292"/>
    </row>
    <row r="5" spans="7:8" ht="11.25">
      <c r="G5" s="292" t="str">
        <f>VERSION</f>
        <v>Версия 3.0</v>
      </c>
      <c r="H5" s="292"/>
    </row>
    <row r="6" spans="7:8" ht="11.25">
      <c r="G6" s="42"/>
      <c r="H6" s="42"/>
    </row>
    <row r="7" spans="7:8" ht="11.25">
      <c r="G7" s="293"/>
      <c r="H7" s="293"/>
    </row>
    <row r="8" spans="4:8" ht="11.25">
      <c r="D8" s="294" t="s">
        <v>35</v>
      </c>
      <c r="E8" s="294"/>
      <c r="F8" s="294"/>
      <c r="G8" s="294"/>
      <c r="H8" s="294"/>
    </row>
    <row r="9" spans="4:8" ht="32.25" customHeight="1">
      <c r="D9" s="290" t="str">
        <f>FORMNAME</f>
        <v>Показатели подлежащие раскрытию в сфере теплоснабжения и сфере оказания услуг по передаче тепловой энергии</v>
      </c>
      <c r="E9" s="290"/>
      <c r="F9" s="290"/>
      <c r="G9" s="290"/>
      <c r="H9" s="290"/>
    </row>
    <row r="10" spans="4:8" ht="11.25">
      <c r="D10" s="291"/>
      <c r="E10" s="291"/>
      <c r="F10" s="291"/>
      <c r="G10" s="291"/>
      <c r="H10" s="291"/>
    </row>
    <row r="11" spans="4:8" ht="11.25">
      <c r="D11" s="50"/>
      <c r="E11" s="50"/>
      <c r="F11" s="50"/>
      <c r="G11" s="50"/>
      <c r="H11" s="50"/>
    </row>
    <row r="12" spans="4:8" ht="29.25" customHeight="1">
      <c r="D12" s="50"/>
      <c r="E12" s="288"/>
      <c r="F12" s="289"/>
      <c r="G12" s="289"/>
      <c r="H12" s="50"/>
    </row>
    <row r="13" spans="4:8" ht="29.25" customHeight="1">
      <c r="D13" s="50"/>
      <c r="E13" s="81"/>
      <c r="F13" s="80"/>
      <c r="G13" s="80"/>
      <c r="H13" s="50"/>
    </row>
    <row r="14" spans="4:8" ht="29.25" customHeight="1">
      <c r="D14" s="50"/>
      <c r="E14" s="81"/>
      <c r="F14" s="80"/>
      <c r="G14" s="80"/>
      <c r="H14" s="50"/>
    </row>
    <row r="15" spans="4:8" ht="29.25" customHeight="1">
      <c r="D15" s="50"/>
      <c r="E15" s="81"/>
      <c r="F15" s="80"/>
      <c r="G15" s="80"/>
      <c r="H15" s="50"/>
    </row>
    <row r="16" spans="4:8" ht="29.25" customHeight="1">
      <c r="D16" s="50"/>
      <c r="E16" s="81"/>
      <c r="F16" s="80"/>
      <c r="G16" s="80"/>
      <c r="H16" s="50"/>
    </row>
    <row r="17" spans="4:8" ht="29.25" customHeight="1">
      <c r="D17" s="50"/>
      <c r="E17" s="81"/>
      <c r="F17" s="80"/>
      <c r="G17" s="80"/>
      <c r="H17" s="50"/>
    </row>
    <row r="18" spans="4:8" ht="29.25" customHeight="1">
      <c r="D18" s="50"/>
      <c r="E18" s="81"/>
      <c r="F18" s="80"/>
      <c r="G18" s="80"/>
      <c r="H18" s="50"/>
    </row>
    <row r="19" spans="4:8" ht="29.25" customHeight="1">
      <c r="D19" s="50"/>
      <c r="E19" s="81"/>
      <c r="F19" s="80"/>
      <c r="G19" s="80"/>
      <c r="H19" s="50"/>
    </row>
    <row r="20" spans="4:8" ht="29.25" customHeight="1">
      <c r="D20" s="50"/>
      <c r="E20" s="81"/>
      <c r="F20" s="80"/>
      <c r="G20" s="80"/>
      <c r="H20" s="50"/>
    </row>
    <row r="21" spans="4:8" ht="29.25" customHeight="1">
      <c r="D21" s="50"/>
      <c r="E21" s="81"/>
      <c r="F21" s="80"/>
      <c r="G21" s="80"/>
      <c r="H21" s="50"/>
    </row>
    <row r="22" spans="4:8" ht="29.25" customHeight="1">
      <c r="D22" s="50"/>
      <c r="E22" s="81"/>
      <c r="F22" s="80"/>
      <c r="G22" s="80"/>
      <c r="H22" s="50"/>
    </row>
    <row r="23" spans="4:8" ht="29.25" customHeight="1">
      <c r="D23" s="50"/>
      <c r="E23" s="81"/>
      <c r="F23" s="80"/>
      <c r="G23" s="80"/>
      <c r="H23" s="50"/>
    </row>
    <row r="24" spans="4:8" ht="29.25" customHeight="1">
      <c r="D24" s="50"/>
      <c r="E24" s="81"/>
      <c r="F24" s="80"/>
      <c r="G24" s="80"/>
      <c r="H24" s="50"/>
    </row>
    <row r="25" spans="4:8" ht="29.25" customHeight="1">
      <c r="D25" s="50"/>
      <c r="E25" s="81"/>
      <c r="F25" s="80"/>
      <c r="G25" s="80"/>
      <c r="H25" s="50"/>
    </row>
    <row r="26" spans="4:8" ht="29.25" customHeight="1">
      <c r="D26" s="50"/>
      <c r="E26" s="81"/>
      <c r="F26" s="80"/>
      <c r="G26" s="80"/>
      <c r="H26" s="50"/>
    </row>
    <row r="27" spans="4:8" ht="29.25" customHeight="1">
      <c r="D27" s="50"/>
      <c r="E27" s="81"/>
      <c r="F27" s="80"/>
      <c r="G27" s="80"/>
      <c r="H27" s="50"/>
    </row>
    <row r="28" spans="4:8" ht="26.25" customHeight="1">
      <c r="D28" s="50"/>
      <c r="E28" s="81"/>
      <c r="F28" s="80"/>
      <c r="G28" s="80"/>
      <c r="H28" s="50"/>
    </row>
    <row r="29" spans="4:8" ht="26.25" customHeight="1">
      <c r="D29" s="50"/>
      <c r="E29" s="81"/>
      <c r="F29" s="80"/>
      <c r="G29" s="80"/>
      <c r="H29" s="50"/>
    </row>
    <row r="30" spans="4:8" ht="26.25" customHeight="1">
      <c r="D30" s="50"/>
      <c r="E30" s="81"/>
      <c r="F30" s="80"/>
      <c r="G30" s="80"/>
      <c r="H30" s="50"/>
    </row>
    <row r="31" spans="4:8" ht="26.25" customHeight="1">
      <c r="D31" s="50"/>
      <c r="E31" s="81"/>
      <c r="F31" s="80"/>
      <c r="G31" s="80"/>
      <c r="H31" s="50"/>
    </row>
    <row r="32" spans="4:8" ht="29.25" customHeight="1">
      <c r="D32" s="50"/>
      <c r="E32" s="81"/>
      <c r="F32" s="80"/>
      <c r="G32" s="80"/>
      <c r="H32" s="50"/>
    </row>
    <row r="33" spans="4:8" ht="29.25" customHeight="1">
      <c r="D33" s="50"/>
      <c r="E33" s="81"/>
      <c r="F33" s="80"/>
      <c r="G33" s="80"/>
      <c r="H33" s="50"/>
    </row>
    <row r="34" spans="4:8" ht="29.25" customHeight="1">
      <c r="D34" s="50"/>
      <c r="E34" s="288"/>
      <c r="F34" s="289"/>
      <c r="G34" s="289"/>
      <c r="H34" s="50"/>
    </row>
    <row r="35" spans="4:8" ht="29.25" customHeight="1">
      <c r="D35" s="50"/>
      <c r="E35" s="288"/>
      <c r="F35" s="289"/>
      <c r="G35" s="289"/>
      <c r="H35" s="50"/>
    </row>
    <row r="36" spans="4:8" ht="29.25" customHeight="1">
      <c r="D36" s="50"/>
      <c r="E36" s="288"/>
      <c r="F36" s="289"/>
      <c r="G36" s="289"/>
      <c r="H36" s="50"/>
    </row>
    <row r="37" spans="4:8" ht="11.25">
      <c r="D37" s="50"/>
      <c r="E37" s="50"/>
      <c r="F37" s="50"/>
      <c r="G37" s="50"/>
      <c r="H37" s="50"/>
    </row>
  </sheetData>
  <sheetProtection password="E4D4" sheet="1" objects="1" scenarios="1"/>
  <mergeCells count="10">
    <mergeCell ref="E35:G35"/>
    <mergeCell ref="E36:G36"/>
    <mergeCell ref="D9:H9"/>
    <mergeCell ref="D10:H10"/>
    <mergeCell ref="G4:H4"/>
    <mergeCell ref="G5:H5"/>
    <mergeCell ref="G7:H7"/>
    <mergeCell ref="D8:H8"/>
    <mergeCell ref="E12:G12"/>
    <mergeCell ref="E34:G3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6393979" r:id="rId1"/>
  </oleObjects>
</worksheet>
</file>

<file path=xl/worksheets/sheet7.xml><?xml version="1.0" encoding="utf-8"?>
<worksheet xmlns="http://schemas.openxmlformats.org/spreadsheetml/2006/main" xmlns:r="http://schemas.openxmlformats.org/officeDocument/2006/relationships">
  <sheetPr codeName="Sheet_07">
    <pageSetUpPr fitToPage="1"/>
  </sheetPr>
  <dimension ref="A1:Q58"/>
  <sheetViews>
    <sheetView showGridLines="0" tabSelected="1" workbookViewId="0" topLeftCell="C42">
      <selection activeCell="L52" sqref="L52"/>
    </sheetView>
  </sheetViews>
  <sheetFormatPr defaultColWidth="9.140625" defaultRowHeight="11.25"/>
  <cols>
    <col min="1" max="1" width="8.28125" style="46" hidden="1" customWidth="1"/>
    <col min="2" max="2" width="7.140625" style="45"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7109375" style="28" customWidth="1"/>
    <col min="9" max="9" width="13.28125" style="27" customWidth="1"/>
    <col min="10" max="10" width="11.8515625" style="12" bestFit="1" customWidth="1"/>
    <col min="11" max="16384" width="9.140625" style="12" customWidth="1"/>
  </cols>
  <sheetData>
    <row r="1" spans="1:8" s="46" customFormat="1" ht="14.25" customHeight="1" hidden="1">
      <c r="A1" s="44">
        <v>26361128</v>
      </c>
      <c r="B1" s="45"/>
      <c r="G1" s="49"/>
      <c r="H1" s="49"/>
    </row>
    <row r="2" spans="1:8" s="46" customFormat="1" ht="14.25" customHeight="1" hidden="1">
      <c r="A2" s="44"/>
      <c r="B2" s="45"/>
      <c r="G2" s="49"/>
      <c r="H2" s="49"/>
    </row>
    <row r="3" spans="1:8" s="46" customFormat="1" ht="14.25" customHeight="1" hidden="1">
      <c r="A3" s="44"/>
      <c r="B3" s="45"/>
      <c r="G3" s="49"/>
      <c r="H3" s="49"/>
    </row>
    <row r="4" spans="1:9" s="3" customFormat="1" ht="14.25" customHeight="1">
      <c r="A4" s="46"/>
      <c r="B4" s="45"/>
      <c r="G4" s="333" t="str">
        <f>FORMCODE</f>
        <v>WARM.OPENINFO.TARIF.4.178</v>
      </c>
      <c r="H4" s="333"/>
      <c r="I4" s="4"/>
    </row>
    <row r="5" spans="1:11" s="3" customFormat="1" ht="14.25" customHeight="1">
      <c r="A5" s="46"/>
      <c r="B5" s="45"/>
      <c r="D5" s="6"/>
      <c r="E5" s="6"/>
      <c r="F5" s="6"/>
      <c r="G5" s="334" t="str">
        <f>VERSION</f>
        <v>Версия 3.0</v>
      </c>
      <c r="H5" s="334"/>
      <c r="I5" s="5"/>
      <c r="J5" s="109" t="s">
        <v>59</v>
      </c>
      <c r="K5" s="96"/>
    </row>
    <row r="6" spans="1:9" s="3" customFormat="1" ht="14.25" customHeight="1" thickBot="1">
      <c r="A6" s="46"/>
      <c r="B6" s="45"/>
      <c r="D6" s="6"/>
      <c r="E6" s="7"/>
      <c r="F6" s="8"/>
      <c r="G6" s="9"/>
      <c r="H6" s="9"/>
      <c r="I6" s="5"/>
    </row>
    <row r="7" spans="4:11" ht="30" customHeight="1" thickBot="1">
      <c r="D7" s="337" t="str">
        <f>FORMNAME</f>
        <v>Показатели подлежащие раскрытию в сфере теплоснабжения и сфере оказания услуг по передаче тепловой энергии</v>
      </c>
      <c r="E7" s="338"/>
      <c r="F7" s="338"/>
      <c r="G7" s="338"/>
      <c r="H7" s="339"/>
      <c r="I7" s="11"/>
      <c r="J7" s="21"/>
      <c r="K7" s="21"/>
    </row>
    <row r="8" spans="1:9" s="16" customFormat="1" ht="11.25">
      <c r="A8" s="46"/>
      <c r="B8" s="45"/>
      <c r="C8" s="13"/>
      <c r="D8" s="14"/>
      <c r="E8" s="14"/>
      <c r="F8" s="14"/>
      <c r="G8" s="14"/>
      <c r="H8" s="14"/>
      <c r="I8" s="15"/>
    </row>
    <row r="9" spans="1:10" s="16" customFormat="1" ht="14.25" customHeight="1">
      <c r="A9" s="46"/>
      <c r="B9" s="45"/>
      <c r="C9" s="13"/>
      <c r="D9" s="340" t="s">
        <v>2</v>
      </c>
      <c r="E9" s="340"/>
      <c r="F9" s="340"/>
      <c r="G9" s="340"/>
      <c r="H9" s="340"/>
      <c r="I9" s="15"/>
      <c r="J9" s="95"/>
    </row>
    <row r="10" spans="4:9" ht="12" thickBot="1">
      <c r="D10" s="15"/>
      <c r="E10" s="15"/>
      <c r="F10" s="15"/>
      <c r="G10" s="17"/>
      <c r="H10" s="18"/>
      <c r="I10" s="11"/>
    </row>
    <row r="11" spans="4:9" ht="15" customHeight="1">
      <c r="D11" s="63"/>
      <c r="E11" s="64"/>
      <c r="F11" s="64"/>
      <c r="G11" s="65"/>
      <c r="H11" s="66"/>
      <c r="I11" s="11"/>
    </row>
    <row r="12" spans="4:14" ht="34.5" customHeight="1">
      <c r="D12" s="67"/>
      <c r="E12" s="82"/>
      <c r="F12" s="341" t="s">
        <v>738</v>
      </c>
      <c r="G12" s="342"/>
      <c r="H12" s="68"/>
      <c r="I12" s="11"/>
      <c r="N12" s="95"/>
    </row>
    <row r="13" spans="4:9" ht="15" customHeight="1">
      <c r="D13" s="69"/>
      <c r="E13" s="19"/>
      <c r="F13" s="343"/>
      <c r="G13" s="343"/>
      <c r="H13" s="70"/>
      <c r="I13" s="21"/>
    </row>
    <row r="14" spans="3:10" ht="27.75" customHeight="1">
      <c r="C14" s="22"/>
      <c r="D14" s="69"/>
      <c r="E14" s="83" t="s">
        <v>3</v>
      </c>
      <c r="F14" s="320" t="s">
        <v>452</v>
      </c>
      <c r="G14" s="321"/>
      <c r="H14" s="70"/>
      <c r="I14" s="21"/>
      <c r="J14" s="95"/>
    </row>
    <row r="15" spans="4:9" ht="27.75" customHeight="1">
      <c r="D15" s="69"/>
      <c r="E15" s="84" t="s">
        <v>4</v>
      </c>
      <c r="F15" s="322" t="s">
        <v>453</v>
      </c>
      <c r="G15" s="323"/>
      <c r="H15" s="71"/>
      <c r="I15" s="21"/>
    </row>
    <row r="16" spans="4:9" ht="27.75" customHeight="1">
      <c r="D16" s="69"/>
      <c r="E16" s="85" t="s">
        <v>5</v>
      </c>
      <c r="F16" s="324" t="s">
        <v>454</v>
      </c>
      <c r="G16" s="325"/>
      <c r="H16" s="71"/>
      <c r="I16" s="21"/>
    </row>
    <row r="17" spans="4:9" ht="15" customHeight="1">
      <c r="D17" s="67"/>
      <c r="E17" s="15"/>
      <c r="F17" s="15"/>
      <c r="G17" s="17"/>
      <c r="H17" s="68"/>
      <c r="I17" s="11"/>
    </row>
    <row r="18" spans="4:10" ht="27.75" customHeight="1">
      <c r="D18" s="69"/>
      <c r="E18" s="86" t="s">
        <v>28</v>
      </c>
      <c r="F18" s="335" t="s">
        <v>27</v>
      </c>
      <c r="G18" s="336"/>
      <c r="H18" s="72"/>
      <c r="I18" s="23"/>
      <c r="J18" s="24"/>
    </row>
    <row r="19" spans="4:9" ht="15" customHeight="1">
      <c r="D19" s="69"/>
      <c r="E19" s="19"/>
      <c r="F19" s="15"/>
      <c r="G19" s="20"/>
      <c r="H19" s="70"/>
      <c r="I19" s="21"/>
    </row>
    <row r="20" spans="1:17" ht="45" customHeight="1">
      <c r="A20" s="91"/>
      <c r="B20" s="92"/>
      <c r="D20" s="69"/>
      <c r="E20" s="86" t="s">
        <v>129</v>
      </c>
      <c r="F20" s="324" t="s">
        <v>763</v>
      </c>
      <c r="G20" s="325"/>
      <c r="H20" s="70"/>
      <c r="I20" s="21"/>
      <c r="P20" s="204"/>
      <c r="Q20" s="204"/>
    </row>
    <row r="21" spans="4:9" ht="15" customHeight="1">
      <c r="D21" s="69"/>
      <c r="E21" s="19"/>
      <c r="F21" s="15"/>
      <c r="G21" s="20"/>
      <c r="H21" s="70"/>
      <c r="I21" s="21"/>
    </row>
    <row r="22" spans="1:10" ht="22.5" customHeight="1">
      <c r="A22" s="91"/>
      <c r="B22" s="92"/>
      <c r="D22" s="69"/>
      <c r="E22" s="326" t="s">
        <v>128</v>
      </c>
      <c r="F22" s="327"/>
      <c r="G22" s="328"/>
      <c r="H22" s="72"/>
      <c r="I22" s="93"/>
      <c r="J22" s="24"/>
    </row>
    <row r="23" spans="1:9" ht="30.75" customHeight="1">
      <c r="A23" s="91"/>
      <c r="B23" s="92"/>
      <c r="D23" s="69"/>
      <c r="E23" s="94" t="s">
        <v>6</v>
      </c>
      <c r="F23" s="329">
        <v>2018</v>
      </c>
      <c r="G23" s="330"/>
      <c r="H23" s="70"/>
      <c r="I23" s="21"/>
    </row>
    <row r="24" spans="1:10" ht="15" customHeight="1">
      <c r="A24" s="91"/>
      <c r="B24" s="92"/>
      <c r="D24" s="69"/>
      <c r="E24" s="19"/>
      <c r="F24" s="15"/>
      <c r="G24" s="20"/>
      <c r="H24" s="72"/>
      <c r="I24" s="93"/>
      <c r="J24" s="24"/>
    </row>
    <row r="25" spans="1:10" ht="23.25" customHeight="1">
      <c r="A25" s="91"/>
      <c r="B25" s="92"/>
      <c r="D25" s="69"/>
      <c r="E25" s="212" t="s">
        <v>149</v>
      </c>
      <c r="F25" s="331" t="s">
        <v>764</v>
      </c>
      <c r="G25" s="332"/>
      <c r="H25" s="72"/>
      <c r="I25" s="93"/>
      <c r="J25" s="24"/>
    </row>
    <row r="26" spans="1:10" ht="23.25" customHeight="1">
      <c r="A26" s="91"/>
      <c r="B26" s="92"/>
      <c r="D26" s="69"/>
      <c r="E26" s="94" t="s">
        <v>150</v>
      </c>
      <c r="F26" s="299" t="s">
        <v>764</v>
      </c>
      <c r="G26" s="300"/>
      <c r="H26" s="72"/>
      <c r="I26" s="93"/>
      <c r="J26" s="24"/>
    </row>
    <row r="27" spans="1:10" ht="23.25" customHeight="1">
      <c r="A27" s="91"/>
      <c r="B27" s="92"/>
      <c r="D27" s="69"/>
      <c r="E27" s="94" t="s">
        <v>151</v>
      </c>
      <c r="F27" s="299" t="s">
        <v>765</v>
      </c>
      <c r="G27" s="300"/>
      <c r="H27" s="72"/>
      <c r="I27" s="93"/>
      <c r="J27" s="24"/>
    </row>
    <row r="28" spans="1:10" ht="23.25" customHeight="1">
      <c r="A28" s="91"/>
      <c r="B28" s="92"/>
      <c r="D28" s="69"/>
      <c r="E28" s="94" t="s">
        <v>152</v>
      </c>
      <c r="F28" s="299" t="s">
        <v>765</v>
      </c>
      <c r="G28" s="300"/>
      <c r="H28" s="72"/>
      <c r="I28" s="93"/>
      <c r="J28" s="24"/>
    </row>
    <row r="29" spans="1:10" ht="23.25" customHeight="1">
      <c r="A29" s="91"/>
      <c r="B29" s="92"/>
      <c r="D29" s="69"/>
      <c r="E29" s="94" t="s">
        <v>153</v>
      </c>
      <c r="F29" s="299" t="s">
        <v>765</v>
      </c>
      <c r="G29" s="300"/>
      <c r="H29" s="72"/>
      <c r="I29" s="93"/>
      <c r="J29" s="24"/>
    </row>
    <row r="30" spans="1:10" ht="23.25" customHeight="1">
      <c r="A30" s="91"/>
      <c r="B30" s="92"/>
      <c r="D30" s="69"/>
      <c r="E30" s="94" t="s">
        <v>412</v>
      </c>
      <c r="F30" s="301" t="s">
        <v>765</v>
      </c>
      <c r="G30" s="302"/>
      <c r="H30" s="72"/>
      <c r="I30" s="93"/>
      <c r="J30" s="24"/>
    </row>
    <row r="31" spans="1:10" ht="23.25" customHeight="1">
      <c r="A31" s="91"/>
      <c r="B31" s="92"/>
      <c r="D31" s="69"/>
      <c r="E31" s="213" t="s">
        <v>154</v>
      </c>
      <c r="F31" s="301" t="s">
        <v>765</v>
      </c>
      <c r="G31" s="302"/>
      <c r="H31" s="72"/>
      <c r="I31" s="93"/>
      <c r="J31" s="24"/>
    </row>
    <row r="32" spans="1:10" ht="23.25" customHeight="1">
      <c r="A32" s="91"/>
      <c r="B32" s="92"/>
      <c r="D32" s="69"/>
      <c r="E32" s="279" t="s">
        <v>734</v>
      </c>
      <c r="F32" s="300" t="s">
        <v>765</v>
      </c>
      <c r="G32" s="300"/>
      <c r="H32" s="72"/>
      <c r="I32" s="93"/>
      <c r="J32" s="24"/>
    </row>
    <row r="33" spans="1:10" ht="15" customHeight="1">
      <c r="A33" s="91"/>
      <c r="B33" s="92"/>
      <c r="D33" s="69"/>
      <c r="E33" s="19"/>
      <c r="F33" s="15"/>
      <c r="G33" s="20"/>
      <c r="H33" s="72"/>
      <c r="I33" s="93"/>
      <c r="J33" s="24"/>
    </row>
    <row r="34" spans="4:10" ht="22.5" customHeight="1" hidden="1">
      <c r="D34" s="69"/>
      <c r="E34" s="303" t="s">
        <v>155</v>
      </c>
      <c r="F34" s="304"/>
      <c r="G34" s="305"/>
      <c r="H34" s="71"/>
      <c r="I34" s="59"/>
      <c r="J34" s="59"/>
    </row>
    <row r="35" spans="1:9" ht="23.25" customHeight="1" hidden="1">
      <c r="A35" s="47"/>
      <c r="D35" s="67"/>
      <c r="E35" s="213" t="s">
        <v>156</v>
      </c>
      <c r="F35" s="297"/>
      <c r="G35" s="298"/>
      <c r="H35" s="71"/>
      <c r="I35" s="60"/>
    </row>
    <row r="36" spans="1:9" ht="23.25" customHeight="1" hidden="1">
      <c r="A36" s="47"/>
      <c r="D36" s="67"/>
      <c r="E36" s="94" t="s">
        <v>157</v>
      </c>
      <c r="F36" s="297"/>
      <c r="G36" s="298"/>
      <c r="H36" s="71"/>
      <c r="I36" s="60"/>
    </row>
    <row r="37" spans="1:9" ht="27.75" customHeight="1" hidden="1">
      <c r="A37" s="47"/>
      <c r="D37" s="67"/>
      <c r="E37" s="94" t="s">
        <v>158</v>
      </c>
      <c r="F37" s="295"/>
      <c r="G37" s="296"/>
      <c r="H37" s="71"/>
      <c r="I37" s="61"/>
    </row>
    <row r="38" spans="1:10" ht="15" customHeight="1" hidden="1">
      <c r="A38" s="91"/>
      <c r="B38" s="92"/>
      <c r="D38" s="69"/>
      <c r="E38" s="19"/>
      <c r="F38" s="15"/>
      <c r="G38" s="20"/>
      <c r="H38" s="72"/>
      <c r="I38" s="93"/>
      <c r="J38" s="24"/>
    </row>
    <row r="39" spans="4:10" ht="22.5" customHeight="1">
      <c r="D39" s="69"/>
      <c r="E39" s="303" t="s">
        <v>8</v>
      </c>
      <c r="F39" s="304"/>
      <c r="G39" s="305"/>
      <c r="H39" s="71"/>
      <c r="I39" s="59"/>
      <c r="J39" s="59"/>
    </row>
    <row r="40" spans="1:9" ht="23.25" customHeight="1">
      <c r="A40" s="47"/>
      <c r="D40" s="67"/>
      <c r="E40" s="87" t="s">
        <v>9</v>
      </c>
      <c r="F40" s="312" t="s">
        <v>766</v>
      </c>
      <c r="G40" s="313"/>
      <c r="H40" s="71"/>
      <c r="I40" s="60"/>
    </row>
    <row r="41" spans="1:9" ht="27.75" customHeight="1">
      <c r="A41" s="47"/>
      <c r="D41" s="67"/>
      <c r="E41" s="88" t="s">
        <v>10</v>
      </c>
      <c r="F41" s="314" t="s">
        <v>767</v>
      </c>
      <c r="G41" s="315"/>
      <c r="H41" s="71"/>
      <c r="I41" s="61"/>
    </row>
    <row r="42" spans="4:9" ht="15" customHeight="1">
      <c r="D42" s="69"/>
      <c r="E42" s="19"/>
      <c r="F42" s="15"/>
      <c r="G42" s="20"/>
      <c r="H42" s="71"/>
      <c r="I42" s="21"/>
    </row>
    <row r="43" spans="4:9" ht="22.5" customHeight="1">
      <c r="D43" s="69"/>
      <c r="E43" s="303" t="s">
        <v>20</v>
      </c>
      <c r="F43" s="304"/>
      <c r="G43" s="305"/>
      <c r="H43" s="71"/>
      <c r="I43" s="21"/>
    </row>
    <row r="44" spans="4:9" ht="27.75" customHeight="1">
      <c r="D44" s="69"/>
      <c r="E44" s="89" t="s">
        <v>12</v>
      </c>
      <c r="F44" s="318" t="s">
        <v>768</v>
      </c>
      <c r="G44" s="319"/>
      <c r="H44" s="71"/>
      <c r="I44" s="21"/>
    </row>
    <row r="45" spans="4:9" ht="27.75" customHeight="1">
      <c r="D45" s="69"/>
      <c r="E45" s="90" t="s">
        <v>13</v>
      </c>
      <c r="F45" s="306" t="s">
        <v>769</v>
      </c>
      <c r="G45" s="307"/>
      <c r="H45" s="71"/>
      <c r="I45" s="21"/>
    </row>
    <row r="46" spans="4:9" ht="15" customHeight="1">
      <c r="D46" s="69"/>
      <c r="E46" s="19"/>
      <c r="F46" s="15"/>
      <c r="G46" s="20"/>
      <c r="H46" s="71"/>
      <c r="I46" s="21"/>
    </row>
    <row r="47" spans="1:9" ht="22.5" customHeight="1">
      <c r="A47" s="47"/>
      <c r="D47" s="67"/>
      <c r="E47" s="303" t="s">
        <v>11</v>
      </c>
      <c r="F47" s="304"/>
      <c r="G47" s="305"/>
      <c r="H47" s="71"/>
      <c r="I47" s="11"/>
    </row>
    <row r="48" spans="1:9" ht="27.75" customHeight="1">
      <c r="A48" s="47"/>
      <c r="B48" s="48"/>
      <c r="D48" s="73"/>
      <c r="E48" s="89" t="s">
        <v>12</v>
      </c>
      <c r="F48" s="316" t="s">
        <v>770</v>
      </c>
      <c r="G48" s="317"/>
      <c r="H48" s="71"/>
      <c r="I48" s="25"/>
    </row>
    <row r="49" spans="1:9" ht="27.75" customHeight="1">
      <c r="A49" s="47"/>
      <c r="B49" s="48"/>
      <c r="D49" s="73"/>
      <c r="E49" s="89" t="s">
        <v>13</v>
      </c>
      <c r="F49" s="316" t="s">
        <v>782</v>
      </c>
      <c r="G49" s="317"/>
      <c r="H49" s="71"/>
      <c r="I49" s="25"/>
    </row>
    <row r="50" spans="1:9" ht="27.75" customHeight="1">
      <c r="A50" s="47"/>
      <c r="B50" s="48"/>
      <c r="D50" s="73"/>
      <c r="E50" s="89" t="s">
        <v>14</v>
      </c>
      <c r="F50" s="308" t="s">
        <v>771</v>
      </c>
      <c r="G50" s="309"/>
      <c r="H50" s="71"/>
      <c r="I50" s="25"/>
    </row>
    <row r="51" spans="1:9" ht="27.75" customHeight="1">
      <c r="A51" s="47"/>
      <c r="B51" s="48"/>
      <c r="D51" s="73"/>
      <c r="E51" s="90" t="s">
        <v>15</v>
      </c>
      <c r="F51" s="310" t="s">
        <v>772</v>
      </c>
      <c r="G51" s="311"/>
      <c r="H51" s="71"/>
      <c r="I51" s="25"/>
    </row>
    <row r="52" spans="4:9" ht="12" thickBot="1">
      <c r="D52" s="74"/>
      <c r="E52" s="75"/>
      <c r="F52" s="75"/>
      <c r="G52" s="76"/>
      <c r="H52" s="77"/>
      <c r="I52" s="11"/>
    </row>
    <row r="58" spans="7:8" ht="11.25">
      <c r="G58" s="26"/>
      <c r="H58" s="26"/>
    </row>
  </sheetData>
  <sheetProtection password="E4D4" sheet="1" objects="1" scenarios="1" formatColumns="0" formatRows="0"/>
  <mergeCells count="36">
    <mergeCell ref="G4:H4"/>
    <mergeCell ref="G5:H5"/>
    <mergeCell ref="F18:G18"/>
    <mergeCell ref="D7:H7"/>
    <mergeCell ref="D9:H9"/>
    <mergeCell ref="F12:G12"/>
    <mergeCell ref="F13:G13"/>
    <mergeCell ref="F44:G44"/>
    <mergeCell ref="F14:G14"/>
    <mergeCell ref="F15:G15"/>
    <mergeCell ref="F16:G16"/>
    <mergeCell ref="E22:G22"/>
    <mergeCell ref="F23:G23"/>
    <mergeCell ref="F20:G20"/>
    <mergeCell ref="F25:G25"/>
    <mergeCell ref="F26:G26"/>
    <mergeCell ref="F35:G35"/>
    <mergeCell ref="F45:G45"/>
    <mergeCell ref="F50:G50"/>
    <mergeCell ref="F51:G51"/>
    <mergeCell ref="E39:G39"/>
    <mergeCell ref="F40:G40"/>
    <mergeCell ref="F41:G41"/>
    <mergeCell ref="E47:G47"/>
    <mergeCell ref="F48:G48"/>
    <mergeCell ref="F49:G49"/>
    <mergeCell ref="E43:G43"/>
    <mergeCell ref="F37:G37"/>
    <mergeCell ref="F36:G36"/>
    <mergeCell ref="F27:G27"/>
    <mergeCell ref="F28:G28"/>
    <mergeCell ref="F29:G29"/>
    <mergeCell ref="F31:G31"/>
    <mergeCell ref="F30:G30"/>
    <mergeCell ref="E34:G34"/>
    <mergeCell ref="F32:G32"/>
  </mergeCells>
  <dataValidations count="8">
    <dataValidation type="textLength" operator="lessThanOrEqual" allowBlank="1" showInputMessage="1" showErrorMessage="1" errorTitle="Ошибка" error="Допускается ввод не более 900 символов!" sqref="F44:G45 F40:G41 F48:G5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operator="lessThanOrEqual" allowBlank="1" showInputMessage="1" showErrorMessage="1" errorTitle="Ошибка" sqref="F25:G32">
      <formula1>"Да,Нет"</formula1>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6:G37">
      <formula1>DATE(YEAR(F35),MONTH(F35),DAY(F35)+1)</formula1>
      <formula2>DATE(YEAR(F35),12,30)</formula2>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5:G35">
      <formula1>DATE(YEAR_PERIOD,1,2)</formula1>
      <formula2>DATE(YEAR_PERIOD,12,30)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codeName="Лист1">
    <pageSetUpPr fitToPage="1"/>
  </sheetPr>
  <dimension ref="A1:H27"/>
  <sheetViews>
    <sheetView showGridLines="0" zoomScalePageLayoutView="0" workbookViewId="0" topLeftCell="D11">
      <selection activeCell="G25" sqref="G25"/>
    </sheetView>
  </sheetViews>
  <sheetFormatPr defaultColWidth="9.140625" defaultRowHeight="11.25"/>
  <cols>
    <col min="1" max="1" width="9.140625" style="198" hidden="1" customWidth="1"/>
    <col min="2" max="2" width="9.140625" style="145" hidden="1" customWidth="1"/>
    <col min="3" max="3" width="9.7109375" style="146" hidden="1" customWidth="1"/>
    <col min="4" max="4" width="9.7109375" style="145" customWidth="1"/>
    <col min="5" max="5" width="9.7109375" style="147" customWidth="1"/>
    <col min="6" max="6" width="45.7109375" style="148" customWidth="1"/>
    <col min="7" max="7" width="55.7109375" style="149" customWidth="1"/>
    <col min="8" max="8" width="9.7109375" style="150" customWidth="1"/>
    <col min="9" max="9" width="9.7109375" style="145" customWidth="1"/>
    <col min="10" max="16384" width="9.140625" style="145" customWidth="1"/>
  </cols>
  <sheetData>
    <row r="1" spans="1:8" s="198" customFormat="1" ht="11.25" hidden="1">
      <c r="A1" s="145">
        <f>ID</f>
        <v>26361128</v>
      </c>
      <c r="C1" s="199"/>
      <c r="E1" s="200"/>
      <c r="F1" s="201" t="s">
        <v>120</v>
      </c>
      <c r="G1" s="201" t="s">
        <v>121</v>
      </c>
      <c r="H1" s="202"/>
    </row>
    <row r="2" ht="11.25" hidden="1"/>
    <row r="3" ht="11.25" hidden="1"/>
    <row r="4" ht="11.25" hidden="1">
      <c r="H4" s="145"/>
    </row>
    <row r="5" ht="11.25">
      <c r="H5" s="209" t="str">
        <f>FORMCODE</f>
        <v>WARM.OPENINFO.TARIF.4.178</v>
      </c>
    </row>
    <row r="6" ht="11.25">
      <c r="H6" s="209" t="str">
        <f>VERSION</f>
        <v>Версия 3.0</v>
      </c>
    </row>
    <row r="7" ht="11.25" customHeight="1">
      <c r="H7" s="145"/>
    </row>
    <row r="8" spans="5:8" ht="34.5" customHeight="1">
      <c r="E8" s="346" t="s">
        <v>167</v>
      </c>
      <c r="F8" s="347"/>
      <c r="G8" s="347"/>
      <c r="H8" s="348"/>
    </row>
    <row r="9" ht="11.25" customHeight="1">
      <c r="H9" s="219" t="s">
        <v>168</v>
      </c>
    </row>
    <row r="10" spans="5:8" ht="19.5" customHeight="1" thickBot="1">
      <c r="E10" s="151"/>
      <c r="F10" s="152"/>
      <c r="G10" s="153"/>
      <c r="H10" s="220" t="s">
        <v>169</v>
      </c>
    </row>
    <row r="11" spans="5:8" ht="15" customHeight="1">
      <c r="E11" s="349" t="s">
        <v>166</v>
      </c>
      <c r="F11" s="350"/>
      <c r="G11" s="350"/>
      <c r="H11" s="351"/>
    </row>
    <row r="12" spans="5:8" ht="15" customHeight="1">
      <c r="E12" s="352" t="str">
        <f>COMPANY</f>
        <v>АО "Интер РАО - Электрогенерация" (филиал "Северо-Западная ТЭЦ")</v>
      </c>
      <c r="F12" s="353"/>
      <c r="G12" s="353"/>
      <c r="H12" s="354"/>
    </row>
    <row r="13" spans="5:8" ht="15" customHeight="1" thickBot="1">
      <c r="E13" s="355" t="str">
        <f>YEAR_PERIOD&amp;" год"</f>
        <v>2018 год</v>
      </c>
      <c r="F13" s="356"/>
      <c r="G13" s="356"/>
      <c r="H13" s="357"/>
    </row>
    <row r="14" spans="5:8" ht="11.25" customHeight="1">
      <c r="E14" s="151"/>
      <c r="F14" s="152"/>
      <c r="G14" s="153"/>
      <c r="H14" s="154"/>
    </row>
    <row r="15" spans="5:8" ht="12" thickBot="1">
      <c r="E15" s="155"/>
      <c r="F15" s="156"/>
      <c r="G15" s="157"/>
      <c r="H15" s="158"/>
    </row>
    <row r="16" spans="5:8" ht="39.75" customHeight="1" hidden="1" thickBot="1">
      <c r="E16" s="159"/>
      <c r="F16" s="344" t="s">
        <v>160</v>
      </c>
      <c r="G16" s="345"/>
      <c r="H16" s="211"/>
    </row>
    <row r="17" spans="5:8" ht="12" customHeight="1" hidden="1" thickBot="1">
      <c r="E17" s="159"/>
      <c r="F17" s="283"/>
      <c r="G17" s="283"/>
      <c r="H17" s="282"/>
    </row>
    <row r="18" spans="1:8" s="206" customFormat="1" ht="67.5">
      <c r="A18" s="205" t="s">
        <v>122</v>
      </c>
      <c r="C18" s="207"/>
      <c r="E18" s="208"/>
      <c r="F18" s="214" t="s">
        <v>161</v>
      </c>
      <c r="G18" s="215" t="s">
        <v>38</v>
      </c>
      <c r="H18" s="210"/>
    </row>
    <row r="19" spans="1:8" s="206" customFormat="1" ht="39" customHeight="1">
      <c r="A19" s="205" t="s">
        <v>123</v>
      </c>
      <c r="C19" s="207"/>
      <c r="E19" s="208"/>
      <c r="F19" s="216" t="s">
        <v>162</v>
      </c>
      <c r="G19" s="217" t="s">
        <v>774</v>
      </c>
      <c r="H19" s="210"/>
    </row>
    <row r="20" spans="1:8" s="206" customFormat="1" ht="33" customHeight="1">
      <c r="A20" s="205" t="s">
        <v>124</v>
      </c>
      <c r="C20" s="207"/>
      <c r="E20" s="208"/>
      <c r="F20" s="216" t="s">
        <v>163</v>
      </c>
      <c r="G20" s="278"/>
      <c r="H20" s="210"/>
    </row>
    <row r="21" spans="1:8" s="206" customFormat="1" ht="39" customHeight="1">
      <c r="A21" s="205" t="s">
        <v>125</v>
      </c>
      <c r="C21" s="207"/>
      <c r="E21" s="208"/>
      <c r="F21" s="277" t="str">
        <f>"1 полугодие "&amp;YEAR_PERIOD&amp;" г."</f>
        <v>1 полугодие 2018 г.</v>
      </c>
      <c r="G21" s="217" t="s">
        <v>778</v>
      </c>
      <c r="H21" s="210"/>
    </row>
    <row r="22" spans="1:8" s="206" customFormat="1" ht="39" customHeight="1">
      <c r="A22" s="205" t="s">
        <v>126</v>
      </c>
      <c r="C22" s="207"/>
      <c r="E22" s="208"/>
      <c r="F22" s="277" t="str">
        <f>"2 полугодие "&amp;YEAR_PERIOD&amp;" г."</f>
        <v>2 полугодие 2018 г.</v>
      </c>
      <c r="G22" s="217" t="s">
        <v>779</v>
      </c>
      <c r="H22" s="210"/>
    </row>
    <row r="23" spans="1:8" s="206" customFormat="1" ht="39" customHeight="1">
      <c r="A23" s="205" t="s">
        <v>739</v>
      </c>
      <c r="C23" s="207"/>
      <c r="E23" s="208"/>
      <c r="F23" s="216" t="s">
        <v>164</v>
      </c>
      <c r="G23" s="217" t="s">
        <v>775</v>
      </c>
      <c r="H23" s="210"/>
    </row>
    <row r="24" spans="1:8" s="206" customFormat="1" ht="48.75" customHeight="1" thickBot="1">
      <c r="A24" s="205" t="s">
        <v>740</v>
      </c>
      <c r="C24" s="207"/>
      <c r="E24" s="208"/>
      <c r="F24" s="218" t="s">
        <v>165</v>
      </c>
      <c r="G24" s="284" t="s">
        <v>781</v>
      </c>
      <c r="H24" s="210"/>
    </row>
    <row r="25" spans="5:8" ht="11.25" customHeight="1">
      <c r="E25" s="160"/>
      <c r="F25" s="161"/>
      <c r="G25" s="162"/>
      <c r="H25" s="163"/>
    </row>
    <row r="26" spans="5:8" ht="11.25">
      <c r="E26" s="151"/>
      <c r="F26" s="152"/>
      <c r="G26" s="153"/>
      <c r="H26" s="154"/>
    </row>
    <row r="27" spans="6:7" ht="49.5" customHeight="1">
      <c r="F27" s="358" t="s">
        <v>159</v>
      </c>
      <c r="G27" s="358"/>
    </row>
  </sheetData>
  <sheetProtection password="E4D4" sheet="1" objects="1" scenarios="1" formatColumns="0" formatRows="0"/>
  <mergeCells count="6">
    <mergeCell ref="F16:G16"/>
    <mergeCell ref="E8:H8"/>
    <mergeCell ref="E11:H11"/>
    <mergeCell ref="E12:H12"/>
    <mergeCell ref="E13:H13"/>
    <mergeCell ref="F27:G27"/>
  </mergeCells>
  <dataValidations count="1">
    <dataValidation type="list" allowBlank="1" showInputMessage="1" sqref="G18">
      <formula1>"Комитет по тарифам Санкт-Петербурга"</formula1>
    </dataValidation>
  </dataValidations>
  <printOptions/>
  <pageMargins left="0" right="0" top="0" bottom="0" header="0" footer="0"/>
  <pageSetup fitToHeight="100"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codeName="Лист5"/>
  <dimension ref="A1:I32"/>
  <sheetViews>
    <sheetView showGridLines="0" zoomScalePageLayoutView="0" workbookViewId="0" topLeftCell="D5">
      <selection activeCell="G29" sqref="G29"/>
    </sheetView>
  </sheetViews>
  <sheetFormatPr defaultColWidth="9.140625" defaultRowHeight="11.25"/>
  <cols>
    <col min="1" max="1" width="0" style="203" hidden="1" customWidth="1"/>
    <col min="2" max="3" width="9.57421875" style="125" hidden="1" customWidth="1"/>
    <col min="7" max="8" width="57.140625" style="0" customWidth="1"/>
  </cols>
  <sheetData>
    <row r="1" spans="1:8" s="203" customFormat="1" ht="11.25" hidden="1">
      <c r="A1" s="125">
        <f>ID</f>
        <v>26361128</v>
      </c>
      <c r="G1" s="203" t="s">
        <v>105</v>
      </c>
      <c r="H1" s="203" t="s">
        <v>106</v>
      </c>
    </row>
    <row r="2" spans="1:8" s="125" customFormat="1" ht="11.25" customHeight="1" hidden="1">
      <c r="A2" s="203"/>
      <c r="H2" s="164"/>
    </row>
    <row r="3" spans="1:8" s="125" customFormat="1" ht="11.25" customHeight="1" hidden="1">
      <c r="A3" s="203"/>
      <c r="H3" s="165"/>
    </row>
    <row r="4" spans="1:9" s="125" customFormat="1" ht="11.25" customHeight="1" hidden="1">
      <c r="A4" s="203"/>
      <c r="I4" s="166"/>
    </row>
    <row r="5" spans="8:9" ht="11.25">
      <c r="H5" s="359" t="str">
        <f>FORMCODE</f>
        <v>WARM.OPENINFO.TARIF.4.178</v>
      </c>
      <c r="I5" s="359"/>
    </row>
    <row r="6" spans="8:9" ht="11.25">
      <c r="H6" s="359" t="str">
        <f>VERSION</f>
        <v>Версия 3.0</v>
      </c>
      <c r="I6" s="359"/>
    </row>
    <row r="7" ht="11.25">
      <c r="I7" s="167"/>
    </row>
    <row r="8" ht="16.5" customHeight="1" thickBot="1">
      <c r="I8" s="168"/>
    </row>
    <row r="9" spans="5:9" ht="42.75" customHeight="1">
      <c r="E9" s="360" t="s">
        <v>71</v>
      </c>
      <c r="F9" s="361"/>
      <c r="G9" s="361"/>
      <c r="H9" s="361"/>
      <c r="I9" s="362"/>
    </row>
    <row r="10" spans="5:9" ht="15.75" customHeight="1" thickBot="1">
      <c r="E10" s="363" t="str">
        <f>COMPANY</f>
        <v>АО "Интер РАО - Электрогенерация" (филиал "Северо-Западная ТЭЦ")</v>
      </c>
      <c r="F10" s="364"/>
      <c r="G10" s="364"/>
      <c r="H10" s="364"/>
      <c r="I10" s="365"/>
    </row>
    <row r="11" spans="5:9" ht="16.5" customHeight="1">
      <c r="E11" s="366" t="str">
        <f>IF(PF="План","на ",IF(PF="Факт","за "," "))&amp;YEAR_PERIOD&amp;" год"</f>
        <v>на 2018 год</v>
      </c>
      <c r="F11" s="366"/>
      <c r="G11" s="366"/>
      <c r="H11" s="366"/>
      <c r="I11" s="366"/>
    </row>
    <row r="13" spans="5:9" ht="12" thickBot="1">
      <c r="E13" s="169"/>
      <c r="F13" s="170"/>
      <c r="G13" s="170"/>
      <c r="H13" s="170"/>
      <c r="I13" s="171"/>
    </row>
    <row r="14" spans="5:9" ht="30" customHeight="1" thickBot="1">
      <c r="E14" s="127"/>
      <c r="F14" s="172" t="s">
        <v>72</v>
      </c>
      <c r="G14" s="173" t="s">
        <v>73</v>
      </c>
      <c r="H14" s="174" t="s">
        <v>74</v>
      </c>
      <c r="I14" s="133"/>
    </row>
    <row r="15" spans="5:9" ht="12" thickBot="1">
      <c r="E15" s="127"/>
      <c r="F15" s="38">
        <v>1</v>
      </c>
      <c r="G15" s="38">
        <v>2</v>
      </c>
      <c r="H15" s="38">
        <v>3</v>
      </c>
      <c r="I15" s="133"/>
    </row>
    <row r="16" spans="1:9" ht="22.5" customHeight="1">
      <c r="A16" s="203" t="s">
        <v>107</v>
      </c>
      <c r="E16" s="127"/>
      <c r="F16" s="175" t="s">
        <v>75</v>
      </c>
      <c r="G16" s="176" t="s">
        <v>76</v>
      </c>
      <c r="H16" s="177" t="s">
        <v>77</v>
      </c>
      <c r="I16" s="133"/>
    </row>
    <row r="17" spans="1:9" ht="22.5" customHeight="1">
      <c r="A17" s="203" t="s">
        <v>108</v>
      </c>
      <c r="E17" s="127"/>
      <c r="F17" s="178" t="s">
        <v>78</v>
      </c>
      <c r="G17" s="179" t="s">
        <v>79</v>
      </c>
      <c r="H17" s="180"/>
      <c r="I17" s="181">
        <f>IF(ISERROR(FIND(" ",H17)),IF(ISERROR(FIND(CHAR(10),H17)),IF(ISERROR(FIND("http",H17)),"",HYPERLINK(H17,"СКАЧАТЬ")),""),"")</f>
      </c>
    </row>
    <row r="18" spans="1:9" ht="22.5" customHeight="1">
      <c r="A18" s="203" t="s">
        <v>109</v>
      </c>
      <c r="E18" s="127"/>
      <c r="F18" s="182" t="s">
        <v>80</v>
      </c>
      <c r="G18" s="179" t="s">
        <v>81</v>
      </c>
      <c r="H18" s="180"/>
      <c r="I18" s="181">
        <f>IF(ISERROR(FIND(" ",H18)),IF(ISERROR(FIND(CHAR(10),H18)),IF(ISERROR(FIND("http",H18)),"",HYPERLINK(H18,"СКАЧАТЬ")),""),"")</f>
      </c>
    </row>
    <row r="19" spans="1:9" ht="22.5" customHeight="1">
      <c r="A19" s="203" t="s">
        <v>110</v>
      </c>
      <c r="E19" s="127"/>
      <c r="F19" s="182" t="s">
        <v>82</v>
      </c>
      <c r="G19" s="179" t="s">
        <v>83</v>
      </c>
      <c r="H19" s="180"/>
      <c r="I19" s="181">
        <f>IF(ISERROR(FIND(" ",H19)),IF(ISERROR(FIND(CHAR(10),H19)),IF(ISERROR(FIND("http",H19)),"",HYPERLINK(H19,"СКАЧАТЬ")),""),"")</f>
      </c>
    </row>
    <row r="20" spans="1:9" ht="22.5" customHeight="1">
      <c r="A20" s="203" t="s">
        <v>111</v>
      </c>
      <c r="E20" s="127"/>
      <c r="F20" s="182" t="s">
        <v>84</v>
      </c>
      <c r="G20" s="179" t="s">
        <v>85</v>
      </c>
      <c r="H20" s="180"/>
      <c r="I20" s="181">
        <f>IF(ISERROR(FIND(" ",H20)),IF(ISERROR(FIND(CHAR(10),H20)),IF(ISERROR(FIND("http",H20)),"",HYPERLINK(H20,"СКАЧАТЬ")),""),"")</f>
      </c>
    </row>
    <row r="21" spans="1:9" ht="22.5" customHeight="1">
      <c r="A21" s="203" t="s">
        <v>112</v>
      </c>
      <c r="E21" s="127"/>
      <c r="F21" s="183" t="s">
        <v>86</v>
      </c>
      <c r="G21" s="184" t="s">
        <v>87</v>
      </c>
      <c r="H21" s="185" t="s">
        <v>77</v>
      </c>
      <c r="I21" s="133"/>
    </row>
    <row r="22" spans="1:9" ht="22.5" customHeight="1">
      <c r="A22" s="203" t="s">
        <v>113</v>
      </c>
      <c r="E22" s="127"/>
      <c r="F22" s="182" t="s">
        <v>88</v>
      </c>
      <c r="G22" s="179" t="s">
        <v>89</v>
      </c>
      <c r="H22" s="180"/>
      <c r="I22" s="181">
        <f aca="true" t="shared" si="0" ref="I22:I27">IF(ISERROR(FIND(" ",H22)),IF(ISERROR(FIND(CHAR(10),H22)),IF(ISERROR(FIND("http",H22)),"",HYPERLINK(H22,"СКАЧАТЬ")),""),"")</f>
      </c>
    </row>
    <row r="23" spans="1:9" ht="22.5" customHeight="1">
      <c r="A23" s="203" t="s">
        <v>114</v>
      </c>
      <c r="E23" s="127"/>
      <c r="F23" s="182" t="s">
        <v>90</v>
      </c>
      <c r="G23" s="179" t="s">
        <v>91</v>
      </c>
      <c r="H23" s="180"/>
      <c r="I23" s="181">
        <f t="shared" si="0"/>
      </c>
    </row>
    <row r="24" spans="1:9" ht="22.5" customHeight="1">
      <c r="A24" s="203" t="s">
        <v>115</v>
      </c>
      <c r="E24" s="127"/>
      <c r="F24" s="182" t="s">
        <v>92</v>
      </c>
      <c r="G24" s="179" t="s">
        <v>93</v>
      </c>
      <c r="H24" s="180"/>
      <c r="I24" s="181">
        <f t="shared" si="0"/>
      </c>
    </row>
    <row r="25" spans="1:9" ht="22.5" customHeight="1">
      <c r="A25" s="203" t="s">
        <v>116</v>
      </c>
      <c r="E25" s="127"/>
      <c r="F25" s="182" t="s">
        <v>94</v>
      </c>
      <c r="G25" s="179" t="s">
        <v>95</v>
      </c>
      <c r="H25" s="180"/>
      <c r="I25" s="181">
        <f t="shared" si="0"/>
      </c>
    </row>
    <row r="26" spans="1:9" ht="22.5" customHeight="1">
      <c r="A26" s="203" t="s">
        <v>117</v>
      </c>
      <c r="E26" s="127"/>
      <c r="F26" s="182" t="s">
        <v>96</v>
      </c>
      <c r="G26" s="179" t="s">
        <v>97</v>
      </c>
      <c r="H26" s="180"/>
      <c r="I26" s="181">
        <f t="shared" si="0"/>
      </c>
    </row>
    <row r="27" spans="1:9" ht="22.5" customHeight="1">
      <c r="A27" s="203" t="s">
        <v>118</v>
      </c>
      <c r="E27" s="127"/>
      <c r="F27" s="182" t="s">
        <v>98</v>
      </c>
      <c r="G27" s="179" t="s">
        <v>99</v>
      </c>
      <c r="H27" s="180"/>
      <c r="I27" s="181">
        <f t="shared" si="0"/>
      </c>
    </row>
    <row r="28" spans="1:9" ht="56.25">
      <c r="A28" s="203" t="s">
        <v>119</v>
      </c>
      <c r="B28" s="186"/>
      <c r="C28" s="186"/>
      <c r="E28" s="127"/>
      <c r="F28" s="183" t="s">
        <v>100</v>
      </c>
      <c r="G28" s="184" t="s">
        <v>101</v>
      </c>
      <c r="H28" s="187" t="s">
        <v>77</v>
      </c>
      <c r="I28" s="133"/>
    </row>
    <row r="29" spans="1:9" ht="15" customHeight="1" hidden="1">
      <c r="A29" s="203" t="str">
        <f>"P2D1R"&amp;ROW()-ROW($A$28)</f>
        <v>P2D1R1</v>
      </c>
      <c r="B29" s="186"/>
      <c r="C29" s="186">
        <f>ROW(C30)-ROW()</f>
        <v>1</v>
      </c>
      <c r="D29" s="188" t="s">
        <v>70</v>
      </c>
      <c r="E29" s="189"/>
      <c r="F29" s="190" t="str">
        <f>"3."&amp;ROW()-ROW($F$28)&amp;"."</f>
        <v>3.1.</v>
      </c>
      <c r="G29" s="191"/>
      <c r="H29" s="192"/>
      <c r="I29" s="181">
        <f>IF(ISERROR(FIND(" ",H29)),IF(ISERROR(FIND(CHAR(10),H29)),IF(ISERROR(FIND("http",H29)),"",HYPERLINK(H29,"СКАЧАТЬ")),""),"")</f>
      </c>
    </row>
    <row r="30" spans="2:9" ht="12" thickBot="1">
      <c r="B30" s="186">
        <f>ROW()-ROW(B29)</f>
        <v>1</v>
      </c>
      <c r="C30" s="186">
        <v>0</v>
      </c>
      <c r="D30" s="193"/>
      <c r="E30" s="194"/>
      <c r="F30" s="195"/>
      <c r="G30" s="196" t="s">
        <v>102</v>
      </c>
      <c r="H30" s="197"/>
      <c r="I30" s="133"/>
    </row>
    <row r="31" spans="2:9" ht="11.25">
      <c r="B31" s="186"/>
      <c r="C31" s="186"/>
      <c r="E31" s="127"/>
      <c r="I31" s="36"/>
    </row>
    <row r="32" spans="2:8" ht="11.25">
      <c r="B32" s="186"/>
      <c r="C32" s="186"/>
      <c r="E32" s="170"/>
      <c r="F32" s="170"/>
      <c r="G32" s="170"/>
      <c r="H32" s="170"/>
    </row>
  </sheetData>
  <sheetProtection password="E4D4" sheet="1" objects="1" scenarios="1" formatColumns="0" formatRows="0"/>
  <mergeCells count="5">
    <mergeCell ref="H5:I5"/>
    <mergeCell ref="H6:I6"/>
    <mergeCell ref="E9:I9"/>
    <mergeCell ref="E10:I10"/>
    <mergeCell ref="E11:I11"/>
  </mergeCells>
  <dataValidations count="4">
    <dataValidation type="decimal" allowBlank="1" showErrorMessage="1" errorTitle="Внимание" error="Неверное значение, допускаются только неотрицательные числа" sqref="H30 H28">
      <formula1>0</formula1>
      <formula2>9.99999999999999E+23</formula2>
    </dataValidation>
    <dataValidation type="textLength" allowBlank="1" showErrorMessage="1" errorTitle="Внимание" error="Неверное значение, допускаются только неотрицательные числа" sqref="H17:H20 H22:H27 H29">
      <formula1>0</formula1>
      <formula2>990</formula2>
    </dataValidation>
    <dataValidation type="textLength" allowBlank="1" showErrorMessage="1" sqref="G25:G28">
      <formula1>0</formula1>
      <formula2>900</formula2>
    </dataValidation>
    <dataValidation type="textLength" allowBlank="1" showInputMessage="1" showErrorMessage="1" prompt="Введите наименование" sqref="G29">
      <formula1>0</formula1>
      <formula2>900</formula2>
    </dataValidation>
  </dataValidations>
  <hyperlinks>
    <hyperlink ref="G30" location="Ссылки!A1" display="Добавить"/>
    <hyperlink ref="D29" location="Ссылки!A1" display="Удалить"/>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Ушкова Таисия Николаевна</cp:lastModifiedBy>
  <cp:lastPrinted>2017-12-15T12:02:04Z</cp:lastPrinted>
  <dcterms:created xsi:type="dcterms:W3CDTF">2012-05-02T09:06:49Z</dcterms:created>
  <dcterms:modified xsi:type="dcterms:W3CDTF">2017-12-21T10:44:16Z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3.0</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2018</vt:lpwstr>
  </property>
  <property fmtid="{D5CDD505-2E9C-101B-9397-08002B2CF9AE}" pid="9" name="PF">
    <vt:lpwstr>План</vt:lpwstr>
  </property>
  <property fmtid="{D5CDD505-2E9C-101B-9397-08002B2CF9AE}" pid="10" name="ID">
    <vt:lpwstr>26361128</vt:lpwstr>
  </property>
  <property fmtid="{D5CDD505-2E9C-101B-9397-08002B2CF9AE}" pid="11" name="GROUP" linkTarget="PROP_GROUP">
    <vt:r8>4.43991969730195E-308</vt:r8>
  </property>
</Properties>
</file>