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250" windowHeight="8880"/>
  </bookViews>
  <sheets>
    <sheet name="Приложение №2" sheetId="1" r:id="rId1"/>
  </sheets>
  <definedNames>
    <definedName name="_xlnm._FilterDatabase" localSheetId="0" hidden="1">'Приложение №2'!$A$16:$AX$1046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46" i="1" l="1"/>
  <c r="P1022" i="1"/>
  <c r="P981" i="1"/>
  <c r="Q981" i="1" s="1"/>
  <c r="P957" i="1"/>
  <c r="P681" i="1"/>
  <c r="P658" i="1"/>
  <c r="Q658" i="1" s="1"/>
  <c r="P564" i="1"/>
  <c r="Q564" i="1" s="1"/>
  <c r="P545" i="1"/>
  <c r="Q545" i="1" s="1"/>
  <c r="P544" i="1"/>
  <c r="P539" i="1"/>
  <c r="P500" i="1"/>
  <c r="Q500" i="1" s="1"/>
  <c r="Q292" i="1"/>
  <c r="P282" i="1"/>
  <c r="Q282" i="1" s="1"/>
  <c r="P168" i="1"/>
  <c r="Q168" i="1" s="1"/>
  <c r="P166" i="1"/>
  <c r="Q166" i="1" s="1"/>
  <c r="P163" i="1"/>
  <c r="Q163" i="1" s="1"/>
  <c r="P103" i="1"/>
  <c r="P97" i="1"/>
  <c r="Q97" i="1" s="1"/>
  <c r="P81" i="1"/>
  <c r="Q81" i="1" s="1"/>
  <c r="P25" i="1"/>
  <c r="Q25" i="1" s="1"/>
  <c r="P21" i="1"/>
  <c r="Q21" i="1" s="1"/>
  <c r="P687" i="1"/>
  <c r="Q687" i="1" s="1"/>
  <c r="P686" i="1"/>
  <c r="Q686" i="1" s="1"/>
  <c r="P559" i="1"/>
  <c r="Q559" i="1" s="1"/>
  <c r="P684" i="1"/>
  <c r="Q684" i="1" s="1"/>
  <c r="P643" i="1"/>
  <c r="Q643" i="1" s="1"/>
  <c r="P601" i="1"/>
  <c r="Q601" i="1" s="1"/>
  <c r="P589" i="1"/>
  <c r="Q589" i="1" s="1"/>
  <c r="P577" i="1"/>
  <c r="Q577" i="1" s="1"/>
  <c r="P566" i="1"/>
  <c r="Q566" i="1" s="1"/>
  <c r="P555" i="1"/>
  <c r="P543" i="1"/>
  <c r="P509" i="1"/>
  <c r="P508" i="1"/>
  <c r="P507" i="1"/>
  <c r="P506" i="1"/>
  <c r="P505" i="1"/>
  <c r="P504" i="1"/>
  <c r="Q1022" i="1"/>
  <c r="Q957" i="1"/>
  <c r="Q681" i="1"/>
  <c r="Q561" i="1"/>
  <c r="Q103" i="1"/>
  <c r="P433" i="1" l="1"/>
  <c r="P432" i="1"/>
  <c r="P431" i="1"/>
  <c r="P430" i="1"/>
  <c r="P429" i="1"/>
  <c r="P428" i="1"/>
  <c r="P427" i="1"/>
  <c r="P426" i="1"/>
  <c r="P425" i="1"/>
  <c r="P424" i="1"/>
  <c r="P423" i="1"/>
  <c r="P422" i="1"/>
  <c r="P421" i="1"/>
  <c r="P420" i="1"/>
  <c r="P419" i="1"/>
  <c r="P418" i="1"/>
  <c r="P417" i="1"/>
  <c r="P416" i="1"/>
  <c r="P415" i="1"/>
  <c r="P414" i="1"/>
  <c r="P412" i="1"/>
  <c r="P411" i="1"/>
  <c r="P410" i="1"/>
  <c r="P409" i="1"/>
  <c r="P408" i="1"/>
  <c r="P407" i="1"/>
  <c r="P406" i="1"/>
  <c r="Q994" i="1" l="1"/>
  <c r="Q993" i="1"/>
  <c r="Q123" i="1" l="1"/>
  <c r="L1036" i="1"/>
  <c r="Q1036" i="1"/>
  <c r="Q96" i="1"/>
  <c r="Q85" i="1"/>
  <c r="Q77" i="1"/>
  <c r="N1046" i="1" l="1"/>
  <c r="P962" i="1" l="1"/>
  <c r="Q962" i="1" s="1"/>
  <c r="P794" i="1"/>
  <c r="Q794" i="1" s="1"/>
  <c r="P793" i="1"/>
  <c r="Q793" i="1" s="1"/>
  <c r="P17" i="1"/>
  <c r="P1032" i="1"/>
  <c r="Q1032" i="1" s="1"/>
  <c r="Q1029" i="1"/>
  <c r="P1021" i="1"/>
  <c r="Q1021" i="1" s="1"/>
  <c r="P1015" i="1"/>
  <c r="Q1015" i="1" s="1"/>
  <c r="P1014" i="1"/>
  <c r="Q1014" i="1" s="1"/>
  <c r="P995" i="1"/>
  <c r="Q995" i="1" s="1"/>
  <c r="P988" i="1"/>
  <c r="Q988" i="1" s="1"/>
  <c r="P983" i="1"/>
  <c r="Q983" i="1" s="1"/>
  <c r="P982" i="1"/>
  <c r="Q982" i="1" s="1"/>
  <c r="P980" i="1"/>
  <c r="Q980" i="1" s="1"/>
  <c r="P956" i="1"/>
  <c r="Q956" i="1" s="1"/>
  <c r="P911" i="1"/>
  <c r="Q911" i="1" s="1"/>
  <c r="P894" i="1"/>
  <c r="Q894" i="1" s="1"/>
  <c r="P887" i="1"/>
  <c r="Q887" i="1" s="1"/>
  <c r="P880" i="1"/>
  <c r="Q880" i="1" s="1"/>
  <c r="Q866" i="1"/>
  <c r="P850" i="1"/>
  <c r="Q850" i="1" s="1"/>
  <c r="P849" i="1"/>
  <c r="Q849" i="1" s="1"/>
  <c r="P848" i="1"/>
  <c r="Q848" i="1" s="1"/>
  <c r="P847" i="1"/>
  <c r="Q847" i="1" s="1"/>
  <c r="P846" i="1"/>
  <c r="Q846" i="1" s="1"/>
  <c r="P844" i="1"/>
  <c r="Q844" i="1" s="1"/>
  <c r="P843" i="1"/>
  <c r="Q843" i="1" s="1"/>
  <c r="P842" i="1"/>
  <c r="Q842" i="1" s="1"/>
  <c r="P841" i="1"/>
  <c r="Q841" i="1" s="1"/>
  <c r="P840" i="1"/>
  <c r="Q840" i="1" s="1"/>
  <c r="P839" i="1"/>
  <c r="Q839" i="1" s="1"/>
  <c r="P838" i="1"/>
  <c r="Q838" i="1" s="1"/>
  <c r="P837" i="1"/>
  <c r="Q837" i="1" s="1"/>
  <c r="P836" i="1"/>
  <c r="Q836" i="1" s="1"/>
  <c r="P834" i="1"/>
  <c r="Q834" i="1" s="1"/>
  <c r="P830" i="1"/>
  <c r="Q830" i="1" s="1"/>
  <c r="P829" i="1"/>
  <c r="Q829" i="1" s="1"/>
  <c r="P828" i="1"/>
  <c r="Q828" i="1" s="1"/>
  <c r="P825" i="1"/>
  <c r="Q825" i="1" s="1"/>
  <c r="P824" i="1"/>
  <c r="Q824" i="1" s="1"/>
  <c r="P823" i="1"/>
  <c r="Q823" i="1" s="1"/>
  <c r="P822" i="1"/>
  <c r="Q822" i="1" s="1"/>
  <c r="P821" i="1"/>
  <c r="Q821" i="1" s="1"/>
  <c r="P820" i="1"/>
  <c r="Q820" i="1" s="1"/>
  <c r="P819" i="1"/>
  <c r="Q819" i="1" s="1"/>
  <c r="P817" i="1"/>
  <c r="Q817" i="1" s="1"/>
  <c r="P816" i="1"/>
  <c r="Q816" i="1" s="1"/>
  <c r="P815" i="1"/>
  <c r="Q815" i="1" s="1"/>
  <c r="P814" i="1"/>
  <c r="Q814" i="1" s="1"/>
  <c r="P813" i="1"/>
  <c r="Q813" i="1" s="1"/>
  <c r="P812" i="1"/>
  <c r="Q812" i="1" s="1"/>
  <c r="P811" i="1"/>
  <c r="Q811" i="1" s="1"/>
  <c r="P809" i="1"/>
  <c r="Q809" i="1" s="1"/>
  <c r="P799" i="1"/>
  <c r="Q799" i="1" s="1"/>
  <c r="P796" i="1"/>
  <c r="Q796" i="1" s="1"/>
  <c r="P753" i="1"/>
  <c r="Q753" i="1" s="1"/>
  <c r="P730" i="1"/>
  <c r="Q730" i="1" s="1"/>
  <c r="P728" i="1"/>
  <c r="Q728" i="1" s="1"/>
  <c r="P727" i="1"/>
  <c r="Q727" i="1" s="1"/>
  <c r="P726" i="1"/>
  <c r="Q726" i="1" s="1"/>
  <c r="P725" i="1"/>
  <c r="Q725" i="1" s="1"/>
  <c r="P724" i="1"/>
  <c r="Q724" i="1" s="1"/>
  <c r="P720" i="1"/>
  <c r="Q720" i="1" s="1"/>
  <c r="P719" i="1"/>
  <c r="Q719" i="1" s="1"/>
  <c r="P717" i="1"/>
  <c r="Q717" i="1" s="1"/>
  <c r="P715" i="1"/>
  <c r="Q715" i="1" s="1"/>
  <c r="P714" i="1"/>
  <c r="Q714" i="1" s="1"/>
  <c r="P713" i="1"/>
  <c r="Q713" i="1" s="1"/>
  <c r="P712" i="1"/>
  <c r="Q712" i="1" s="1"/>
  <c r="P711" i="1"/>
  <c r="Q711" i="1" s="1"/>
  <c r="P710" i="1"/>
  <c r="Q710" i="1" s="1"/>
  <c r="P709" i="1"/>
  <c r="Q709" i="1" s="1"/>
  <c r="P708" i="1"/>
  <c r="Q708" i="1" s="1"/>
  <c r="P707" i="1"/>
  <c r="Q707" i="1" s="1"/>
  <c r="P700" i="1"/>
  <c r="Q700" i="1" s="1"/>
  <c r="P699" i="1"/>
  <c r="Q699" i="1" s="1"/>
  <c r="P661" i="1"/>
  <c r="Q661" i="1" s="1"/>
  <c r="P660" i="1"/>
  <c r="Q660" i="1" s="1"/>
  <c r="P655" i="1"/>
  <c r="Q655" i="1" s="1"/>
  <c r="P652" i="1"/>
  <c r="Q652" i="1" s="1"/>
  <c r="P651" i="1"/>
  <c r="Q651" i="1" s="1"/>
  <c r="P650" i="1"/>
  <c r="Q650" i="1" s="1"/>
  <c r="P640" i="1"/>
  <c r="Q640" i="1" s="1"/>
  <c r="P638" i="1"/>
  <c r="Q638" i="1" s="1"/>
  <c r="P636" i="1"/>
  <c r="Q636" i="1" s="1"/>
  <c r="P635" i="1"/>
  <c r="Q635" i="1" s="1"/>
  <c r="P633" i="1"/>
  <c r="Q633" i="1" s="1"/>
  <c r="P632" i="1"/>
  <c r="Q632" i="1" s="1"/>
  <c r="P628" i="1"/>
  <c r="Q628" i="1" s="1"/>
  <c r="P627" i="1"/>
  <c r="Q627" i="1" s="1"/>
  <c r="P623" i="1"/>
  <c r="Q623" i="1" s="1"/>
  <c r="P620" i="1"/>
  <c r="Q620" i="1" s="1"/>
  <c r="P619" i="1"/>
  <c r="Q619" i="1" s="1"/>
  <c r="P614" i="1"/>
  <c r="Q614" i="1" s="1"/>
  <c r="P613" i="1"/>
  <c r="Q613" i="1" s="1"/>
  <c r="P612" i="1"/>
  <c r="Q612" i="1" s="1"/>
  <c r="P611" i="1"/>
  <c r="Q611" i="1" s="1"/>
  <c r="P610" i="1"/>
  <c r="Q610" i="1" s="1"/>
  <c r="P609" i="1"/>
  <c r="Q609" i="1" s="1"/>
  <c r="P598" i="1"/>
  <c r="Q598" i="1" s="1"/>
  <c r="P594" i="1"/>
  <c r="Q594" i="1" s="1"/>
  <c r="P591" i="1"/>
  <c r="Q591" i="1" s="1"/>
  <c r="P588" i="1"/>
  <c r="Q588" i="1" s="1"/>
  <c r="P584" i="1"/>
  <c r="Q584" i="1" s="1"/>
  <c r="P565" i="1"/>
  <c r="Q565" i="1" s="1"/>
  <c r="P563" i="1"/>
  <c r="Q563" i="1" s="1"/>
  <c r="P560" i="1"/>
  <c r="Q560" i="1" s="1"/>
  <c r="P551" i="1"/>
  <c r="Q551" i="1" s="1"/>
  <c r="P550" i="1"/>
  <c r="Q550" i="1" s="1"/>
  <c r="P549" i="1"/>
  <c r="Q549" i="1" s="1"/>
  <c r="P548" i="1"/>
  <c r="Q548" i="1" s="1"/>
  <c r="P547" i="1"/>
  <c r="Q547" i="1" s="1"/>
  <c r="P546" i="1"/>
  <c r="Q546" i="1" s="1"/>
  <c r="P538" i="1"/>
  <c r="Q538" i="1" s="1"/>
  <c r="P537" i="1"/>
  <c r="Q537" i="1" s="1"/>
  <c r="P536" i="1"/>
  <c r="Q536" i="1" s="1"/>
  <c r="P535" i="1"/>
  <c r="Q535" i="1" s="1"/>
  <c r="P531" i="1"/>
  <c r="Q531" i="1" s="1"/>
  <c r="P529" i="1"/>
  <c r="Q529" i="1" s="1"/>
  <c r="P527" i="1"/>
  <c r="Q527" i="1" s="1"/>
  <c r="P525" i="1"/>
  <c r="Q525" i="1" s="1"/>
  <c r="P524" i="1"/>
  <c r="Q524" i="1" s="1"/>
  <c r="P523" i="1"/>
  <c r="Q523" i="1" s="1"/>
  <c r="P501" i="1"/>
  <c r="Q501" i="1" s="1"/>
  <c r="P497" i="1"/>
  <c r="Q497" i="1" s="1"/>
  <c r="P496" i="1"/>
  <c r="Q496" i="1" s="1"/>
  <c r="P495" i="1"/>
  <c r="Q495" i="1" s="1"/>
  <c r="P488" i="1"/>
  <c r="Q488" i="1" s="1"/>
  <c r="Q487" i="1"/>
  <c r="Q483" i="1"/>
  <c r="P482" i="1"/>
  <c r="Q482" i="1" s="1"/>
  <c r="P481" i="1"/>
  <c r="Q481" i="1" s="1"/>
  <c r="P480" i="1"/>
  <c r="Q480" i="1" s="1"/>
  <c r="P477" i="1"/>
  <c r="Q477" i="1" s="1"/>
  <c r="Q475" i="1"/>
  <c r="Q472" i="1"/>
  <c r="Q471" i="1"/>
  <c r="P468" i="1"/>
  <c r="Q468" i="1" s="1"/>
  <c r="P467" i="1"/>
  <c r="Q467" i="1" s="1"/>
  <c r="Q465" i="1"/>
  <c r="Q464" i="1"/>
  <c r="Q461" i="1"/>
  <c r="Q460" i="1"/>
  <c r="Q459" i="1"/>
  <c r="Q457" i="1"/>
  <c r="Q456" i="1"/>
  <c r="Q455" i="1"/>
  <c r="Q453" i="1"/>
  <c r="Q452" i="1"/>
  <c r="P450" i="1"/>
  <c r="Q450" i="1" s="1"/>
  <c r="Q441" i="1"/>
  <c r="Q308" i="1"/>
  <c r="Q302" i="1"/>
  <c r="Q301" i="1"/>
  <c r="Q300" i="1"/>
  <c r="Q295" i="1"/>
  <c r="Q294" i="1"/>
  <c r="Q293" i="1"/>
  <c r="Q291" i="1"/>
  <c r="Q290" i="1"/>
  <c r="Q289" i="1"/>
  <c r="Q288" i="1"/>
  <c r="Q287" i="1"/>
  <c r="Q286" i="1"/>
  <c r="Q285" i="1"/>
  <c r="Q283" i="1"/>
  <c r="Q281" i="1"/>
  <c r="Q280" i="1"/>
  <c r="Q259" i="1"/>
  <c r="Q250" i="1"/>
  <c r="P249" i="1"/>
  <c r="Q249" i="1" s="1"/>
  <c r="Q245" i="1"/>
  <c r="Q243" i="1"/>
  <c r="Q242" i="1"/>
  <c r="Q239" i="1"/>
  <c r="Q238" i="1"/>
  <c r="Q237" i="1"/>
  <c r="Q236" i="1"/>
  <c r="Q225" i="1"/>
  <c r="Q205" i="1"/>
  <c r="Q201" i="1"/>
  <c r="P199" i="1"/>
  <c r="Q199" i="1" s="1"/>
  <c r="Q198" i="1"/>
  <c r="Q197" i="1"/>
  <c r="Q196" i="1"/>
  <c r="Q195" i="1"/>
  <c r="Q194" i="1"/>
  <c r="Q187" i="1"/>
  <c r="Q186" i="1"/>
  <c r="Q185" i="1"/>
  <c r="Q184" i="1"/>
  <c r="Q183" i="1"/>
  <c r="P174" i="1"/>
  <c r="Q174" i="1" s="1"/>
  <c r="P173" i="1"/>
  <c r="Q173" i="1" s="1"/>
  <c r="Q162" i="1"/>
  <c r="P161" i="1"/>
  <c r="Q161" i="1" s="1"/>
  <c r="P157" i="1"/>
  <c r="Q157" i="1" s="1"/>
  <c r="Q143" i="1"/>
  <c r="Q128" i="1"/>
  <c r="P127" i="1"/>
  <c r="Q127" i="1" s="1"/>
  <c r="Q126" i="1"/>
  <c r="Q125" i="1"/>
  <c r="Q124" i="1"/>
  <c r="Q93" i="1"/>
  <c r="Q88" i="1"/>
  <c r="P84" i="1"/>
  <c r="Q84" i="1" s="1"/>
  <c r="P75" i="1"/>
  <c r="Q75" i="1" s="1"/>
  <c r="P62" i="1"/>
  <c r="Q62" i="1" s="1"/>
  <c r="P57" i="1"/>
  <c r="Q57" i="1" s="1"/>
  <c r="P50" i="1"/>
  <c r="Q50" i="1" s="1"/>
  <c r="P48" i="1"/>
  <c r="Q48" i="1" s="1"/>
  <c r="P44" i="1"/>
  <c r="Q44" i="1" s="1"/>
  <c r="Q16" i="1"/>
  <c r="Q1004" i="1"/>
  <c r="Q1003" i="1"/>
  <c r="Q998" i="1"/>
  <c r="P1007" i="1"/>
  <c r="Q1007" i="1" s="1"/>
  <c r="P1006" i="1"/>
  <c r="Q1006" i="1" s="1"/>
  <c r="P997" i="1"/>
  <c r="Q997" i="1" s="1"/>
  <c r="P996" i="1"/>
  <c r="Q996" i="1" s="1"/>
  <c r="P992" i="1"/>
  <c r="Q992" i="1" s="1"/>
  <c r="P991" i="1"/>
  <c r="Q991" i="1" s="1"/>
  <c r="P989" i="1"/>
  <c r="Q989" i="1" s="1"/>
  <c r="P986" i="1"/>
  <c r="Q986" i="1" s="1"/>
  <c r="P985" i="1"/>
  <c r="Q985" i="1" s="1"/>
  <c r="P977" i="1"/>
  <c r="Q977" i="1" s="1"/>
  <c r="P971" i="1"/>
  <c r="Q971" i="1" s="1"/>
  <c r="P970" i="1"/>
  <c r="Q970" i="1" s="1"/>
  <c r="P969" i="1"/>
  <c r="Q969" i="1" s="1"/>
  <c r="P961" i="1"/>
  <c r="Q961" i="1" s="1"/>
  <c r="P950" i="1"/>
  <c r="Q950" i="1" s="1"/>
  <c r="Q946" i="1"/>
  <c r="Q943" i="1"/>
  <c r="P941" i="1"/>
  <c r="Q941" i="1" s="1"/>
  <c r="P930" i="1"/>
  <c r="Q930" i="1" s="1"/>
  <c r="P925" i="1"/>
  <c r="Q925" i="1" s="1"/>
  <c r="P923" i="1"/>
  <c r="Q923" i="1" s="1"/>
  <c r="P922" i="1"/>
  <c r="Q922" i="1" s="1"/>
  <c r="P915" i="1"/>
  <c r="Q915" i="1" s="1"/>
  <c r="P913" i="1"/>
  <c r="Q913" i="1" s="1"/>
  <c r="P909" i="1"/>
  <c r="Q909" i="1" s="1"/>
  <c r="P908" i="1"/>
  <c r="Q908" i="1" s="1"/>
  <c r="P907" i="1"/>
  <c r="Q907" i="1" s="1"/>
  <c r="P905" i="1"/>
  <c r="Q905" i="1" s="1"/>
  <c r="P904" i="1"/>
  <c r="Q904" i="1" s="1"/>
  <c r="P897" i="1"/>
  <c r="Q897" i="1" s="1"/>
  <c r="P893" i="1"/>
  <c r="Q893" i="1" s="1"/>
  <c r="P892" i="1"/>
  <c r="Q892" i="1" s="1"/>
  <c r="Q881" i="1"/>
  <c r="P876" i="1"/>
  <c r="Q876" i="1" s="1"/>
  <c r="P873" i="1"/>
  <c r="Q873" i="1" s="1"/>
  <c r="P854" i="1"/>
  <c r="Q854" i="1" s="1"/>
  <c r="P853" i="1"/>
  <c r="Q853" i="1" s="1"/>
  <c r="P852" i="1"/>
  <c r="Q852" i="1" s="1"/>
  <c r="Q851" i="1"/>
  <c r="P845" i="1"/>
  <c r="Q845" i="1" s="1"/>
  <c r="P835" i="1"/>
  <c r="Q835" i="1" s="1"/>
  <c r="P832" i="1"/>
  <c r="Q832" i="1" s="1"/>
  <c r="P831" i="1"/>
  <c r="Q831" i="1" s="1"/>
  <c r="P827" i="1"/>
  <c r="Q827" i="1" s="1"/>
  <c r="P810" i="1"/>
  <c r="Q810" i="1" s="1"/>
  <c r="P808" i="1"/>
  <c r="Q808" i="1" s="1"/>
  <c r="P807" i="1"/>
  <c r="Q807" i="1" s="1"/>
  <c r="P806" i="1"/>
  <c r="Q806" i="1" s="1"/>
  <c r="P805" i="1"/>
  <c r="Q805" i="1" s="1"/>
  <c r="Q801" i="1"/>
  <c r="P800" i="1"/>
  <c r="Q800" i="1" s="1"/>
  <c r="P798" i="1"/>
  <c r="Q798" i="1" s="1"/>
  <c r="P791" i="1"/>
  <c r="Q791" i="1" s="1"/>
  <c r="Q790" i="1"/>
  <c r="P788" i="1"/>
  <c r="Q788" i="1" s="1"/>
  <c r="P787" i="1"/>
  <c r="Q787" i="1" s="1"/>
  <c r="P786" i="1"/>
  <c r="Q786" i="1" s="1"/>
  <c r="P785" i="1"/>
  <c r="Q785" i="1" s="1"/>
  <c r="P784" i="1"/>
  <c r="Q784" i="1" s="1"/>
  <c r="P782" i="1"/>
  <c r="Q782" i="1" s="1"/>
  <c r="P780" i="1"/>
  <c r="Q780" i="1" s="1"/>
  <c r="P776" i="1"/>
  <c r="Q776" i="1" s="1"/>
  <c r="P775" i="1"/>
  <c r="Q775" i="1" s="1"/>
  <c r="P774" i="1"/>
  <c r="Q774" i="1" s="1"/>
  <c r="P772" i="1"/>
  <c r="Q772" i="1" s="1"/>
  <c r="P771" i="1"/>
  <c r="Q771" i="1" s="1"/>
  <c r="P770" i="1"/>
  <c r="Q770" i="1" s="1"/>
  <c r="P769" i="1"/>
  <c r="Q769" i="1" s="1"/>
  <c r="P768" i="1"/>
  <c r="Q768" i="1" s="1"/>
  <c r="P760" i="1"/>
  <c r="Q760" i="1" s="1"/>
  <c r="P758" i="1"/>
  <c r="Q758" i="1" s="1"/>
  <c r="P757" i="1"/>
  <c r="Q757" i="1" s="1"/>
  <c r="P755" i="1"/>
  <c r="Q755" i="1" s="1"/>
  <c r="P752" i="1"/>
  <c r="Q752" i="1" s="1"/>
  <c r="P751" i="1"/>
  <c r="Q751" i="1" s="1"/>
  <c r="P749" i="1"/>
  <c r="Q749" i="1" s="1"/>
  <c r="P748" i="1"/>
  <c r="Q748" i="1" s="1"/>
  <c r="P747" i="1"/>
  <c r="Q747" i="1" s="1"/>
  <c r="P742" i="1"/>
  <c r="Q742" i="1" s="1"/>
  <c r="P736" i="1"/>
  <c r="Q736" i="1" s="1"/>
  <c r="P735" i="1"/>
  <c r="Q735" i="1" s="1"/>
  <c r="P732" i="1"/>
  <c r="Q732" i="1" s="1"/>
  <c r="P705" i="1"/>
  <c r="Q705" i="1" s="1"/>
  <c r="P701" i="1"/>
  <c r="Q701" i="1" s="1"/>
  <c r="P694" i="1"/>
  <c r="Q694" i="1" s="1"/>
  <c r="P690" i="1"/>
  <c r="Q690" i="1" s="1"/>
  <c r="P689" i="1"/>
  <c r="Q689" i="1" s="1"/>
  <c r="P682" i="1"/>
  <c r="Q682" i="1" s="1"/>
  <c r="P668" i="1"/>
  <c r="Q668" i="1" s="1"/>
  <c r="P665" i="1"/>
  <c r="Q665" i="1" s="1"/>
  <c r="P664" i="1"/>
  <c r="Q664" i="1" s="1"/>
  <c r="P657" i="1"/>
  <c r="Q657" i="1" s="1"/>
  <c r="P649" i="1"/>
  <c r="Q649" i="1" s="1"/>
  <c r="P641" i="1"/>
  <c r="Q641" i="1" s="1"/>
  <c r="P639" i="1"/>
  <c r="Q639" i="1" s="1"/>
  <c r="P637" i="1"/>
  <c r="Q637" i="1" s="1"/>
  <c r="P631" i="1"/>
  <c r="Q631" i="1" s="1"/>
  <c r="P630" i="1"/>
  <c r="Q630" i="1" s="1"/>
  <c r="P621" i="1"/>
  <c r="Q621" i="1" s="1"/>
  <c r="P595" i="1"/>
  <c r="Q595" i="1" s="1"/>
  <c r="P575" i="1"/>
  <c r="Q575" i="1" s="1"/>
  <c r="P574" i="1"/>
  <c r="Q574" i="1" s="1"/>
  <c r="P573" i="1"/>
  <c r="Q573" i="1" s="1"/>
  <c r="P572" i="1"/>
  <c r="Q572" i="1" s="1"/>
  <c r="P570" i="1"/>
  <c r="Q570" i="1" s="1"/>
  <c r="P569" i="1"/>
  <c r="Q569" i="1" s="1"/>
  <c r="P568" i="1"/>
  <c r="Q568" i="1" s="1"/>
  <c r="P542" i="1"/>
  <c r="Q542" i="1" s="1"/>
  <c r="P541" i="1"/>
  <c r="Q541" i="1" s="1"/>
  <c r="P540" i="1"/>
  <c r="Q540" i="1" s="1"/>
  <c r="P534" i="1"/>
  <c r="Q534" i="1" s="1"/>
  <c r="P533" i="1"/>
  <c r="Q533" i="1" s="1"/>
  <c r="P530" i="1"/>
  <c r="Q530" i="1" s="1"/>
  <c r="P520" i="1"/>
  <c r="Q520" i="1" s="1"/>
  <c r="P518" i="1"/>
  <c r="Q518" i="1" s="1"/>
  <c r="P516" i="1"/>
  <c r="Q516" i="1" s="1"/>
  <c r="P511" i="1"/>
  <c r="Q511" i="1" s="1"/>
  <c r="P503" i="1"/>
  <c r="Q503" i="1" s="1"/>
  <c r="P502" i="1"/>
  <c r="Q502" i="1" s="1"/>
  <c r="P498" i="1"/>
  <c r="Q498" i="1" s="1"/>
  <c r="Q486" i="1"/>
  <c r="P470" i="1"/>
  <c r="Q470" i="1" s="1"/>
  <c r="Q463" i="1"/>
  <c r="Q448" i="1"/>
  <c r="Q447" i="1"/>
  <c r="Q442" i="1"/>
  <c r="Q244" i="1"/>
  <c r="Q207" i="1"/>
  <c r="Q607" i="1"/>
  <c r="Q606" i="1"/>
  <c r="Q596" i="1"/>
  <c r="Q585" i="1"/>
  <c r="Q1041" i="1" l="1"/>
  <c r="Q1044" i="1"/>
  <c r="Q1043" i="1"/>
  <c r="Q1042" i="1"/>
  <c r="Q210" i="1" l="1"/>
  <c r="Q204" i="1"/>
  <c r="Q202" i="1"/>
  <c r="Q191" i="1"/>
  <c r="Q189" i="1"/>
  <c r="Q181" i="1"/>
  <c r="Q177" i="1"/>
  <c r="Q175" i="1"/>
  <c r="Q171" i="1"/>
  <c r="Q159" i="1"/>
  <c r="Q158" i="1"/>
  <c r="Q156" i="1"/>
  <c r="Q154" i="1"/>
  <c r="Q150" i="1"/>
  <c r="Q148" i="1"/>
  <c r="Q147" i="1"/>
  <c r="Q144" i="1"/>
  <c r="Q141" i="1"/>
  <c r="Q132" i="1"/>
  <c r="Q1035" i="1"/>
  <c r="Q1034" i="1"/>
  <c r="Q1033" i="1"/>
  <c r="Q1028" i="1"/>
  <c r="Q1027" i="1"/>
  <c r="Q1023" i="1"/>
  <c r="Q1018" i="1"/>
  <c r="Q1016" i="1"/>
  <c r="Q1013" i="1"/>
  <c r="Q1012" i="1"/>
  <c r="Q1011" i="1"/>
  <c r="Q1010" i="1"/>
  <c r="Q1009" i="1"/>
  <c r="Q1008" i="1"/>
  <c r="Q1005" i="1"/>
  <c r="Q1002" i="1"/>
  <c r="Q1000" i="1"/>
  <c r="Q999" i="1"/>
  <c r="Q990" i="1"/>
  <c r="Q984" i="1"/>
  <c r="Q979" i="1"/>
  <c r="Q978" i="1"/>
  <c r="Q972" i="1"/>
  <c r="Q968" i="1"/>
  <c r="Q967" i="1"/>
  <c r="Q966" i="1"/>
  <c r="Q965" i="1"/>
  <c r="Q964" i="1"/>
  <c r="Q963" i="1"/>
  <c r="Q958" i="1"/>
  <c r="Q955" i="1"/>
  <c r="Q954" i="1"/>
  <c r="Q952" i="1"/>
  <c r="Q951" i="1"/>
  <c r="Q947" i="1"/>
  <c r="Q945" i="1"/>
  <c r="Q944" i="1"/>
  <c r="Q942" i="1"/>
  <c r="Q938" i="1"/>
  <c r="Q935" i="1"/>
  <c r="Q934" i="1"/>
  <c r="Q933" i="1"/>
  <c r="Q932" i="1"/>
  <c r="Q931" i="1"/>
  <c r="Q929" i="1"/>
  <c r="Q928" i="1"/>
  <c r="Q927" i="1"/>
  <c r="Q926" i="1"/>
  <c r="Q924" i="1"/>
  <c r="Q920" i="1"/>
  <c r="Q919" i="1"/>
  <c r="Q918" i="1"/>
  <c r="Q916" i="1"/>
  <c r="Q914" i="1"/>
  <c r="Q912" i="1"/>
  <c r="Q910" i="1"/>
  <c r="Q900" i="1"/>
  <c r="Q896" i="1"/>
  <c r="Q895" i="1"/>
  <c r="Q891" i="1"/>
  <c r="Q890" i="1"/>
  <c r="Q889" i="1"/>
  <c r="Q888" i="1"/>
  <c r="Q884" i="1"/>
  <c r="Q883" i="1"/>
  <c r="Q879" i="1"/>
  <c r="Q878" i="1"/>
  <c r="Q877" i="1"/>
  <c r="Q875" i="1"/>
  <c r="Q874" i="1"/>
  <c r="Q872" i="1"/>
  <c r="Q870" i="1"/>
  <c r="Q868" i="1"/>
  <c r="Q861" i="1"/>
  <c r="Q860" i="1"/>
  <c r="Q859" i="1"/>
  <c r="Q858" i="1"/>
  <c r="Q857" i="1"/>
  <c r="Q856" i="1"/>
  <c r="Q855" i="1"/>
  <c r="Q833" i="1"/>
  <c r="Q826" i="1"/>
  <c r="Q804" i="1"/>
  <c r="Q803" i="1"/>
  <c r="Q802" i="1"/>
  <c r="Q797" i="1"/>
  <c r="Q795" i="1"/>
  <c r="Q792" i="1"/>
  <c r="Q789" i="1"/>
  <c r="Q783" i="1"/>
  <c r="Q781" i="1"/>
  <c r="Q778" i="1"/>
  <c r="Q777" i="1"/>
  <c r="Q767" i="1"/>
  <c r="Q766" i="1"/>
  <c r="Q765" i="1"/>
  <c r="Q764" i="1"/>
  <c r="Q763" i="1"/>
  <c r="Q762" i="1"/>
  <c r="Q761" i="1"/>
  <c r="Q759" i="1"/>
  <c r="Q754" i="1"/>
  <c r="Q750" i="1"/>
  <c r="Q745" i="1"/>
  <c r="Q744" i="1"/>
  <c r="Q743" i="1"/>
  <c r="Q741" i="1"/>
  <c r="Q740" i="1"/>
  <c r="Q739" i="1"/>
  <c r="Q738" i="1"/>
  <c r="Q737" i="1"/>
  <c r="Q734" i="1"/>
  <c r="Q731" i="1"/>
  <c r="Q729" i="1"/>
  <c r="Q716" i="1"/>
  <c r="Q704" i="1"/>
  <c r="Q698" i="1"/>
  <c r="Q697" i="1"/>
  <c r="Q695" i="1"/>
  <c r="Q693" i="1"/>
  <c r="Q692" i="1"/>
  <c r="Q691" i="1"/>
  <c r="Q688" i="1"/>
  <c r="Q685" i="1"/>
  <c r="Q680" i="1"/>
  <c r="Q679" i="1"/>
  <c r="Q678" i="1"/>
  <c r="Q677" i="1"/>
  <c r="Q676" i="1"/>
  <c r="Q675" i="1"/>
  <c r="Q674" i="1"/>
  <c r="Q673" i="1"/>
  <c r="Q672" i="1"/>
  <c r="Q671" i="1"/>
  <c r="Q670" i="1"/>
  <c r="Q669" i="1"/>
  <c r="Q667" i="1"/>
  <c r="Q663" i="1"/>
  <c r="Q656" i="1"/>
  <c r="Q654" i="1"/>
  <c r="Q653" i="1"/>
  <c r="Q634" i="1"/>
  <c r="Q626" i="1"/>
  <c r="Q625" i="1"/>
  <c r="Q622" i="1"/>
  <c r="Q618" i="1"/>
  <c r="Q617" i="1"/>
  <c r="Q616" i="1"/>
  <c r="Q615" i="1"/>
  <c r="Q608" i="1"/>
  <c r="Q605" i="1"/>
  <c r="Q604" i="1"/>
  <c r="Q603" i="1"/>
  <c r="Q602" i="1"/>
  <c r="Q600" i="1"/>
  <c r="Q599" i="1"/>
  <c r="Q597" i="1"/>
  <c r="Q593" i="1"/>
  <c r="Q592" i="1"/>
  <c r="Q587" i="1"/>
  <c r="Q576" i="1"/>
  <c r="Q555" i="1"/>
  <c r="Q544" i="1"/>
  <c r="Q543" i="1"/>
  <c r="Q539" i="1"/>
  <c r="Q532" i="1"/>
  <c r="Q517" i="1"/>
  <c r="Q510" i="1"/>
  <c r="Q509" i="1"/>
  <c r="Q508" i="1"/>
  <c r="Q507" i="1"/>
  <c r="Q506" i="1"/>
  <c r="Q505" i="1"/>
  <c r="Q504" i="1"/>
  <c r="Q499" i="1"/>
  <c r="Q494" i="1"/>
  <c r="Q493" i="1"/>
  <c r="Q491" i="1"/>
  <c r="Q490" i="1"/>
  <c r="Q484" i="1"/>
  <c r="Q476" i="1"/>
  <c r="Q474" i="1"/>
  <c r="Q469" i="1"/>
  <c r="Q466" i="1"/>
  <c r="Q462" i="1"/>
  <c r="Q451" i="1"/>
  <c r="Q446" i="1"/>
  <c r="Q445" i="1"/>
  <c r="Q444" i="1"/>
  <c r="Q440" i="1"/>
  <c r="Q277" i="1"/>
  <c r="Q276" i="1"/>
  <c r="Q246" i="1"/>
  <c r="Q241" i="1"/>
  <c r="Q221" i="1"/>
  <c r="Q206" i="1"/>
  <c r="Q138" i="1"/>
  <c r="Q137" i="1"/>
  <c r="Q136" i="1"/>
  <c r="Q135" i="1"/>
  <c r="Q134" i="1"/>
  <c r="Q131" i="1"/>
  <c r="Q108" i="1"/>
  <c r="L1045" i="1"/>
  <c r="Q120" i="1" l="1"/>
  <c r="Q118" i="1"/>
  <c r="Q117" i="1"/>
  <c r="Q110" i="1"/>
  <c r="Q109" i="1"/>
  <c r="Q104" i="1"/>
  <c r="Q101" i="1"/>
  <c r="Q83" i="1"/>
  <c r="Q63" i="1"/>
  <c r="Q61" i="1"/>
  <c r="Q60" i="1"/>
  <c r="Q59" i="1"/>
  <c r="Q58" i="1"/>
  <c r="Q56" i="1"/>
  <c r="Q55" i="1"/>
  <c r="Q52" i="1"/>
  <c r="Q51" i="1"/>
  <c r="Q49" i="1"/>
  <c r="Q47" i="1"/>
  <c r="Q45" i="1"/>
  <c r="Q37" i="1"/>
  <c r="Q31" i="1"/>
  <c r="Q24" i="1"/>
  <c r="Q23" i="1"/>
  <c r="Q20" i="1"/>
  <c r="Q19" i="1"/>
  <c r="Q666" i="1" l="1"/>
  <c r="Q571" i="1"/>
  <c r="Q260" i="1"/>
  <c r="Q1038" i="1"/>
  <c r="Q1037" i="1"/>
  <c r="L1043" i="1"/>
  <c r="L1042" i="1"/>
  <c r="L1041" i="1"/>
  <c r="L1040" i="1"/>
  <c r="L1039" i="1" l="1"/>
  <c r="L1038" i="1"/>
  <c r="L1037" i="1"/>
  <c r="Q1019" i="1" l="1"/>
  <c r="Q1017" i="1"/>
  <c r="Q867" i="1"/>
  <c r="Q746" i="1"/>
  <c r="Q722" i="1"/>
  <c r="Q723" i="1"/>
  <c r="Q721" i="1"/>
  <c r="Q703" i="1"/>
  <c r="Q702" i="1"/>
  <c r="Q683" i="1"/>
  <c r="Q662" i="1"/>
  <c r="Q645" i="1"/>
  <c r="Q644" i="1"/>
  <c r="Q642" i="1"/>
  <c r="Q624" i="1"/>
  <c r="Q583" i="1"/>
  <c r="Q579" i="1"/>
  <c r="Q580" i="1"/>
  <c r="Q578" i="1"/>
  <c r="Q567" i="1"/>
  <c r="Q557" i="1"/>
  <c r="Q558" i="1"/>
  <c r="Q556" i="1"/>
  <c r="Q554" i="1"/>
  <c r="Q552" i="1"/>
  <c r="Q522" i="1"/>
  <c r="Q521" i="1"/>
  <c r="Q519" i="1"/>
  <c r="Q473" i="1"/>
  <c r="Q458" i="1"/>
  <c r="Q454" i="1"/>
  <c r="Q1025" i="1" l="1"/>
  <c r="Q706" i="1"/>
  <c r="Q629" i="1"/>
  <c r="Q562" i="1"/>
  <c r="Q513" i="1"/>
  <c r="Q514" i="1"/>
  <c r="Q515" i="1"/>
  <c r="Q512" i="1"/>
  <c r="Q435" i="1"/>
  <c r="Q436" i="1"/>
  <c r="Q437" i="1"/>
  <c r="Q438" i="1"/>
  <c r="Q439" i="1"/>
  <c r="Q434" i="1"/>
  <c r="Q413"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369" i="1"/>
  <c r="Q363" i="1"/>
  <c r="Q339" i="1"/>
  <c r="Q340" i="1"/>
  <c r="Q341" i="1"/>
  <c r="Q342" i="1"/>
  <c r="Q338" i="1"/>
  <c r="Q332" i="1"/>
  <c r="Q333" i="1"/>
  <c r="Q334" i="1"/>
  <c r="Q331" i="1"/>
  <c r="Q255" i="1"/>
  <c r="Q256" i="1"/>
  <c r="Q257" i="1"/>
  <c r="Q258" i="1"/>
  <c r="Q254" i="1"/>
  <c r="Q231" i="1"/>
  <c r="Q232" i="1"/>
  <c r="Q233" i="1"/>
  <c r="Q230" i="1"/>
  <c r="Q228" i="1"/>
  <c r="Q90" i="1"/>
  <c r="Q73" i="1"/>
  <c r="Q99" i="1"/>
  <c r="Q95" i="1"/>
  <c r="Q53" i="1"/>
  <c r="Q42" i="1"/>
  <c r="Q40" i="1"/>
  <c r="Q39" i="1"/>
  <c r="Q36" i="1"/>
  <c r="Q35" i="1"/>
  <c r="Q34" i="1"/>
  <c r="L120" i="1" l="1"/>
  <c r="Q1026" i="1" l="1"/>
  <c r="Q1030" i="1"/>
  <c r="Q1031" i="1"/>
  <c r="Q17" i="1"/>
  <c r="Q18" i="1"/>
  <c r="Q22" i="1"/>
  <c r="Q26" i="1"/>
  <c r="Q27" i="1"/>
  <c r="Q28" i="1"/>
  <c r="Q29" i="1"/>
  <c r="Q30" i="1"/>
  <c r="Q32" i="1"/>
  <c r="Q33" i="1"/>
  <c r="Q38" i="1"/>
  <c r="Q41" i="1"/>
  <c r="Q43" i="1"/>
  <c r="Q46" i="1"/>
  <c r="Q54" i="1"/>
  <c r="Q64" i="1"/>
  <c r="Q65" i="1"/>
  <c r="Q67" i="1"/>
  <c r="Q68" i="1"/>
  <c r="Q69" i="1"/>
  <c r="Q70" i="1"/>
  <c r="Q71" i="1"/>
  <c r="Q72" i="1"/>
  <c r="Q74" i="1"/>
  <c r="Q78" i="1"/>
  <c r="Q79" i="1"/>
  <c r="Q80" i="1"/>
  <c r="Q82" i="1"/>
  <c r="Q86" i="1"/>
  <c r="Q87" i="1"/>
  <c r="Q89" i="1"/>
  <c r="Q91" i="1"/>
  <c r="Q92" i="1"/>
  <c r="Q94" i="1"/>
  <c r="Q98" i="1"/>
  <c r="Q100" i="1"/>
  <c r="Q102" i="1"/>
  <c r="Q105" i="1"/>
  <c r="Q106" i="1"/>
  <c r="Q107" i="1"/>
  <c r="Q111" i="1"/>
  <c r="Q112" i="1"/>
  <c r="Q113" i="1"/>
  <c r="Q114" i="1"/>
  <c r="Q115" i="1"/>
  <c r="Q116" i="1"/>
  <c r="Q119" i="1"/>
  <c r="Q121" i="1"/>
  <c r="Q122" i="1"/>
  <c r="Q129" i="1"/>
  <c r="Q130" i="1"/>
  <c r="Q133" i="1"/>
  <c r="Q139" i="1"/>
  <c r="Q140" i="1"/>
  <c r="Q142" i="1"/>
  <c r="Q145" i="1"/>
  <c r="Q146" i="1"/>
  <c r="Q149" i="1"/>
  <c r="Q151" i="1"/>
  <c r="Q152" i="1"/>
  <c r="Q153" i="1"/>
  <c r="Q155" i="1"/>
  <c r="Q160" i="1"/>
  <c r="Q164" i="1"/>
  <c r="Q165" i="1"/>
  <c r="Q167" i="1"/>
  <c r="Q169" i="1"/>
  <c r="Q170" i="1"/>
  <c r="Q172" i="1"/>
  <c r="Q176" i="1"/>
  <c r="Q178" i="1"/>
  <c r="Q179" i="1"/>
  <c r="Q180" i="1"/>
  <c r="Q182" i="1"/>
  <c r="Q188" i="1"/>
  <c r="Q190" i="1"/>
  <c r="Q192" i="1"/>
  <c r="Q193" i="1"/>
  <c r="Q200" i="1"/>
  <c r="Q203" i="1"/>
  <c r="Q208" i="1"/>
  <c r="Q209" i="1"/>
  <c r="Q211" i="1"/>
  <c r="Q212" i="1"/>
  <c r="Q213" i="1"/>
  <c r="Q214" i="1"/>
  <c r="Q215" i="1"/>
  <c r="Q216" i="1"/>
  <c r="Q217" i="1"/>
  <c r="Q218" i="1"/>
  <c r="Q219" i="1"/>
  <c r="Q220" i="1"/>
  <c r="Q222" i="1"/>
  <c r="Q223" i="1"/>
  <c r="Q224" i="1"/>
  <c r="Q226" i="1"/>
  <c r="Q227" i="1"/>
  <c r="Q229" i="1"/>
  <c r="Q234" i="1"/>
  <c r="Q235" i="1"/>
  <c r="Q240" i="1"/>
  <c r="Q247" i="1"/>
  <c r="Q248" i="1"/>
  <c r="Q251" i="1"/>
  <c r="Q252" i="1"/>
  <c r="Q253" i="1"/>
  <c r="Q261" i="1"/>
  <c r="Q262" i="1"/>
  <c r="Q263" i="1"/>
  <c r="Q264" i="1"/>
  <c r="Q265" i="1"/>
  <c r="Q266" i="1"/>
  <c r="Q267" i="1"/>
  <c r="Q268" i="1"/>
  <c r="Q269" i="1"/>
  <c r="Q270" i="1"/>
  <c r="Q271" i="1"/>
  <c r="Q272" i="1"/>
  <c r="Q273" i="1"/>
  <c r="Q274" i="1"/>
  <c r="Q275" i="1"/>
  <c r="Q278" i="1"/>
  <c r="Q279" i="1"/>
  <c r="Q284" i="1"/>
  <c r="Q296" i="1"/>
  <c r="Q297" i="1"/>
  <c r="Q298" i="1"/>
  <c r="Q299" i="1"/>
  <c r="Q303" i="1"/>
  <c r="Q304" i="1"/>
  <c r="Q305" i="1"/>
  <c r="Q306" i="1"/>
  <c r="Q307" i="1"/>
  <c r="Q309" i="1"/>
  <c r="Q310" i="1"/>
  <c r="Q311" i="1"/>
  <c r="Q312" i="1"/>
  <c r="Q313" i="1"/>
  <c r="Q314" i="1"/>
  <c r="Q315" i="1"/>
  <c r="Q316" i="1"/>
  <c r="Q317" i="1"/>
  <c r="Q319" i="1"/>
  <c r="Q320" i="1"/>
  <c r="Q321" i="1"/>
  <c r="Q322" i="1"/>
  <c r="Q323" i="1"/>
  <c r="Q324" i="1"/>
  <c r="Q325" i="1"/>
  <c r="Q326" i="1"/>
  <c r="Q327" i="1"/>
  <c r="Q328" i="1"/>
  <c r="Q329" i="1"/>
  <c r="Q330" i="1"/>
  <c r="Q335" i="1"/>
  <c r="Q336" i="1"/>
  <c r="Q337" i="1"/>
  <c r="Q343" i="1"/>
  <c r="Q344" i="1"/>
  <c r="Q345" i="1"/>
  <c r="Q346" i="1"/>
  <c r="Q347" i="1"/>
  <c r="Q348" i="1"/>
  <c r="Q349" i="1"/>
  <c r="Q350" i="1"/>
  <c r="Q351" i="1"/>
  <c r="Q352" i="1"/>
  <c r="Q353" i="1"/>
  <c r="Q354" i="1"/>
  <c r="Q355" i="1"/>
  <c r="Q356" i="1"/>
  <c r="Q357" i="1"/>
  <c r="Q358" i="1"/>
  <c r="Q359" i="1"/>
  <c r="Q360" i="1"/>
  <c r="Q361" i="1"/>
  <c r="Q362" i="1"/>
  <c r="Q364" i="1"/>
  <c r="Q365" i="1"/>
  <c r="Q366" i="1"/>
  <c r="Q367" i="1"/>
  <c r="Q368" i="1"/>
  <c r="Q406" i="1"/>
  <c r="Q407" i="1"/>
  <c r="Q408" i="1"/>
  <c r="Q409" i="1"/>
  <c r="Q410" i="1"/>
  <c r="Q411" i="1"/>
  <c r="Q412" i="1"/>
  <c r="Q414" i="1"/>
  <c r="Q415" i="1"/>
  <c r="Q416" i="1"/>
  <c r="Q417" i="1"/>
  <c r="Q418" i="1"/>
  <c r="Q419" i="1"/>
  <c r="Q420" i="1"/>
  <c r="Q421" i="1"/>
  <c r="Q422" i="1"/>
  <c r="Q423" i="1"/>
  <c r="Q424" i="1"/>
  <c r="Q425" i="1"/>
  <c r="Q426" i="1"/>
  <c r="Q427" i="1"/>
  <c r="Q428" i="1"/>
  <c r="Q429" i="1"/>
  <c r="Q430" i="1"/>
  <c r="Q431" i="1"/>
  <c r="Q432" i="1"/>
  <c r="Q433" i="1"/>
  <c r="Q443" i="1"/>
  <c r="Q449" i="1"/>
  <c r="Q478" i="1"/>
  <c r="Q479" i="1"/>
  <c r="Q485" i="1"/>
  <c r="Q489" i="1"/>
  <c r="Q492" i="1"/>
  <c r="Q526" i="1"/>
  <c r="Q528" i="1"/>
  <c r="Q553" i="1"/>
  <c r="Q581" i="1"/>
  <c r="Q590" i="1"/>
  <c r="Q646" i="1"/>
  <c r="Q647" i="1"/>
  <c r="Q659" i="1"/>
  <c r="Q718" i="1"/>
  <c r="Q756" i="1"/>
  <c r="Q773" i="1"/>
  <c r="Q818" i="1"/>
  <c r="Q862" i="1"/>
  <c r="Q863" i="1"/>
  <c r="Q864" i="1"/>
  <c r="Q865" i="1"/>
  <c r="Q869" i="1"/>
  <c r="Q871" i="1"/>
  <c r="Q882" i="1"/>
  <c r="Q885" i="1"/>
  <c r="Q886" i="1"/>
  <c r="Q898" i="1"/>
  <c r="Q899" i="1"/>
  <c r="Q901" i="1"/>
  <c r="Q902" i="1"/>
  <c r="Q903" i="1"/>
  <c r="Q906" i="1"/>
  <c r="Q917" i="1"/>
  <c r="Q921" i="1"/>
  <c r="Q936" i="1"/>
  <c r="Q937" i="1"/>
  <c r="Q939" i="1"/>
  <c r="Q940" i="1"/>
  <c r="Q948" i="1"/>
  <c r="Q953" i="1"/>
  <c r="Q959" i="1"/>
  <c r="Q960" i="1"/>
  <c r="Q987" i="1"/>
  <c r="Q1001" i="1"/>
  <c r="Q1020" i="1"/>
  <c r="L1031" i="1" l="1"/>
  <c r="L1025" i="1"/>
  <c r="L733" i="1"/>
  <c r="L317" i="1" l="1"/>
  <c r="L318" i="1"/>
  <c r="L319" i="1"/>
  <c r="L320" i="1"/>
  <c r="L321" i="1"/>
  <c r="L322" i="1"/>
  <c r="L323" i="1"/>
  <c r="L324" i="1"/>
  <c r="L325" i="1"/>
  <c r="L326" i="1"/>
  <c r="L327" i="1"/>
  <c r="L17" i="1" l="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P648" i="1" s="1"/>
  <c r="Q648" i="1" s="1"/>
  <c r="Q1046" i="1" s="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6" i="1"/>
  <c r="L1027" i="1"/>
  <c r="L1028" i="1"/>
  <c r="L1029" i="1"/>
  <c r="L1030" i="1"/>
  <c r="L1032" i="1"/>
  <c r="L1033" i="1"/>
  <c r="L1034" i="1"/>
  <c r="L1035" i="1"/>
  <c r="L16" i="1"/>
  <c r="L1046" i="1" l="1"/>
</calcChain>
</file>

<file path=xl/sharedStrings.xml><?xml version="1.0" encoding="utf-8"?>
<sst xmlns="http://schemas.openxmlformats.org/spreadsheetml/2006/main" count="9304" uniqueCount="3097">
  <si>
    <t>Код КСУ НСИ</t>
  </si>
  <si>
    <t>Код ОКПД2</t>
  </si>
  <si>
    <t>Степень ликвид.</t>
  </si>
  <si>
    <t>Ед. изм.</t>
  </si>
  <si>
    <t>Кол-во</t>
  </si>
  <si>
    <t>Тип металло лома (для штучных и неликвид. МТР)</t>
  </si>
  <si>
    <t xml:space="preserve">Предпо лагаемая стоимость реализации за ед., руб. (без НДС)  </t>
  </si>
  <si>
    <t>Итого предпо логаемая стоимость реализации, руб. (без НДС)</t>
  </si>
  <si>
    <t>Учетная стоимость за ед., руб. (без НДС)</t>
  </si>
  <si>
    <t>Итого учетная стоимость, руб. (без НДС)</t>
  </si>
  <si>
    <t>Резерв под обесценение МТР, руб.</t>
  </si>
  <si>
    <t>шт</t>
  </si>
  <si>
    <t>ИТОГО</t>
  </si>
  <si>
    <t>Х</t>
  </si>
  <si>
    <t>№
п/п</t>
  </si>
  <si>
    <t>Краткое наименование МТР</t>
  </si>
  <si>
    <t>Полное наменование МТР</t>
  </si>
  <si>
    <t>кг</t>
  </si>
  <si>
    <t>Новый / 
Б/У</t>
  </si>
  <si>
    <t>Год изгот. / пост. на склад</t>
  </si>
  <si>
    <t>УТВЕРЖДАЮ</t>
  </si>
  <si>
    <t>СОГЛАСОВАНО</t>
  </si>
  <si>
    <t>Приложение №2</t>
  </si>
  <si>
    <t>НАЧАЛО ФОРМЫ</t>
  </si>
  <si>
    <t>КОНЕЦ ФОРМЫ</t>
  </si>
  <si>
    <t>Код УС</t>
  </si>
  <si>
    <t>*Все данные внесены в таблицу в качестве примера заполнения полей</t>
  </si>
  <si>
    <t>Стоимость для расчета резерва под обесценение МТР, руб</t>
  </si>
  <si>
    <t>** Источником данных для заполнения полей столбцов 2-12 является Приложение №1 к Методике</t>
  </si>
  <si>
    <t>*** Поля столбцов 13 и 14 заполняются совместно работниками службы Технического руководителя компании и службы, отвественной за управление ресурсами</t>
  </si>
  <si>
    <t>**** Поля столбцов 15-18 заполняются работниками службы, отвественной за управление ресурсами</t>
  </si>
  <si>
    <t>«Выявление, движение и реализация невостребованных материально-</t>
  </si>
  <si>
    <t>к Методике МТ-086-1</t>
  </si>
  <si>
    <t>Масса лома (общая), кг</t>
  </si>
  <si>
    <t>технических ресурсов филиалов АО «Интер РАО – Электрогенерация»</t>
  </si>
  <si>
    <t>Старая характеристика</t>
  </si>
  <si>
    <t>АО "Интер РАО - Электрогенерация"</t>
  </si>
  <si>
    <t>т</t>
  </si>
  <si>
    <t>24/00226293</t>
  </si>
  <si>
    <t>Труба 426х10/В 20 ГОСТ 8732-78, ГОСТ 8731-74</t>
  </si>
  <si>
    <t>Труба стальная бесшовная, горячедеформированная, наружный диаметр 426мм, толщина стенки 10мм, длина немерная, предельные отклонения: по наружному диаметру +/-1,25%, по толщине стенки +12,5/-15% (точность изготовления по диаметру и толщине стенки обычная), материал сталь 20, с нормированием механичес</t>
  </si>
  <si>
    <t>23.91.11.140</t>
  </si>
  <si>
    <t>24.20.13.130</t>
  </si>
  <si>
    <t>24.20.13.110</t>
  </si>
  <si>
    <t>22.21.10.120</t>
  </si>
  <si>
    <t>Директор   Филиала "Пермская ГРЭС"</t>
  </si>
  <si>
    <t>____________________  А.А. Чувашев</t>
  </si>
  <si>
    <t>08/00039818</t>
  </si>
  <si>
    <t>08/00075932</t>
  </si>
  <si>
    <t>18/00021104</t>
  </si>
  <si>
    <t>24/00004458</t>
  </si>
  <si>
    <t>24/00205796</t>
  </si>
  <si>
    <t>24/00030976</t>
  </si>
  <si>
    <t>24/00034212</t>
  </si>
  <si>
    <t>24/00029297</t>
  </si>
  <si>
    <t>24/00114739</t>
  </si>
  <si>
    <t>24/00086140</t>
  </si>
  <si>
    <t>24/00243514</t>
  </si>
  <si>
    <t>24/00260039</t>
  </si>
  <si>
    <t>24/00255610</t>
  </si>
  <si>
    <t>24/00263521</t>
  </si>
  <si>
    <t>08/00028302</t>
  </si>
  <si>
    <t>08/00036168</t>
  </si>
  <si>
    <t>08/00004658</t>
  </si>
  <si>
    <t>24/00222521</t>
  </si>
  <si>
    <t>08/00042412</t>
  </si>
  <si>
    <t>08/00042508</t>
  </si>
  <si>
    <t>08/00042535</t>
  </si>
  <si>
    <t>08/00039389</t>
  </si>
  <si>
    <t>08/00042413</t>
  </si>
  <si>
    <t>08/00039399</t>
  </si>
  <si>
    <t>08/00039506</t>
  </si>
  <si>
    <t>08/00039465</t>
  </si>
  <si>
    <t>08/00039395</t>
  </si>
  <si>
    <t>08/00039507</t>
  </si>
  <si>
    <t>08/00042254</t>
  </si>
  <si>
    <t>08/00039826</t>
  </si>
  <si>
    <t>08/00039827</t>
  </si>
  <si>
    <t>08/00042137</t>
  </si>
  <si>
    <t>08/00039805</t>
  </si>
  <si>
    <t>08/00039776</t>
  </si>
  <si>
    <t>08/00039803</t>
  </si>
  <si>
    <t>08/00039696</t>
  </si>
  <si>
    <t>08/00041520</t>
  </si>
  <si>
    <t>08/00042664</t>
  </si>
  <si>
    <t>08/00042261</t>
  </si>
  <si>
    <t>08/00039583</t>
  </si>
  <si>
    <t>08/00039595</t>
  </si>
  <si>
    <t>08/00039590</t>
  </si>
  <si>
    <t>08/00039585</t>
  </si>
  <si>
    <t>08/00039589</t>
  </si>
  <si>
    <t>08/00039584</t>
  </si>
  <si>
    <t>08/00039602</t>
  </si>
  <si>
    <t>08/00039574</t>
  </si>
  <si>
    <t>08/00039597</t>
  </si>
  <si>
    <t>08/00042938</t>
  </si>
  <si>
    <t>08/00042939</t>
  </si>
  <si>
    <t>08/00039194</t>
  </si>
  <si>
    <t>08/00038447</t>
  </si>
  <si>
    <t>08/00038424</t>
  </si>
  <si>
    <t>08/00041940</t>
  </si>
  <si>
    <t>08/00041941</t>
  </si>
  <si>
    <t>08/00041937</t>
  </si>
  <si>
    <t>08/00039110</t>
  </si>
  <si>
    <t>08/00039111</t>
  </si>
  <si>
    <t>08/00042218</t>
  </si>
  <si>
    <t>08/00039568</t>
  </si>
  <si>
    <t>24/00175169</t>
  </si>
  <si>
    <t>24/00128699</t>
  </si>
  <si>
    <t>24/00177777</t>
  </si>
  <si>
    <t>08/00068157</t>
  </si>
  <si>
    <t>08/00039414</t>
  </si>
  <si>
    <t>08/00039933</t>
  </si>
  <si>
    <t>08/00042040</t>
  </si>
  <si>
    <t>08/00042519</t>
  </si>
  <si>
    <t>24/00178269</t>
  </si>
  <si>
    <t>24/00178933</t>
  </si>
  <si>
    <t>24/00180711</t>
  </si>
  <si>
    <t>24/00180712</t>
  </si>
  <si>
    <t>24/00181297</t>
  </si>
  <si>
    <t>24/00111192</t>
  </si>
  <si>
    <t>24/00111204</t>
  </si>
  <si>
    <t>24/00111205</t>
  </si>
  <si>
    <t>24/00111213</t>
  </si>
  <si>
    <t>24/00170686</t>
  </si>
  <si>
    <t>24/00095279</t>
  </si>
  <si>
    <t>24/00096423</t>
  </si>
  <si>
    <t>08/00025943</t>
  </si>
  <si>
    <t>24/00169292</t>
  </si>
  <si>
    <t>24/00165797</t>
  </si>
  <si>
    <t>24/00099869</t>
  </si>
  <si>
    <t>24/00099870</t>
  </si>
  <si>
    <t>24/00110122</t>
  </si>
  <si>
    <t>08/00080833</t>
  </si>
  <si>
    <t>08/00016999</t>
  </si>
  <si>
    <t>08/00003095</t>
  </si>
  <si>
    <t>08/00029087</t>
  </si>
  <si>
    <t>08/00004078</t>
  </si>
  <si>
    <t>08/00043130</t>
  </si>
  <si>
    <t>08/00043710</t>
  </si>
  <si>
    <t>08/00042674</t>
  </si>
  <si>
    <t>08/00043575</t>
  </si>
  <si>
    <t>08/00042656</t>
  </si>
  <si>
    <t>08/00042840</t>
  </si>
  <si>
    <t>08/00040141</t>
  </si>
  <si>
    <t>08/00040139</t>
  </si>
  <si>
    <t>08/00040132</t>
  </si>
  <si>
    <t>08/00043573</t>
  </si>
  <si>
    <t>08/00039986</t>
  </si>
  <si>
    <t>08/00040265</t>
  </si>
  <si>
    <t>08/00042782</t>
  </si>
  <si>
    <t>08/00039924</t>
  </si>
  <si>
    <t>08/00042855</t>
  </si>
  <si>
    <t>08/00042176</t>
  </si>
  <si>
    <t>08/00043556</t>
  </si>
  <si>
    <t>08/00043557</t>
  </si>
  <si>
    <t>08/00043261</t>
  </si>
  <si>
    <t>08/00042729</t>
  </si>
  <si>
    <t>08/00041945</t>
  </si>
  <si>
    <t>08/00039970</t>
  </si>
  <si>
    <t>08/00043355</t>
  </si>
  <si>
    <t>08/00043356</t>
  </si>
  <si>
    <t>08/00043830</t>
  </si>
  <si>
    <t>08/00042879</t>
  </si>
  <si>
    <t>08/00043345</t>
  </si>
  <si>
    <t>08/00043347</t>
  </si>
  <si>
    <t>08/00043348</t>
  </si>
  <si>
    <t>08/00043349</t>
  </si>
  <si>
    <t>08/00043350</t>
  </si>
  <si>
    <t>08/00043346</t>
  </si>
  <si>
    <t>08/00043351</t>
  </si>
  <si>
    <t>08/00043352</t>
  </si>
  <si>
    <t>08/00043353</t>
  </si>
  <si>
    <t>08/00043354</t>
  </si>
  <si>
    <t>18/00008010</t>
  </si>
  <si>
    <t>18/00001844</t>
  </si>
  <si>
    <t>08/00038570</t>
  </si>
  <si>
    <t>08/00039050</t>
  </si>
  <si>
    <t>08/00038797</t>
  </si>
  <si>
    <t>08/00038884</t>
  </si>
  <si>
    <t>08/00038778</t>
  </si>
  <si>
    <t>08/00038918</t>
  </si>
  <si>
    <t>08/00038695</t>
  </si>
  <si>
    <t>08/00042145</t>
  </si>
  <si>
    <t>08/00042146</t>
  </si>
  <si>
    <t>08/00039302</t>
  </si>
  <si>
    <t>08/00039276</t>
  </si>
  <si>
    <t>08/00039274</t>
  </si>
  <si>
    <t>08/00041739</t>
  </si>
  <si>
    <t>08/00041741</t>
  </si>
  <si>
    <t>08/00039405</t>
  </si>
  <si>
    <t>08/00041468</t>
  </si>
  <si>
    <t>08/00039441</t>
  </si>
  <si>
    <t>08/00042677</t>
  </si>
  <si>
    <t>08/00041792</t>
  </si>
  <si>
    <t>08/00041790</t>
  </si>
  <si>
    <t>08/00041789</t>
  </si>
  <si>
    <t>08/00041794</t>
  </si>
  <si>
    <t>08/00041795</t>
  </si>
  <si>
    <t>08/00041793</t>
  </si>
  <si>
    <t>08/00072657</t>
  </si>
  <si>
    <t>08/00072659</t>
  </si>
  <si>
    <t>08/00072660</t>
  </si>
  <si>
    <t>08/00075392</t>
  </si>
  <si>
    <t>08/00040128</t>
  </si>
  <si>
    <t>08/00043410</t>
  </si>
  <si>
    <t>08/00043411</t>
  </si>
  <si>
    <t>08/00043158</t>
  </si>
  <si>
    <t>08/00039014</t>
  </si>
  <si>
    <t>08/00038907</t>
  </si>
  <si>
    <t>08/00038863</t>
  </si>
  <si>
    <t>08/00038716</t>
  </si>
  <si>
    <t>08/00043660</t>
  </si>
  <si>
    <t>08/00039809</t>
  </si>
  <si>
    <t>08/00043470</t>
  </si>
  <si>
    <t>08/00043467</t>
  </si>
  <si>
    <t>08/00043469</t>
  </si>
  <si>
    <t>08/00066206</t>
  </si>
  <si>
    <t>08/00038991</t>
  </si>
  <si>
    <t>08/00038990</t>
  </si>
  <si>
    <t>08/00040137</t>
  </si>
  <si>
    <t>08/00041811</t>
  </si>
  <si>
    <t>08/00041807</t>
  </si>
  <si>
    <t>08/00041803</t>
  </si>
  <si>
    <t>08/00040258</t>
  </si>
  <si>
    <t>08/00040269</t>
  </si>
  <si>
    <t>08/00040266</t>
  </si>
  <si>
    <t>08/00039959</t>
  </si>
  <si>
    <t>08/00043041</t>
  </si>
  <si>
    <t>08/00040309</t>
  </si>
  <si>
    <t>08/00043195</t>
  </si>
  <si>
    <t>08/00039910</t>
  </si>
  <si>
    <t>08/00039469</t>
  </si>
  <si>
    <t>08/00042178</t>
  </si>
  <si>
    <t>08/00042177</t>
  </si>
  <si>
    <t>08/00042816</t>
  </si>
  <si>
    <t>08/00039318</t>
  </si>
  <si>
    <t>08/00042191</t>
  </si>
  <si>
    <t>08/00041904</t>
  </si>
  <si>
    <t>08/00042395</t>
  </si>
  <si>
    <t>08/00042332</t>
  </si>
  <si>
    <t>08/00042330</t>
  </si>
  <si>
    <t>08/00042329</t>
  </si>
  <si>
    <t>08/00026244</t>
  </si>
  <si>
    <t>24/00105620</t>
  </si>
  <si>
    <t>24/00105625</t>
  </si>
  <si>
    <t>24/00108236</t>
  </si>
  <si>
    <t>24/00108239</t>
  </si>
  <si>
    <t>24/00108242</t>
  </si>
  <si>
    <t>24/00108243</t>
  </si>
  <si>
    <t>24/00228718</t>
  </si>
  <si>
    <t>24/00228725</t>
  </si>
  <si>
    <t>24/00228775</t>
  </si>
  <si>
    <t>24/00228804</t>
  </si>
  <si>
    <t>24/00228882</t>
  </si>
  <si>
    <t>24/00228028</t>
  </si>
  <si>
    <t>24/00197635</t>
  </si>
  <si>
    <t>24/00223828</t>
  </si>
  <si>
    <t>18/00060497</t>
  </si>
  <si>
    <t>24/00014723</t>
  </si>
  <si>
    <t>24/00205798</t>
  </si>
  <si>
    <t>24/00107626</t>
  </si>
  <si>
    <t>24/00107629</t>
  </si>
  <si>
    <t>24/00107631</t>
  </si>
  <si>
    <t>24/00119125</t>
  </si>
  <si>
    <t>24/00159545</t>
  </si>
  <si>
    <t>24/00243541</t>
  </si>
  <si>
    <t>24/00245422</t>
  </si>
  <si>
    <t>24/00256845</t>
  </si>
  <si>
    <t>24/00209276</t>
  </si>
  <si>
    <t>24/00209729</t>
  </si>
  <si>
    <t>24/00118684</t>
  </si>
  <si>
    <t>24/00231173</t>
  </si>
  <si>
    <t>24/00231184</t>
  </si>
  <si>
    <t>24/00132729</t>
  </si>
  <si>
    <t>24/00068751</t>
  </si>
  <si>
    <t>24/00075195</t>
  </si>
  <si>
    <t>08/00005397</t>
  </si>
  <si>
    <t>24/00195900</t>
  </si>
  <si>
    <t>24/00069863</t>
  </si>
  <si>
    <t>08/00009938</t>
  </si>
  <si>
    <t>08/00039392</t>
  </si>
  <si>
    <t>08/00043211</t>
  </si>
  <si>
    <t>08/00041479</t>
  </si>
  <si>
    <t>08/00039793</t>
  </si>
  <si>
    <t>08/00041776</t>
  </si>
  <si>
    <t>08/00039838</t>
  </si>
  <si>
    <t>08/00039841</t>
  </si>
  <si>
    <t>08/00039830</t>
  </si>
  <si>
    <t>08/00039795</t>
  </si>
  <si>
    <t>08/00039529</t>
  </si>
  <si>
    <t>08/00038913</t>
  </si>
  <si>
    <t>08/00038679</t>
  </si>
  <si>
    <t>08/00038852</t>
  </si>
  <si>
    <t>08/00038704</t>
  </si>
  <si>
    <t>08/00038691</t>
  </si>
  <si>
    <t>08/00039219</t>
  </si>
  <si>
    <t>08/00039290</t>
  </si>
  <si>
    <t>08/00039284</t>
  </si>
  <si>
    <t>08/00039396</t>
  </si>
  <si>
    <t>08/00038567</t>
  </si>
  <si>
    <t>08/00038573</t>
  </si>
  <si>
    <t>08/00038883</t>
  </si>
  <si>
    <t>08/00038882</t>
  </si>
  <si>
    <t>08/00038717</t>
  </si>
  <si>
    <t>08/00039236</t>
  </si>
  <si>
    <t>08/00039235</t>
  </si>
  <si>
    <t>08/00039234</t>
  </si>
  <si>
    <t>08/00038940</t>
  </si>
  <si>
    <t>08/00002263</t>
  </si>
  <si>
    <t>08/00009258</t>
  </si>
  <si>
    <t>08/00012946</t>
  </si>
  <si>
    <t>08/00026685</t>
  </si>
  <si>
    <t>08/00016488</t>
  </si>
  <si>
    <t>08/00017176</t>
  </si>
  <si>
    <t>08/00014325</t>
  </si>
  <si>
    <t>08/00010452</t>
  </si>
  <si>
    <t>08/00027441</t>
  </si>
  <si>
    <t>08/00032005</t>
  </si>
  <si>
    <t>08/00027896</t>
  </si>
  <si>
    <t>08/00012632</t>
  </si>
  <si>
    <t>08/00027562</t>
  </si>
  <si>
    <t>08/00012361</t>
  </si>
  <si>
    <t>24/00063188</t>
  </si>
  <si>
    <t>08/00025378</t>
  </si>
  <si>
    <t>08/00028500</t>
  </si>
  <si>
    <t>08/00010926</t>
  </si>
  <si>
    <t>08/00001384</t>
  </si>
  <si>
    <t>08/00021499</t>
  </si>
  <si>
    <t>08/00037509</t>
  </si>
  <si>
    <t>08/00004075</t>
  </si>
  <si>
    <t>08/00012884</t>
  </si>
  <si>
    <t>08/00080933</t>
  </si>
  <si>
    <t>24/00097736</t>
  </si>
  <si>
    <t>08/00041560</t>
  </si>
  <si>
    <t>08/00041559</t>
  </si>
  <si>
    <t>08/00041557</t>
  </si>
  <si>
    <t>08/00009921</t>
  </si>
  <si>
    <t>08/00030655</t>
  </si>
  <si>
    <t>08/00039393</t>
  </si>
  <si>
    <t>08/00042061</t>
  </si>
  <si>
    <t>08/00042062</t>
  </si>
  <si>
    <t>08/00042020</t>
  </si>
  <si>
    <t>08/00041532</t>
  </si>
  <si>
    <t>08/00041533</t>
  </si>
  <si>
    <t>24/00273575</t>
  </si>
  <si>
    <t>24/00266976</t>
  </si>
  <si>
    <t>24/00266989</t>
  </si>
  <si>
    <t>24/00268881</t>
  </si>
  <si>
    <t>24/00268882</t>
  </si>
  <si>
    <t>24/00268883</t>
  </si>
  <si>
    <t>24/00268884</t>
  </si>
  <si>
    <t>24/00273476</t>
  </si>
  <si>
    <t>24/00273480</t>
  </si>
  <si>
    <t>24/00273481</t>
  </si>
  <si>
    <t>24/00273482</t>
  </si>
  <si>
    <t>24/00273483</t>
  </si>
  <si>
    <t>24/00273484</t>
  </si>
  <si>
    <t>24/00273491</t>
  </si>
  <si>
    <t>24/00273492</t>
  </si>
  <si>
    <t>24/00273524</t>
  </si>
  <si>
    <t>24/00273525</t>
  </si>
  <si>
    <t>24/00273526</t>
  </si>
  <si>
    <t>24/00273527</t>
  </si>
  <si>
    <t>24/00273528</t>
  </si>
  <si>
    <t>24/00273531</t>
  </si>
  <si>
    <t>24/00273532</t>
  </si>
  <si>
    <t>24/00273533</t>
  </si>
  <si>
    <t>24/00273534</t>
  </si>
  <si>
    <t>24/00273535</t>
  </si>
  <si>
    <t>24/00273536</t>
  </si>
  <si>
    <t>24/00273538</t>
  </si>
  <si>
    <t>24/00273539</t>
  </si>
  <si>
    <t>24/00273540</t>
  </si>
  <si>
    <t>24/00273541</t>
  </si>
  <si>
    <t>24/00273542</t>
  </si>
  <si>
    <t>24/00273543</t>
  </si>
  <si>
    <t>24/00273544</t>
  </si>
  <si>
    <t>24/00273545</t>
  </si>
  <si>
    <t>24/00273546</t>
  </si>
  <si>
    <t>24/00273547</t>
  </si>
  <si>
    <t>24/00273548</t>
  </si>
  <si>
    <t>18/00007418</t>
  </si>
  <si>
    <t>08/00035248</t>
  </si>
  <si>
    <t>08/00012576</t>
  </si>
  <si>
    <t>08/00028133</t>
  </si>
  <si>
    <t>24/00267565</t>
  </si>
  <si>
    <t>24/00267566</t>
  </si>
  <si>
    <t>24/00267567</t>
  </si>
  <si>
    <t>24/00267568</t>
  </si>
  <si>
    <t>24/00267601</t>
  </si>
  <si>
    <t>24/00273507</t>
  </si>
  <si>
    <t>18/00019423</t>
  </si>
  <si>
    <t>24/00273552</t>
  </si>
  <si>
    <t>24/00267177</t>
  </si>
  <si>
    <t>24/00267187</t>
  </si>
  <si>
    <t>24/00266339</t>
  </si>
  <si>
    <t>24/00273496</t>
  </si>
  <si>
    <t>24/00266990</t>
  </si>
  <si>
    <t>24/00261979</t>
  </si>
  <si>
    <t>24/00262916</t>
  </si>
  <si>
    <t>24/00262919</t>
  </si>
  <si>
    <t>24/00262922</t>
  </si>
  <si>
    <t>24/00262926</t>
  </si>
  <si>
    <t>24/00262930</t>
  </si>
  <si>
    <t>24/00262931</t>
  </si>
  <si>
    <t>24/00262932</t>
  </si>
  <si>
    <t>24/00262933</t>
  </si>
  <si>
    <t>24/00251400</t>
  </si>
  <si>
    <t>24/00251401</t>
  </si>
  <si>
    <t>24/00251402</t>
  </si>
  <si>
    <t>24/00251403</t>
  </si>
  <si>
    <t>24/00251405</t>
  </si>
  <si>
    <t>24/00251406</t>
  </si>
  <si>
    <t>24/00251407</t>
  </si>
  <si>
    <t>24/00251408</t>
  </si>
  <si>
    <t>24/00252620</t>
  </si>
  <si>
    <t>24/00252621</t>
  </si>
  <si>
    <t>24/00252650</t>
  </si>
  <si>
    <t>24/00252651</t>
  </si>
  <si>
    <t>24/00216280</t>
  </si>
  <si>
    <t>24/00216323</t>
  </si>
  <si>
    <t>24/00263669</t>
  </si>
  <si>
    <t>24/00265176</t>
  </si>
  <si>
    <t>24/00265225</t>
  </si>
  <si>
    <t>24/00265411</t>
  </si>
  <si>
    <t>24/00265412</t>
  </si>
  <si>
    <t>24/00265414</t>
  </si>
  <si>
    <t>24/00265438</t>
  </si>
  <si>
    <t>24/00265472</t>
  </si>
  <si>
    <t>24/00269936</t>
  </si>
  <si>
    <t>24/00265948</t>
  </si>
  <si>
    <t>24/00265949</t>
  </si>
  <si>
    <t>24/00265950</t>
  </si>
  <si>
    <t>24/00265951</t>
  </si>
  <si>
    <t>24/00265952</t>
  </si>
  <si>
    <t>24/00265953</t>
  </si>
  <si>
    <t>24/00265954</t>
  </si>
  <si>
    <t>24/00265955</t>
  </si>
  <si>
    <t>24/00265956</t>
  </si>
  <si>
    <t>24/00265957</t>
  </si>
  <si>
    <t>24/00265958</t>
  </si>
  <si>
    <t>24/00265959</t>
  </si>
  <si>
    <t>24/00265962</t>
  </si>
  <si>
    <t>24/00265963</t>
  </si>
  <si>
    <t>24/00265964</t>
  </si>
  <si>
    <t>24/00265965</t>
  </si>
  <si>
    <t>24/00265966</t>
  </si>
  <si>
    <t>24/00265968</t>
  </si>
  <si>
    <t>24/00265969</t>
  </si>
  <si>
    <t>24/00265970</t>
  </si>
  <si>
    <t>24/00174642</t>
  </si>
  <si>
    <t>24/00223562</t>
  </si>
  <si>
    <t>24/00223564</t>
  </si>
  <si>
    <t>24/00223567</t>
  </si>
  <si>
    <t>24/00223573</t>
  </si>
  <si>
    <t>24/00223576</t>
  </si>
  <si>
    <t>08/00042901</t>
  </si>
  <si>
    <t>08/00043680</t>
  </si>
  <si>
    <t>24/00200439</t>
  </si>
  <si>
    <t>24/00122945</t>
  </si>
  <si>
    <t>24/00117931</t>
  </si>
  <si>
    <t>24/00228941</t>
  </si>
  <si>
    <t>24/00231147</t>
  </si>
  <si>
    <t>24/00005914</t>
  </si>
  <si>
    <t>24/00211189</t>
  </si>
  <si>
    <t>24/00213195</t>
  </si>
  <si>
    <t>24/00213196</t>
  </si>
  <si>
    <t>24/00235098</t>
  </si>
  <si>
    <t>24/00122703</t>
  </si>
  <si>
    <t>24/00062157</t>
  </si>
  <si>
    <t>24/00054919</t>
  </si>
  <si>
    <t>24/00063510</t>
  </si>
  <si>
    <t>08/00025868</t>
  </si>
  <si>
    <t>08/00024727</t>
  </si>
  <si>
    <t>08/00018563</t>
  </si>
  <si>
    <t>08/00008797</t>
  </si>
  <si>
    <t>08/00015027</t>
  </si>
  <si>
    <t>08/00033155</t>
  </si>
  <si>
    <t>08/00040597</t>
  </si>
  <si>
    <t>08/00014345</t>
  </si>
  <si>
    <t>08/00022830</t>
  </si>
  <si>
    <t>08/00018171</t>
  </si>
  <si>
    <t>24/00077207</t>
  </si>
  <si>
    <t>24/00196732</t>
  </si>
  <si>
    <t>24/00072463</t>
  </si>
  <si>
    <t>24/00193482</t>
  </si>
  <si>
    <t>24/00057344</t>
  </si>
  <si>
    <t>08/00040506</t>
  </si>
  <si>
    <t>08/00013462</t>
  </si>
  <si>
    <t>08/00002129</t>
  </si>
  <si>
    <t>08/00010526</t>
  </si>
  <si>
    <t>08/00008874</t>
  </si>
  <si>
    <t>24/00173399</t>
  </si>
  <si>
    <t>24/00185115</t>
  </si>
  <si>
    <t>24/00185119</t>
  </si>
  <si>
    <t>24/00185120</t>
  </si>
  <si>
    <t>24/00185121</t>
  </si>
  <si>
    <t>24/00185122</t>
  </si>
  <si>
    <t>24/00185375</t>
  </si>
  <si>
    <t>24/00233377</t>
  </si>
  <si>
    <t>24/00169502</t>
  </si>
  <si>
    <t>24/00169820</t>
  </si>
  <si>
    <t>24/00187231</t>
  </si>
  <si>
    <t>24/00171114</t>
  </si>
  <si>
    <t>08/00002842</t>
  </si>
  <si>
    <t>24/00180821</t>
  </si>
  <si>
    <t>24/00128634</t>
  </si>
  <si>
    <t>18/00019826</t>
  </si>
  <si>
    <t>08/00008297</t>
  </si>
  <si>
    <t>08/00042433</t>
  </si>
  <si>
    <t>08/00042434</t>
  </si>
  <si>
    <t>08/00040380</t>
  </si>
  <si>
    <t>08/00040416</t>
  </si>
  <si>
    <t>08/00040112</t>
  </si>
  <si>
    <t>08/00042912</t>
  </si>
  <si>
    <t>08/00042721</t>
  </si>
  <si>
    <t>08/00043148</t>
  </si>
  <si>
    <t>08/00042784</t>
  </si>
  <si>
    <t>24/00058334</t>
  </si>
  <si>
    <t>24/00237606</t>
  </si>
  <si>
    <t>24/00056106</t>
  </si>
  <si>
    <t>24/00056107</t>
  </si>
  <si>
    <t>24/00187223</t>
  </si>
  <si>
    <t>24/00107920</t>
  </si>
  <si>
    <t>24/00107924</t>
  </si>
  <si>
    <t>24/00105049</t>
  </si>
  <si>
    <t>18/00001365</t>
  </si>
  <si>
    <t>08/00023897</t>
  </si>
  <si>
    <t>08/00038052</t>
  </si>
  <si>
    <t>08/00037948</t>
  </si>
  <si>
    <t>08/00043150</t>
  </si>
  <si>
    <t>08/00038002</t>
  </si>
  <si>
    <t>24/00051919</t>
  </si>
  <si>
    <t>24/00194687</t>
  </si>
  <si>
    <t>24/00068397</t>
  </si>
  <si>
    <t>08/00001120</t>
  </si>
  <si>
    <t>08/00026523</t>
  </si>
  <si>
    <t>08/00010242</t>
  </si>
  <si>
    <t>08/00025213</t>
  </si>
  <si>
    <t>08/00014923</t>
  </si>
  <si>
    <t>08/00038020</t>
  </si>
  <si>
    <t>08/00037978</t>
  </si>
  <si>
    <t>08/00037986</t>
  </si>
  <si>
    <t>08/00037912</t>
  </si>
  <si>
    <t>08/00037908</t>
  </si>
  <si>
    <t>08/00017450</t>
  </si>
  <si>
    <t>24/00200788</t>
  </si>
  <si>
    <t>08/00037991</t>
  </si>
  <si>
    <t>24/00225005</t>
  </si>
  <si>
    <t>24/00225011</t>
  </si>
  <si>
    <t>24/00163705</t>
  </si>
  <si>
    <t>08/00038109</t>
  </si>
  <si>
    <t>08/00038108</t>
  </si>
  <si>
    <t>08/00037969</t>
  </si>
  <si>
    <t>08/00037945</t>
  </si>
  <si>
    <t>24/00187386</t>
  </si>
  <si>
    <t>24/00225463</t>
  </si>
  <si>
    <t>24/00225499</t>
  </si>
  <si>
    <t>24/00225511</t>
  </si>
  <si>
    <t>08/00014822</t>
  </si>
  <si>
    <t>24/00130093</t>
  </si>
  <si>
    <t>24/00175481</t>
  </si>
  <si>
    <t>24/00172662</t>
  </si>
  <si>
    <t>24/00172664</t>
  </si>
  <si>
    <t>24/00172681</t>
  </si>
  <si>
    <t>24/00172907</t>
  </si>
  <si>
    <t>24/00170236</t>
  </si>
  <si>
    <t>24/00170240</t>
  </si>
  <si>
    <t>24/00170266</t>
  </si>
  <si>
    <t>24/00170327</t>
  </si>
  <si>
    <t>24/00107495</t>
  </si>
  <si>
    <t>24/00169496</t>
  </si>
  <si>
    <t>24/00169500</t>
  </si>
  <si>
    <t>08/00003943</t>
  </si>
  <si>
    <t>08/00027511</t>
  </si>
  <si>
    <t>08/00023511</t>
  </si>
  <si>
    <t>08/00016727</t>
  </si>
  <si>
    <t>24/00169202</t>
  </si>
  <si>
    <t>24/00173019</t>
  </si>
  <si>
    <t>08/00015195</t>
  </si>
  <si>
    <t>08/00036655</t>
  </si>
  <si>
    <t>08/00028154</t>
  </si>
  <si>
    <t>08/00037431</t>
  </si>
  <si>
    <t>24/00155244</t>
  </si>
  <si>
    <t>24/00232317</t>
  </si>
  <si>
    <t>24/00213509</t>
  </si>
  <si>
    <t>24/00213511</t>
  </si>
  <si>
    <t>24/00225390</t>
  </si>
  <si>
    <t>24/00227054</t>
  </si>
  <si>
    <t>08/00026959</t>
  </si>
  <si>
    <t>08/00041036</t>
  </si>
  <si>
    <t>24/00165665</t>
  </si>
  <si>
    <t>08/00042387</t>
  </si>
  <si>
    <t>08/00068691</t>
  </si>
  <si>
    <t>24/00226584</t>
  </si>
  <si>
    <t>24/00225202</t>
  </si>
  <si>
    <t>24/00068285</t>
  </si>
  <si>
    <t>24/00068287</t>
  </si>
  <si>
    <t>24/00068288</t>
  </si>
  <si>
    <t>24/00068289</t>
  </si>
  <si>
    <t>24/00068294</t>
  </si>
  <si>
    <t>24/00073618</t>
  </si>
  <si>
    <t>24/00138954</t>
  </si>
  <si>
    <t>24/00103460</t>
  </si>
  <si>
    <t>24/00187429</t>
  </si>
  <si>
    <t>24/00114497</t>
  </si>
  <si>
    <t>24/00237533</t>
  </si>
  <si>
    <t>24/00202096</t>
  </si>
  <si>
    <t>24/00202097</t>
  </si>
  <si>
    <t>24/00202222</t>
  </si>
  <si>
    <t>24/00202224</t>
  </si>
  <si>
    <t>24/00202225</t>
  </si>
  <si>
    <t>24/00202228</t>
  </si>
  <si>
    <t>08/00023044</t>
  </si>
  <si>
    <t>08/00043514</t>
  </si>
  <si>
    <t>24/00203200</t>
  </si>
  <si>
    <t>08/00042174</t>
  </si>
  <si>
    <t>08/00021736</t>
  </si>
  <si>
    <t>08/00042802</t>
  </si>
  <si>
    <t>08/00039477</t>
  </si>
  <si>
    <t>08/00072655</t>
  </si>
  <si>
    <t>08/00072656</t>
  </si>
  <si>
    <t>18/00019862</t>
  </si>
  <si>
    <t>08/00012971</t>
  </si>
  <si>
    <t>08/00023921</t>
  </si>
  <si>
    <t>08/00022096</t>
  </si>
  <si>
    <t>08/00001265</t>
  </si>
  <si>
    <t>24/00017437</t>
  </si>
  <si>
    <t>08/00004734</t>
  </si>
  <si>
    <t>08/00022579</t>
  </si>
  <si>
    <t>08/00037672</t>
  </si>
  <si>
    <t>08/00013217</t>
  </si>
  <si>
    <t>08/00005641</t>
  </si>
  <si>
    <t>08/00008578</t>
  </si>
  <si>
    <t>08/00000248</t>
  </si>
  <si>
    <t>24/00186576</t>
  </si>
  <si>
    <t>24/00129463</t>
  </si>
  <si>
    <t>08/00025838</t>
  </si>
  <si>
    <t>08/00039329</t>
  </si>
  <si>
    <t>08/00039935</t>
  </si>
  <si>
    <t>08/00018112</t>
  </si>
  <si>
    <t>08/00008466</t>
  </si>
  <si>
    <t>24/00026635</t>
  </si>
  <si>
    <t>24/00072356</t>
  </si>
  <si>
    <t>24/00077204</t>
  </si>
  <si>
    <t>24/00126098</t>
  </si>
  <si>
    <t>24/00124863</t>
  </si>
  <si>
    <t>24/00108322</t>
  </si>
  <si>
    <t>08/00019267</t>
  </si>
  <si>
    <t>24/00004962</t>
  </si>
  <si>
    <t>24/00171112</t>
  </si>
  <si>
    <t>24/00172924</t>
  </si>
  <si>
    <t>24/00214408</t>
  </si>
  <si>
    <t>24/00214409</t>
  </si>
  <si>
    <t>24/00234596</t>
  </si>
  <si>
    <t>24/00234753</t>
  </si>
  <si>
    <t>18/00012511</t>
  </si>
  <si>
    <t>24/00219694</t>
  </si>
  <si>
    <t>24/00111720</t>
  </si>
  <si>
    <t>24/00215995</t>
  </si>
  <si>
    <t>18/00021512</t>
  </si>
  <si>
    <t>18/00054544</t>
  </si>
  <si>
    <t>08/00010464</t>
  </si>
  <si>
    <t>08/00042199</t>
  </si>
  <si>
    <t>08/00040670</t>
  </si>
  <si>
    <t>24/00171137</t>
  </si>
  <si>
    <t>08/00040099</t>
  </si>
  <si>
    <t>08/00039453</t>
  </si>
  <si>
    <t>08/00000284</t>
  </si>
  <si>
    <t>08/00000575</t>
  </si>
  <si>
    <t>08/00040596</t>
  </si>
  <si>
    <t>08/00011414</t>
  </si>
  <si>
    <t>08/00040672</t>
  </si>
  <si>
    <t>08/00040444</t>
  </si>
  <si>
    <t>08/00042744</t>
  </si>
  <si>
    <t>08/00040151</t>
  </si>
  <si>
    <t>08/00041676</t>
  </si>
  <si>
    <t>08/00040441</t>
  </si>
  <si>
    <t>08/00040442</t>
  </si>
  <si>
    <t>08/00040433</t>
  </si>
  <si>
    <t>08/00040435</t>
  </si>
  <si>
    <t>08/00040436</t>
  </si>
  <si>
    <t>08/00041896</t>
  </si>
  <si>
    <t>08/00042646</t>
  </si>
  <si>
    <t>08/00042647</t>
  </si>
  <si>
    <t>08/00040425</t>
  </si>
  <si>
    <t>08/00040427</t>
  </si>
  <si>
    <t>08/00043486</t>
  </si>
  <si>
    <t>08/00040678</t>
  </si>
  <si>
    <t>08/00041054</t>
  </si>
  <si>
    <t>24/00016870</t>
  </si>
  <si>
    <t>08/00040966</t>
  </si>
  <si>
    <t>08/00041295</t>
  </si>
  <si>
    <t>08/00041296</t>
  </si>
  <si>
    <t>08/00043485</t>
  </si>
  <si>
    <t>08/00040669</t>
  </si>
  <si>
    <t>08/00042754</t>
  </si>
  <si>
    <t>24/00173664</t>
  </si>
  <si>
    <t>08/00038139</t>
  </si>
  <si>
    <t>24/00170515</t>
  </si>
  <si>
    <t>08/00040153</t>
  </si>
  <si>
    <t>24/00240328</t>
  </si>
  <si>
    <t>24/00245959</t>
  </si>
  <si>
    <t>08/00043023</t>
  </si>
  <si>
    <t>24/00133624</t>
  </si>
  <si>
    <t>24/00277916</t>
  </si>
  <si>
    <t>24/00126093</t>
  </si>
  <si>
    <t>24/00111594</t>
  </si>
  <si>
    <t>24/00122010</t>
  </si>
  <si>
    <t>24/00035725</t>
  </si>
  <si>
    <t>24/00004971</t>
  </si>
  <si>
    <t>24/00009497</t>
  </si>
  <si>
    <t>24/00039204</t>
  </si>
  <si>
    <t>24/00072388</t>
  </si>
  <si>
    <t>08/00041332</t>
  </si>
  <si>
    <t>08/00042818</t>
  </si>
  <si>
    <t>08/00042819</t>
  </si>
  <si>
    <t>08/00002126</t>
  </si>
  <si>
    <t>08/00006422</t>
  </si>
  <si>
    <t>08/00019127</t>
  </si>
  <si>
    <t>08/00018733</t>
  </si>
  <si>
    <t>08/00004523</t>
  </si>
  <si>
    <t>08/00023536</t>
  </si>
  <si>
    <t>08/00019604</t>
  </si>
  <si>
    <t>08/00006387</t>
  </si>
  <si>
    <t>08/00041357</t>
  </si>
  <si>
    <t>08/00039083</t>
  </si>
  <si>
    <t>08/00043276</t>
  </si>
  <si>
    <t>08/00014154</t>
  </si>
  <si>
    <t>08/00015281</t>
  </si>
  <si>
    <t>08/00006110</t>
  </si>
  <si>
    <t>18/00019124</t>
  </si>
  <si>
    <t>24/00171190</t>
  </si>
  <si>
    <t>24/00099426</t>
  </si>
  <si>
    <t>08/00003316</t>
  </si>
  <si>
    <t>24/00229399</t>
  </si>
  <si>
    <t>24/00222052</t>
  </si>
  <si>
    <t>24/00120470</t>
  </si>
  <si>
    <t>24/00125835</t>
  </si>
  <si>
    <t>24/00125834</t>
  </si>
  <si>
    <t>24/00057678</t>
  </si>
  <si>
    <t>08/00080277</t>
  </si>
  <si>
    <t>08/00080282</t>
  </si>
  <si>
    <t>08/00080283</t>
  </si>
  <si>
    <t>08/00024581</t>
  </si>
  <si>
    <t>08/00040190</t>
  </si>
  <si>
    <t>08/00042833</t>
  </si>
  <si>
    <t>24/00129625</t>
  </si>
  <si>
    <t>24/00176304</t>
  </si>
  <si>
    <t>24/00186255</t>
  </si>
  <si>
    <t>24/00107558</t>
  </si>
  <si>
    <t>08/00008832</t>
  </si>
  <si>
    <t>18/00026014</t>
  </si>
  <si>
    <t>24/00084053</t>
  </si>
  <si>
    <t>24/00165091</t>
  </si>
  <si>
    <t>24/00210107</t>
  </si>
  <si>
    <t>08/00039476</t>
  </si>
  <si>
    <t>08/00042838</t>
  </si>
  <si>
    <t>08/00041886</t>
  </si>
  <si>
    <t>08/00042406</t>
  </si>
  <si>
    <t>08/00040605</t>
  </si>
  <si>
    <t>08/00038646</t>
  </si>
  <si>
    <t>08/00043647</t>
  </si>
  <si>
    <t>08/00043577</t>
  </si>
  <si>
    <t>08/00043084</t>
  </si>
  <si>
    <t>08/00043204</t>
  </si>
  <si>
    <t>08/00042836</t>
  </si>
  <si>
    <t>08/00043524</t>
  </si>
  <si>
    <t>08/00014997</t>
  </si>
  <si>
    <t>08/00066174</t>
  </si>
  <si>
    <t>08/00066176</t>
  </si>
  <si>
    <t>08/00016484</t>
  </si>
  <si>
    <t>08/00015954</t>
  </si>
  <si>
    <t>08/00042533</t>
  </si>
  <si>
    <t>08/00042217</t>
  </si>
  <si>
    <t>24/00058431</t>
  </si>
  <si>
    <t>24/00077065</t>
  </si>
  <si>
    <t>08/00043744</t>
  </si>
  <si>
    <t>08/00042696</t>
  </si>
  <si>
    <t>08/00042810</t>
  </si>
  <si>
    <t>08/00042837</t>
  </si>
  <si>
    <t>24/00074364</t>
  </si>
  <si>
    <t>24/00074365</t>
  </si>
  <si>
    <t>24/00071176</t>
  </si>
  <si>
    <t>24/00080487</t>
  </si>
  <si>
    <t>24/00078009</t>
  </si>
  <si>
    <t>24/00196353</t>
  </si>
  <si>
    <t>08/00038405</t>
  </si>
  <si>
    <t>08/00041885</t>
  </si>
  <si>
    <t>08/00042955</t>
  </si>
  <si>
    <t>08/00016827</t>
  </si>
  <si>
    <t>08/00019733</t>
  </si>
  <si>
    <t>08/00018356</t>
  </si>
  <si>
    <t>08/00042809</t>
  </si>
  <si>
    <t>24/00066723</t>
  </si>
  <si>
    <t>08/00042172</t>
  </si>
  <si>
    <t>24/00099546</t>
  </si>
  <si>
    <t>24/00175089</t>
  </si>
  <si>
    <t>24/00175099</t>
  </si>
  <si>
    <t>24/00197573</t>
  </si>
  <si>
    <t>24/00209810</t>
  </si>
  <si>
    <t>24/00233841</t>
  </si>
  <si>
    <t>24/00178054</t>
  </si>
  <si>
    <t>24/00224972</t>
  </si>
  <si>
    <t>24/00214592</t>
  </si>
  <si>
    <t>24/00233688</t>
  </si>
  <si>
    <t>24/00272692</t>
  </si>
  <si>
    <t>24/00273001</t>
  </si>
  <si>
    <t>08/00075342</t>
  </si>
  <si>
    <t>24/00230001</t>
  </si>
  <si>
    <t>08/00042929</t>
  </si>
  <si>
    <t>08/00043471</t>
  </si>
  <si>
    <t>08/00038632</t>
  </si>
  <si>
    <t>08/00011331</t>
  </si>
  <si>
    <t>24/00174822</t>
  </si>
  <si>
    <t>24/00174415</t>
  </si>
  <si>
    <t>24/00172987</t>
  </si>
  <si>
    <t>08/00041101</t>
  </si>
  <si>
    <t>08/00026769</t>
  </si>
  <si>
    <t>08/00008704</t>
  </si>
  <si>
    <t>08/00005979</t>
  </si>
  <si>
    <t>08/00012647</t>
  </si>
  <si>
    <t>08/00017950</t>
  </si>
  <si>
    <t>24/00068378</t>
  </si>
  <si>
    <t>24/00189167</t>
  </si>
  <si>
    <t>24/00231743</t>
  </si>
  <si>
    <t>24/00119742</t>
  </si>
  <si>
    <t>24/00008888</t>
  </si>
  <si>
    <t>24/00226036</t>
  </si>
  <si>
    <t>24/00194100</t>
  </si>
  <si>
    <t>24/00197185</t>
  </si>
  <si>
    <t>08/00038056</t>
  </si>
  <si>
    <t>08/00038073</t>
  </si>
  <si>
    <t>08/00038077</t>
  </si>
  <si>
    <t>24/00052637</t>
  </si>
  <si>
    <t>08/00041214</t>
  </si>
  <si>
    <t>24/00169218</t>
  </si>
  <si>
    <t>24/00180844</t>
  </si>
  <si>
    <t>24/00233507</t>
  </si>
  <si>
    <t>24/00273560</t>
  </si>
  <si>
    <t>24/00272265</t>
  </si>
  <si>
    <t>08/00037918</t>
  </si>
  <si>
    <t>24/00224926</t>
  </si>
  <si>
    <t>24/00225682</t>
  </si>
  <si>
    <t>24/00225692</t>
  </si>
  <si>
    <t>24/00225890</t>
  </si>
  <si>
    <t>24/00225982</t>
  </si>
  <si>
    <t>24/00197601</t>
  </si>
  <si>
    <t>24/00111677</t>
  </si>
  <si>
    <t>24/00226668</t>
  </si>
  <si>
    <t>24/00226821</t>
  </si>
  <si>
    <t>24/00226252</t>
  </si>
  <si>
    <t>24/00226513</t>
  </si>
  <si>
    <t>24/00226577</t>
  </si>
  <si>
    <t>08/00014185</t>
  </si>
  <si>
    <t>08/00018429</t>
  </si>
  <si>
    <t>08/00026248</t>
  </si>
  <si>
    <t>08/00013402</t>
  </si>
  <si>
    <t>08/00005698</t>
  </si>
  <si>
    <t>08/00019721</t>
  </si>
  <si>
    <t>08/00004033</t>
  </si>
  <si>
    <t>08/00042195</t>
  </si>
  <si>
    <t>08/00038323</t>
  </si>
  <si>
    <t>08/00042941</t>
  </si>
  <si>
    <t>08/00042763</t>
  </si>
  <si>
    <t>08/00038535</t>
  </si>
  <si>
    <t>08/00038606</t>
  </si>
  <si>
    <t>08/00042894</t>
  </si>
  <si>
    <t>08/00043188</t>
  </si>
  <si>
    <t>08/00042842</t>
  </si>
  <si>
    <t>08/00038485</t>
  </si>
  <si>
    <t>08/00041735</t>
  </si>
  <si>
    <t>08/00043108</t>
  </si>
  <si>
    <t>08/00043153</t>
  </si>
  <si>
    <t>08/00039860</t>
  </si>
  <si>
    <t>08/00042951</t>
  </si>
  <si>
    <t>08/00042230</t>
  </si>
  <si>
    <t>08/00041708</t>
  </si>
  <si>
    <t>08/00041712</t>
  </si>
  <si>
    <t>08/00039430</t>
  </si>
  <si>
    <t>08/00042731</t>
  </si>
  <si>
    <t>08/00042197</t>
  </si>
  <si>
    <t>08/00038267</t>
  </si>
  <si>
    <t>08/00039443</t>
  </si>
  <si>
    <t>08/00042769</t>
  </si>
  <si>
    <t>08/00042711</t>
  </si>
  <si>
    <t>08/00041703</t>
  </si>
  <si>
    <t>08/00042080</t>
  </si>
  <si>
    <t>24/00197296</t>
  </si>
  <si>
    <t>24/00197297</t>
  </si>
  <si>
    <t>24/00197389</t>
  </si>
  <si>
    <t>24/00197390</t>
  </si>
  <si>
    <t>24/00197394</t>
  </si>
  <si>
    <t>24/00197398</t>
  </si>
  <si>
    <t>24/00226929</t>
  </si>
  <si>
    <t>08/00030257</t>
  </si>
  <si>
    <t>24/00084674</t>
  </si>
  <si>
    <t>24/00201504</t>
  </si>
  <si>
    <t>24/00201506</t>
  </si>
  <si>
    <t>24/00239252</t>
  </si>
  <si>
    <t>24/00239262</t>
  </si>
  <si>
    <t>24/00210067</t>
  </si>
  <si>
    <t>24/00210413</t>
  </si>
  <si>
    <t>24/00210414</t>
  </si>
  <si>
    <t>24/00210415</t>
  </si>
  <si>
    <t>24/00210417</t>
  </si>
  <si>
    <t>24/00210421</t>
  </si>
  <si>
    <t>24/00213446</t>
  </si>
  <si>
    <t>24/00227923</t>
  </si>
  <si>
    <t>24/00019561</t>
  </si>
  <si>
    <t>18/00017810</t>
  </si>
  <si>
    <t>24/00101897</t>
  </si>
  <si>
    <t>24/00031378</t>
  </si>
  <si>
    <t>24/00215651</t>
  </si>
  <si>
    <t>24/00132516</t>
  </si>
  <si>
    <t>24/00132674</t>
  </si>
  <si>
    <t>24/00188099</t>
  </si>
  <si>
    <t>24/00001703</t>
  </si>
  <si>
    <t>24/00050552</t>
  </si>
  <si>
    <t>24/00195946</t>
  </si>
  <si>
    <t>24/00196024</t>
  </si>
  <si>
    <t>24/00011445</t>
  </si>
  <si>
    <t>24/00059281</t>
  </si>
  <si>
    <t>24/00067817</t>
  </si>
  <si>
    <t>08/00042834</t>
  </si>
  <si>
    <t>08/00038549</t>
  </si>
  <si>
    <t>08/00038491</t>
  </si>
  <si>
    <t>08/00042767</t>
  </si>
  <si>
    <t>08/00043016</t>
  </si>
  <si>
    <t>08/00042921</t>
  </si>
  <si>
    <t>08/00042839</t>
  </si>
  <si>
    <t>08/00042788</t>
  </si>
  <si>
    <t>08/00042185</t>
  </si>
  <si>
    <t>24/00102793</t>
  </si>
  <si>
    <t>24/00104645</t>
  </si>
  <si>
    <t>24/00097312</t>
  </si>
  <si>
    <t>24/00237347</t>
  </si>
  <si>
    <t>24/00123954</t>
  </si>
  <si>
    <t>24/00183496</t>
  </si>
  <si>
    <t>24/00185577</t>
  </si>
  <si>
    <t>24/00178450</t>
  </si>
  <si>
    <t>08/00043218</t>
  </si>
  <si>
    <t>24/00178025</t>
  </si>
  <si>
    <t>24/00178052</t>
  </si>
  <si>
    <t>08/00038475</t>
  </si>
  <si>
    <t>08/00005949</t>
  </si>
  <si>
    <t>08/00009565</t>
  </si>
  <si>
    <t>08/00039558</t>
  </si>
  <si>
    <t>08/00043076</t>
  </si>
  <si>
    <t>08/00043102</t>
  </si>
  <si>
    <t>08/00043154</t>
  </si>
  <si>
    <t>08/00042996</t>
  </si>
  <si>
    <t>08/00038249</t>
  </si>
  <si>
    <t>08/00039642</t>
  </si>
  <si>
    <t>08/00043553</t>
  </si>
  <si>
    <t>08/00043358</t>
  </si>
  <si>
    <t>08/00042777</t>
  </si>
  <si>
    <t>08/00043321</t>
  </si>
  <si>
    <t>08/00042871</t>
  </si>
  <si>
    <t>08/00043550</t>
  </si>
  <si>
    <t>08/00041310</t>
  </si>
  <si>
    <t>24/00081896</t>
  </si>
  <si>
    <t>08/00021888</t>
  </si>
  <si>
    <t>08/00040160</t>
  </si>
  <si>
    <t>08/00038313</t>
  </si>
  <si>
    <t>08/00042903</t>
  </si>
  <si>
    <t>08/00038288</t>
  </si>
  <si>
    <t>08/00038291</t>
  </si>
  <si>
    <t>08/00038289</t>
  </si>
  <si>
    <t>08/00038182</t>
  </si>
  <si>
    <t>08/00038290</t>
  </si>
  <si>
    <t>08/00042225</t>
  </si>
  <si>
    <t>08/00038505</t>
  </si>
  <si>
    <t>08/00038807</t>
  </si>
  <si>
    <t>08/00038805</t>
  </si>
  <si>
    <t>08/00038804</t>
  </si>
  <si>
    <t>08/00038599</t>
  </si>
  <si>
    <t>08/00042460</t>
  </si>
  <si>
    <t>08/00042461</t>
  </si>
  <si>
    <t>08/00038592</t>
  </si>
  <si>
    <t>08/00042747</t>
  </si>
  <si>
    <t>08/00042494</t>
  </si>
  <si>
    <t>24/00198724</t>
  </si>
  <si>
    <t>08/00041281</t>
  </si>
  <si>
    <t>08/00041471</t>
  </si>
  <si>
    <t>08/00040635</t>
  </si>
  <si>
    <t>24/00175080</t>
  </si>
  <si>
    <t>24/00186805</t>
  </si>
  <si>
    <t>03/00000737</t>
  </si>
  <si>
    <t>24/00019195</t>
  </si>
  <si>
    <t>24/00125837</t>
  </si>
  <si>
    <t>24/00121977</t>
  </si>
  <si>
    <t>24/00194670</t>
  </si>
  <si>
    <t>08/00040467</t>
  </si>
  <si>
    <t>08/00040466</t>
  </si>
  <si>
    <t>08/00008706</t>
  </si>
  <si>
    <t>08/00015946</t>
  </si>
  <si>
    <t>08/00040659</t>
  </si>
  <si>
    <t>24/00174623</t>
  </si>
  <si>
    <t>08/00041603</t>
  </si>
  <si>
    <t>24/00180840</t>
  </si>
  <si>
    <t>24/00175732</t>
  </si>
  <si>
    <t>24/00089661</t>
  </si>
  <si>
    <t>24/00166002</t>
  </si>
  <si>
    <t>24/00210420</t>
  </si>
  <si>
    <t>24/00125771</t>
  </si>
  <si>
    <t>08/00042817</t>
  </si>
  <si>
    <t>24/00201639</t>
  </si>
  <si>
    <t>24/00201644</t>
  </si>
  <si>
    <t>24/00201645</t>
  </si>
  <si>
    <t>24/00201647</t>
  </si>
  <si>
    <t>24/00201648</t>
  </si>
  <si>
    <t>24/00201649</t>
  </si>
  <si>
    <t>24/00200843</t>
  </si>
  <si>
    <t>24/00172100</t>
  </si>
  <si>
    <t>24/00092819</t>
  </si>
  <si>
    <t>08/00041275</t>
  </si>
  <si>
    <t>08/00003339</t>
  </si>
  <si>
    <t>08/00040175</t>
  </si>
  <si>
    <t>08/00042495</t>
  </si>
  <si>
    <t>24/00009296</t>
  </si>
  <si>
    <t>24/00236682</t>
  </si>
  <si>
    <t>08/00041205</t>
  </si>
  <si>
    <t>24/00170514</t>
  </si>
  <si>
    <t>24/00213559</t>
  </si>
  <si>
    <t>24/00063245</t>
  </si>
  <si>
    <t>08/00042751</t>
  </si>
  <si>
    <t>24/00247535</t>
  </si>
  <si>
    <t>Отвод 90-273х10-323х3423х4336-R375 ЗКО 20.678.001</t>
  </si>
  <si>
    <t>Тройник 10 04 ОСТ 108.720.05-82</t>
  </si>
  <si>
    <t>Задвижка 30с15нж DN250мм PN40кгс/см2</t>
  </si>
  <si>
    <t>Отвод 90-32х3,5 ГОСТ 17375-2001</t>
  </si>
  <si>
    <t>Отвод 60-108х4 ГОСТ 17375-2001</t>
  </si>
  <si>
    <t>Отвод 90-108х5 ГОСТ 17375-2001</t>
  </si>
  <si>
    <t>Задвижка 30с41нж1 DN250мм PN16кгс/см2</t>
  </si>
  <si>
    <t>Контргайка 20 ГОСТ 8968-75</t>
  </si>
  <si>
    <t>Фланец 1-800-16 Ст 20 ГОСТ 12821-80</t>
  </si>
  <si>
    <t>Фланец Ду150 8784</t>
  </si>
  <si>
    <t>Задвижка 30с515нж DN300мм PN40кгс/см2 фланцевая</t>
  </si>
  <si>
    <t>Клапан 19ч21р DN200мм PN16кгс/см2</t>
  </si>
  <si>
    <t>Клапан 17с6нж DN150мм PN1,6МПа 11 ТУ 3742-005-22294686-2009</t>
  </si>
  <si>
    <t>Задвижка 30с46нж DN400мм PN10кгс/см2 ТУ 3700-002-92853012-2012</t>
  </si>
  <si>
    <t>Задвижка 30с41нж DN350мм PN16кгс/см2 фланцевая</t>
  </si>
  <si>
    <t>Клапан 15кч19п DN40мм PN16кгс/см2</t>
  </si>
  <si>
    <t>Задвижка 30с64нж DN250мм PN25кгс/см2 фланцевая</t>
  </si>
  <si>
    <t>Светоограждение, молниезащита и заземление дымовой трубы КУ</t>
  </si>
  <si>
    <t>Стакан Н52.025.03.001</t>
  </si>
  <si>
    <t>Колесо Н49.933.01.00.001</t>
  </si>
  <si>
    <t>Корпус Н18.93.110.08</t>
  </si>
  <si>
    <t>Агрегат насосный шестеренный БГ11-11</t>
  </si>
  <si>
    <t>Седло Н 52.001.02.017</t>
  </si>
  <si>
    <t>Муфта НДП-1МА-НАРВ-1</t>
  </si>
  <si>
    <t>Муфта НДП-1МА-НАРВ-3</t>
  </si>
  <si>
    <t>Муфта НДП-1МА-НТС-1-3</t>
  </si>
  <si>
    <t>Муфта НДП-1МА-НТС-2-1</t>
  </si>
  <si>
    <t>Муфта НДП-1МА-ПНЭБ</t>
  </si>
  <si>
    <t>#о_Отвод - гиб.ст. 20.325х13.з/з 033359.ТУ 14-3-460-75 БК 3178142-14.ОСТ 108.321.15.82-90</t>
  </si>
  <si>
    <t>Отвод 90-45х3-09Г2С ГОСТ 17375-2001</t>
  </si>
  <si>
    <t>#о_Отвод 90*.12Х18Н10Т.45х3...</t>
  </si>
  <si>
    <t>Отвод 45-133х4 ОСТ 34.10.699-97</t>
  </si>
  <si>
    <t>#Отвод 90-159х7-500х1970х3491-R650 15 Ст.20 ОСТ 108.321.15-82</t>
  </si>
  <si>
    <t>Отвод П90-38х3,5 ГОСТ 17375-2001</t>
  </si>
  <si>
    <t>#о_Отвод 90*.ст.20.377х13 R525..56 ОСТ 108.321.16-32.</t>
  </si>
  <si>
    <t>Отвод 90град 108х6-12Х18Н10Т ТУ 1468-120-1411419-93</t>
  </si>
  <si>
    <t>Отвод крутоизогнутый типа 3D бесшовный приварной 90-57х3,5-12Х1МФ ГОСТ 17375-2001</t>
  </si>
  <si>
    <t>Патрубок ч.ПК2736.00.01</t>
  </si>
  <si>
    <t>#о_Переход конусный (б/у).ст 09Г2С-12.16х100х50.з/з 033109.ГОСТ 19281-39 БК 3177908.ТМ 029272 Л5-23</t>
  </si>
  <si>
    <t>Переход 200х150 02 ОСТ 108.318.14-82</t>
  </si>
  <si>
    <t>Переход К-219х6-133х4 ГОСТ 17378-2001</t>
  </si>
  <si>
    <t>#о_Переход..350х300...</t>
  </si>
  <si>
    <t>Переход К-377х12-219х8 ГОСТ 17378-2001</t>
  </si>
  <si>
    <t>Переход П К-426х10-377х10-09Г2С ГОСТ 17378-2001</t>
  </si>
  <si>
    <t>Переход К-32х2-25х2 ГОСТ 17378-2001</t>
  </si>
  <si>
    <t>Переход К-57х4-32х2 ГОСТ 17378-2001</t>
  </si>
  <si>
    <t>#о_Переход.нж.150х100...</t>
  </si>
  <si>
    <t>Переход концентрический 250х200 05 ОСТ 108.318.15-82</t>
  </si>
  <si>
    <t>Втулка КТ.10588.00.02</t>
  </si>
  <si>
    <t>Втулка КТ.10588.00.03</t>
  </si>
  <si>
    <t>Кольцо С27Х32 411.30 KSB</t>
  </si>
  <si>
    <t>Камера водяная нижняя КТ 1002700.00СБ</t>
  </si>
  <si>
    <t>Звездочка ч.2.4105896.01</t>
  </si>
  <si>
    <t>Втулка М.182.042</t>
  </si>
  <si>
    <t>Втулка М.182.043</t>
  </si>
  <si>
    <t>Втулка М.563.021</t>
  </si>
  <si>
    <t>Колесо Н19.16.31.00</t>
  </si>
  <si>
    <t>Колесо 60-1-3-21</t>
  </si>
  <si>
    <t>Тройник КТ 10454.00.00</t>
  </si>
  <si>
    <t>Тройник 07 ОСТ 24.125.49-89</t>
  </si>
  <si>
    <t>#ЗИП для торцевого уплотнения 151УТ1.00.00</t>
  </si>
  <si>
    <t>Кран BROEN BALLOMAX КШТ 60.102.050 ТУ 3742-001-59349790-2010</t>
  </si>
  <si>
    <t>Корпус Н13.242.01.120СБ</t>
  </si>
  <si>
    <t>Уплотнение 95УТ5-00-01</t>
  </si>
  <si>
    <t>Колесо Н49.891.01.00.003</t>
  </si>
  <si>
    <t>#Клапан 1098-50-Э</t>
  </si>
  <si>
    <t>Втулка ЦР 619.00.00</t>
  </si>
  <si>
    <t>Клапан 15кч34п DN25мм PN16кгс/см2</t>
  </si>
  <si>
    <t>Клапан Ж83-Р1226-01</t>
  </si>
  <si>
    <t>Задвижка 30с42нж DN150мм PN10кгс/см2</t>
  </si>
  <si>
    <t>Ниппель КТ 10574.00.02</t>
  </si>
  <si>
    <t>Гайка КТ 10574.00.01</t>
  </si>
  <si>
    <t>#Привод Н-А2-01</t>
  </si>
  <si>
    <t>Вал ЦР2859.00.00</t>
  </si>
  <si>
    <t>Гайка КТ10612.00.00</t>
  </si>
  <si>
    <t>Кольцо 792.00.00</t>
  </si>
  <si>
    <t>Подшипник скольжения ЦР 2338.00.03</t>
  </si>
  <si>
    <t>Фланец 1-500-25 Ст 20 ГОСТ 12821-80</t>
  </si>
  <si>
    <t>Корпус Н52.001.02.018</t>
  </si>
  <si>
    <t>Колесо Н25.100.08</t>
  </si>
  <si>
    <t>Клапан 19ч21бр DN100мм PN16кгс/см2</t>
  </si>
  <si>
    <t>Подшипник Н19.16.40.00</t>
  </si>
  <si>
    <t>Кольцо 304-98-38-04</t>
  </si>
  <si>
    <t>Тарелка ч.881-250-4</t>
  </si>
  <si>
    <t>Тарелка ч.884-325-5С</t>
  </si>
  <si>
    <t>Кран BROEN BALLOMAX КШТ 60.102.015 ТУ 3742-001-59349790-2010</t>
  </si>
  <si>
    <t>Тарелка с направляющими ребрами 652.9070.4380СБ</t>
  </si>
  <si>
    <t>Клапан 06.02.020-01</t>
  </si>
  <si>
    <t>Кран 10Б9бк1 DN15мм PN10кгс/см2</t>
  </si>
  <si>
    <t>Пружина ДС-183089</t>
  </si>
  <si>
    <t>Тарелка 1162649</t>
  </si>
  <si>
    <t>#Гильза 10599.00.00</t>
  </si>
  <si>
    <t>Кассета ТА.10465.00.00</t>
  </si>
  <si>
    <t>Кран 11с67п DN50мм PN16кгс/см2 фланцевый</t>
  </si>
  <si>
    <t>Бобышка M20х1,5 ТА 10654.00.00</t>
  </si>
  <si>
    <t>Груз КТ10870.00.01</t>
  </si>
  <si>
    <t>Венец ч.ЦР 10377.00.01</t>
  </si>
  <si>
    <t>Блок пружинный 14 ОСТ 108.275.58-80</t>
  </si>
  <si>
    <t>Блок пружинный 18 ОСТ 108.275.58-80</t>
  </si>
  <si>
    <t>Блок пружинный 21 ОСТ 108.275.58-80</t>
  </si>
  <si>
    <t>Бобышка ТА 2061.00.00-01</t>
  </si>
  <si>
    <t>Клапан 15Б1бк DN15мм PN16кгс/см2</t>
  </si>
  <si>
    <t>Клапан 15с11п DN10мм PN25кгс/см2</t>
  </si>
  <si>
    <t>Седло Н52.025.06.008</t>
  </si>
  <si>
    <t>Задвижка 30с65нж DN80мм PN25кгс/см2 фланцевая</t>
  </si>
  <si>
    <t>Мембрана МХ-250-0,33</t>
  </si>
  <si>
    <t>Шпиндель 586-20-4 652.9070.1872</t>
  </si>
  <si>
    <t>#Затвор Vitech Баттерфляй Ду200 Ру16</t>
  </si>
  <si>
    <t>#Затвор Vitech Баттерфляй Ду65 Ру16</t>
  </si>
  <si>
    <t>Клапан 15с65нж DN25мм PN16кгс/см2 фланцевый</t>
  </si>
  <si>
    <t>Клапан 16ч42р DN150мм PN2,5кгс/см2</t>
  </si>
  <si>
    <t>Спираль 08.2955.174</t>
  </si>
  <si>
    <t>Кран 10Б9бк1 DN20мм PN10кгс/см2</t>
  </si>
  <si>
    <t>Шарик III 16мм</t>
  </si>
  <si>
    <t>Шарик III 9мм</t>
  </si>
  <si>
    <t>Прокладка Н52.001.02.019</t>
  </si>
  <si>
    <t>#Пружина 6х25 насоса НК 200/370</t>
  </si>
  <si>
    <t>Плунжер размыкающий Д-29822 с э/п ч.2,5 Б-34467 СБ</t>
  </si>
  <si>
    <t>Прокладка 15х23х2</t>
  </si>
  <si>
    <t>Прокладка 19х26х2</t>
  </si>
  <si>
    <t>Прокладка 37х45х2</t>
  </si>
  <si>
    <t>Прокладка 49х55х2</t>
  </si>
  <si>
    <t>Прокладка 13х18х1</t>
  </si>
  <si>
    <t>Пружина Д-29824</t>
  </si>
  <si>
    <t>Пружина Д-29828</t>
  </si>
  <si>
    <t>Седло Д-29805</t>
  </si>
  <si>
    <t>Седло Д-29826</t>
  </si>
  <si>
    <t>Клапан 15Б1п DN15мм PN16кгс/см2</t>
  </si>
  <si>
    <t>Пружина СТП 57-77-05</t>
  </si>
  <si>
    <t>Болт 62.7804.778</t>
  </si>
  <si>
    <t>Букса 1263599</t>
  </si>
  <si>
    <t>Валик 1279011</t>
  </si>
  <si>
    <t>Кольцо 1218645</t>
  </si>
  <si>
    <t>Пластина 78.3670.084</t>
  </si>
  <si>
    <t>Пластина 78.3670.302</t>
  </si>
  <si>
    <t>Пружина 1162881</t>
  </si>
  <si>
    <t>Шпилька 80.7852.048</t>
  </si>
  <si>
    <t>Шпилька 81.7852.703</t>
  </si>
  <si>
    <t>Пластина 188-С-320</t>
  </si>
  <si>
    <t>Уплотнение 126-Б-226</t>
  </si>
  <si>
    <t>Уплотнение 126-Б-283</t>
  </si>
  <si>
    <t>Штуцер 1035.006-01 ОСТ 108.462.01-82</t>
  </si>
  <si>
    <t>Штуцер 20 04 ОСТ 108.462.08-82</t>
  </si>
  <si>
    <t>Кольцо 8МСК-7.0121</t>
  </si>
  <si>
    <t>Тарелка 882-150-5-01</t>
  </si>
  <si>
    <t>Затвор Ж83-Р1200-02</t>
  </si>
  <si>
    <t>#Кран шаровой 11с67п Ду150 Ру16</t>
  </si>
  <si>
    <t>Опора неподвижная однохомутовая трубопроводов ТЭС и АЭС 57 06 ОСТ 108.275.37-80</t>
  </si>
  <si>
    <t>Опора неподвижная однохомутовая трубопроводов ТЭС и АЭС 159 11 ОСТ 108.275.37-80</t>
  </si>
  <si>
    <t>Опора скользящая однохомутовая трубопроводов ТЭС и АЭС 219 17 ОСТ 108.275.29-80</t>
  </si>
  <si>
    <t>Опора 76 02 ОСТ 108.275.37-80</t>
  </si>
  <si>
    <t>Обойма катковая для опор трубопроводов ТЭС и АЭС 02 ОСТ 108.275.43-80</t>
  </si>
  <si>
    <t>Опора неподвижная однохомутовая трубопроводов ТЭС и АЭС 133 04 ОСТ 108.275.37-80</t>
  </si>
  <si>
    <t>Блок крепления подвески 14 ОСТ 34-10-740-93</t>
  </si>
  <si>
    <t>Блок сборный 1020У для подвесок трубопроводов ТЭС и АЭС 115 ОСТ 34.10-726-93</t>
  </si>
  <si>
    <t>Блок сборный 1420У для подвесок трубопроводов ТЭС и АЭС 119 ОСТ 34.10-726-93</t>
  </si>
  <si>
    <t>Втулка ч.652.9070.4446</t>
  </si>
  <si>
    <t>#о_Проушина с накладкой.сборный.159У..11 ОСТ3410-733-93.</t>
  </si>
  <si>
    <t>Рычаг 187797</t>
  </si>
  <si>
    <t>Рычаг 187799</t>
  </si>
  <si>
    <t>Шайба 187554</t>
  </si>
  <si>
    <t>Вставка 1323454</t>
  </si>
  <si>
    <t>Поршень 1161894</t>
  </si>
  <si>
    <t>Ушко 1265863</t>
  </si>
  <si>
    <t>Ушко 1222099</t>
  </si>
  <si>
    <t>Шестерня 1291764</t>
  </si>
  <si>
    <t>Фланец 1-250-16 ст. ВСт3сп ГОСТ 12820-80</t>
  </si>
  <si>
    <t>Фланец 1-65-16 ст. 12Х18Н10Т ГОСТ 12820-80</t>
  </si>
  <si>
    <t>Фланец 1-350-16 ст. 20 ГОСТ 12820-80</t>
  </si>
  <si>
    <t>Фланец 2-50-63 Ст 20 ГОСТ 12821-80</t>
  </si>
  <si>
    <t>Фланец 1-25-16 Ст Ст3сп ГОСТ 12821-80</t>
  </si>
  <si>
    <t>Штанга Г-36027СБ</t>
  </si>
  <si>
    <t>Штанга Г-36032СБ</t>
  </si>
  <si>
    <t>Блок пружинный 15 ОСТ 108.275.58-80</t>
  </si>
  <si>
    <t>Блок пружинный сдвоенный 15 ОСТ 108.275.59-80</t>
  </si>
  <si>
    <t>Блок пружинный опорный 21 ОСТ 108.275.60-80</t>
  </si>
  <si>
    <t>Полухомут 20 ОСТ 108.382.02-80</t>
  </si>
  <si>
    <t>Клапан 15кч16нж DN80мм PN25кгс/см2</t>
  </si>
  <si>
    <t>Клапан 15нж65п34 DN20мм PN16кгс/см2</t>
  </si>
  <si>
    <t>Клапан 15нж6бк DN6мм PN25кгс/см2</t>
  </si>
  <si>
    <t>Клапан 15ч76п1м DN80мм PN6,3кгс/см2</t>
  </si>
  <si>
    <t>Клапан 15ч76п2м DN80мм PN6,3кгс/см2</t>
  </si>
  <si>
    <t>#Клапан 22нж83нж Ду10 Ру63</t>
  </si>
  <si>
    <t>Опора 23.23.0160.1.0</t>
  </si>
  <si>
    <t>Задвижка 30с99нж DN150мм PN25кгс/см2 фланцевая</t>
  </si>
  <si>
    <t>#Мембрана предохранительная МО-160-11/5</t>
  </si>
  <si>
    <t>Прокладка компенсирующая 652.9070.3083</t>
  </si>
  <si>
    <t>Прокладка распорная 652.9070.1379</t>
  </si>
  <si>
    <t>#Затвор FAF 3500 Ду500 Ру10 ГОСТ 12.2.063-81</t>
  </si>
  <si>
    <t>Кольцо Н78-58-12</t>
  </si>
  <si>
    <t>Фильтр 236-1028010</t>
  </si>
  <si>
    <t>Шпилька Н266-2-8</t>
  </si>
  <si>
    <t>Клапан 391.313.63.000</t>
  </si>
  <si>
    <t>#Корпус опорно-упорного подшипника ч.03.1320.022 Б/у</t>
  </si>
  <si>
    <t>#Корпус опорного подшипника ч.03.1320.023 Б/у</t>
  </si>
  <si>
    <t>Лопатка 03.8266.130</t>
  </si>
  <si>
    <t>Клапан 1235251</t>
  </si>
  <si>
    <t>Вал Н12.28.120.01-01</t>
  </si>
  <si>
    <t>Втулка Н14.735.00.002</t>
  </si>
  <si>
    <t>Втулка ТА 10779.00.02</t>
  </si>
  <si>
    <t>Гильза защитная ТА.10777.00.00СБ</t>
  </si>
  <si>
    <t>Полумуфта кулачковая КТ 10785.00.00 для электропривода регулирующего клапана</t>
  </si>
  <si>
    <t>Полумуфта кулачковая ТА 10779.00.01 для электропривода регулирующего клапана</t>
  </si>
  <si>
    <t>Плунжер Н52.001.02.011</t>
  </si>
  <si>
    <t>Прокладка Н52.001.02.009</t>
  </si>
  <si>
    <t>Колесо 1272-01-00-14А</t>
  </si>
  <si>
    <t>Корпус ЦР 2338.00.04</t>
  </si>
  <si>
    <t>Уплотнение ДХМ 10020.00.100</t>
  </si>
  <si>
    <t>Клапан 589-10-0 УХЛ3 ТУ 37-022-05015348-98</t>
  </si>
  <si>
    <t>#Кольцо уплотнительное  КТЗ</t>
  </si>
  <si>
    <t>Уплотнение ТУНК 200.04.00.000СБ</t>
  </si>
  <si>
    <t>Затвор Ж83-Р1200</t>
  </si>
  <si>
    <t>Кольцо 1244062</t>
  </si>
  <si>
    <t>Переход К 2-10х6 12Х1МФ ОСТ 95.53-98</t>
  </si>
  <si>
    <t>Контргайка 25 ГОСТ 8968-75</t>
  </si>
  <si>
    <t>Муфта 25 ГОСТ 8966-75</t>
  </si>
  <si>
    <t>Муфта Ду15 Ст3</t>
  </si>
  <si>
    <t>#Клапан игольчатый 10с-5-3 Ду32 Ру100 под приварку</t>
  </si>
  <si>
    <t>Кольцо Н52.001.02.007</t>
  </si>
  <si>
    <t>Клапан 15с65нж DN80мм PN16кгс/см2 фланцевый</t>
  </si>
  <si>
    <t>Задвижка 30с76нж DN50мм PN63кгс/см2 фланцевая</t>
  </si>
  <si>
    <t>Клапан С21152-010 DN10мм PN20МПа У1</t>
  </si>
  <si>
    <t>#Клапан 15кч18п1 Ду65 Ру16 муфтовый</t>
  </si>
  <si>
    <t>Устройство дроссельное ч.КТ10882.00.00СБ</t>
  </si>
  <si>
    <t>Кольцо 4МСК-10.01.115-01</t>
  </si>
  <si>
    <t>Клапан 720-20-ОА У2 ТУ 2913-001-15365247-2004</t>
  </si>
  <si>
    <t>Клапан 1055-32-0 У3 ТУ 37-022-05015348-98</t>
  </si>
  <si>
    <t>Протектор П-КОМ-3 МП-1 ГОСТ 26251-84</t>
  </si>
  <si>
    <t>Контргайка 32 ГОСТ 8968-75</t>
  </si>
  <si>
    <t>Опора 1-1264</t>
  </si>
  <si>
    <t>Пружина 1162884</t>
  </si>
  <si>
    <t>Колесо Э14.001</t>
  </si>
  <si>
    <t>Затвор Ж83-Р1200-05</t>
  </si>
  <si>
    <t>Переход К-159х4,5-108х4 ГОСТ 17378-2001</t>
  </si>
  <si>
    <t>Букса 1194813</t>
  </si>
  <si>
    <t>Вал 03.4168.020</t>
  </si>
  <si>
    <t>Шар 116-С-018</t>
  </si>
  <si>
    <t>#Отвод 90-57х12-150х150х771-R300 ОСТ 108.321.18-82</t>
  </si>
  <si>
    <t>Отвод крутоизогнутый типа 3D бесшовный приварной 90-76х6-12Х1МФ ГОСТ 17375-2001</t>
  </si>
  <si>
    <t>#Отвод 90-76х9-150х250х871-R300 05 12Х1МФ ОСТ 108.321.22-82</t>
  </si>
  <si>
    <t>Отвод 30град-108х6-2353х835х3502-R600 32 ОСТ 108.321.14-82</t>
  </si>
  <si>
    <t>#Отвод 90-76х4-150х150х771-R300 05 (33) ч.ЧВТФ-4.00149-175 ОСТ 108.321.15-82</t>
  </si>
  <si>
    <t>Отвод 90град 133х6-12Х18Н10Т ТУ 1468-120-1411419-93</t>
  </si>
  <si>
    <t>#о_Отвод 90.20.89х6 R400..35 ОСТ 108.321.14-82.</t>
  </si>
  <si>
    <t>Пластина 78.3670.191</t>
  </si>
  <si>
    <t>Подпятник 2159043</t>
  </si>
  <si>
    <t>Подшипник Г-1246363</t>
  </si>
  <si>
    <t>Пружина 1127665</t>
  </si>
  <si>
    <t>Пружина Г-1210616</t>
  </si>
  <si>
    <t>Кольцо 144-М-748</t>
  </si>
  <si>
    <t>Пружина 185-С-117</t>
  </si>
  <si>
    <t>Регулятор 144-с</t>
  </si>
  <si>
    <t>Болт 10.7808.848</t>
  </si>
  <si>
    <t>Болт 61.7804.676</t>
  </si>
  <si>
    <t>Вал 1280302</t>
  </si>
  <si>
    <t>Коромысло 1290940</t>
  </si>
  <si>
    <t>Коромысло 1323705</t>
  </si>
  <si>
    <t>Ушко 1242768</t>
  </si>
  <si>
    <t>#Кольцо 2С-215,0-6,2-2025 МРТУ 38-5-6075 КТЗ</t>
  </si>
  <si>
    <t>Кольцо 938-35-1058-18</t>
  </si>
  <si>
    <t>Кольцо МРТУ 38-5-6075</t>
  </si>
  <si>
    <t>Соединение ниппельное 02664</t>
  </si>
  <si>
    <t>Муфта 32 ГОСТ 8966-75</t>
  </si>
  <si>
    <t>Кран 11с67п DN80мм PN16кгс/см2 фланцевый</t>
  </si>
  <si>
    <t>Фланец 1-300-16 ст. 20 ГОСТ 12820-80</t>
  </si>
  <si>
    <t>Фланец 1-125А-16 ст. 20 ГОСТ 12820-80</t>
  </si>
  <si>
    <t>Клапан 15с52нж11 DN15мм PN63кгс/см2</t>
  </si>
  <si>
    <t>Подушка 805.001.100.10</t>
  </si>
  <si>
    <t>Клапан 15Б3р DN15мм PN10кгс/см2</t>
  </si>
  <si>
    <t>Клапан 15кч19п DN32мм PN16кгс/см2</t>
  </si>
  <si>
    <t>Клапан 15нж6бк DN15мм PN25кгс/см2</t>
  </si>
  <si>
    <t>Отвод 90-273х12 ГОСТ 17375-2001</t>
  </si>
  <si>
    <t>Клапан 15Б1п DN20мм PN16кгс/см2</t>
  </si>
  <si>
    <t>Клапан 15кч18п DN20мм PN16кгс/см2</t>
  </si>
  <si>
    <t>Клапан 15кч18п DN50мм PN16кгс/см2</t>
  </si>
  <si>
    <t>Клапан 15кч18п DN40мм PN16кгс/см2</t>
  </si>
  <si>
    <t>Клапан УФ 23032-006-01 ТУ 26-07-13690-85</t>
  </si>
  <si>
    <t>Клапан 15с22нж DN80мм PN40кгс/см2 фланцевый</t>
  </si>
  <si>
    <t>Гайка Г4-64Б37</t>
  </si>
  <si>
    <t>Блок пружинный 16 ОСТ 108.275.58-80</t>
  </si>
  <si>
    <t>Блок пружинный опорный 16 ОСТ 108.275.60-80</t>
  </si>
  <si>
    <t>Диск 1162229</t>
  </si>
  <si>
    <t>#Отвод 90-76х4-12х18н10т ГОСТ 17375-2001</t>
  </si>
  <si>
    <t>Фланец 1-250-16 ст. 20 ГОСТ 12820-80</t>
  </si>
  <si>
    <t>Клапан 15кч18п1 DN20мм PN16кгс/см2 ТУ 3732-001-00218137-94</t>
  </si>
  <si>
    <t>#Турбина К-800-240-5.ЛМЗ.Промежуточные вставки для ротора СД</t>
  </si>
  <si>
    <t>#Комплект паропровода ГПП (Б/У)</t>
  </si>
  <si>
    <t>#о_котельно-вспомогательное.Пароперегреватель высок. давл.. 4-й пл. узел</t>
  </si>
  <si>
    <t>#о_котельно-вспомогательное.Пароперегреватель низкого давл.3-й пл. узел</t>
  </si>
  <si>
    <t>#о_котельно-вспомогательное.Экраны 2-й пл.узел</t>
  </si>
  <si>
    <t>Задвижка 30с941нж DN50мм PN16кгс/см2 фланцевая</t>
  </si>
  <si>
    <t>Болт Д-1239762</t>
  </si>
  <si>
    <t>Болт 1224927</t>
  </si>
  <si>
    <t>Колесо Н 48547.00.003</t>
  </si>
  <si>
    <t>Кольцо ЦР 2133.00.00</t>
  </si>
  <si>
    <t>Палец 03.7808.009</t>
  </si>
  <si>
    <t>Камера КТ 3895</t>
  </si>
  <si>
    <t>Камера КТ 3896</t>
  </si>
  <si>
    <t>Опора 89У-03 (договор 8-пер-020-0299-17.)</t>
  </si>
  <si>
    <t>Блок катковый пружинный 06 ОСТ 34-10-612-93 (Договор от 23.05.2017 №8-пер/020-0299-17)</t>
  </si>
  <si>
    <t>Опора 57У01 ОСТ 34-10-620-93(Договор от 23.05.2017 №8-пер/020-0299-17)</t>
  </si>
  <si>
    <t>Отвод 45° 16 ст. 08Х18Н10Т (Договор от 23.05.2017 №8-пер/020-0299-17)</t>
  </si>
  <si>
    <t>Отвод 90° 16 ст. 08Х18Н10Т (Договор от 23.05.2017 №8-пер/020-0299-17)</t>
  </si>
  <si>
    <t>Отвод 45° 42 ст. 08Х18Н10Т (Договор от 23.05.2017 №8-пер/020-0299-17)</t>
  </si>
  <si>
    <t>Отвод 90° 42 ст. 08Х18Н10Т (Договор от 23.05.2017 №8-пер/020-0299-17)</t>
  </si>
  <si>
    <t>Опора 89У-03 ОСТ 34-10615-93 (договор 8-пер-020-0299-17.Спец.№7)</t>
  </si>
  <si>
    <t>Патрубок Д-133 L355 мм (договор 8-пер-020-0299-17.Спец.№7)</t>
  </si>
  <si>
    <t>Анкер высоких нагруз. HSL-3G M12/25 (договор 8-пер-020-0299-17.Спец.№7)</t>
  </si>
  <si>
    <t>Болт М16*70 (договор 8-пер-020-0299-17.Спец.№7)</t>
  </si>
  <si>
    <t>Болт М12*50 (договор 8-пер-020-0299-17.Спец.№7)</t>
  </si>
  <si>
    <t>Гайка М12 (договор 8-пер-020-0299-17.Спец.№7)</t>
  </si>
  <si>
    <t>Болт М20*80 (договор 8-пер-020-0299-17.Спец.№7)</t>
  </si>
  <si>
    <t>Гайка М20 (договор 8-пер-020-0299-17.Спец.№7)</t>
  </si>
  <si>
    <t>Блок катковый пружинный Сборный 06 ОСТ 34-10-612-93 (договор 8-пер-020-0299-17.Спец.№7)</t>
  </si>
  <si>
    <t>Ушко 1-02 ОСТ 34-10-729-93 ст 93Г2С (договор 8-пер-020-0299-17.Спец.№7)</t>
  </si>
  <si>
    <t>Ушко 1-03 ОСТ 34-10-729-93 ст 93Г2С (договор 8-пер-020-0299-17.Спец.№7)</t>
  </si>
  <si>
    <t>Ушко 1-04 ОСТ 34-10-729-93 ст 93Г2С (договор 8-пер-020-0299-17.Спец.№7)</t>
  </si>
  <si>
    <t>Хомут 377У сборный 19 ОСТ 34-10-735-93 (договор 8-пер-020-0299-17.Спец.№7)</t>
  </si>
  <si>
    <t>Серьга 1-04 ОСТ 34-10-730-93 Сборный (договор 8-пер-020-0299-17.Спец.№7)</t>
  </si>
  <si>
    <t>Планка 3-01 ОСТ34-10-737-93 ст09Г2С (договор 8-пер-020-0299-17.Спец.№7)</t>
  </si>
  <si>
    <t>Планка 3-02 ОСТ34-10-737-93 ст09Г2С (договор 8-пер-020-0299-17.Спец.№7)</t>
  </si>
  <si>
    <t>Тяга 3-53 ОСТ-34-10-739-93 ст09Г2С (договор 8-пер-020-0299-17.Спец.№7)</t>
  </si>
  <si>
    <t>Тяга 3-51 ОСТ-34-10-739-93 ст09Г2С (договор 8-пер-020-0299-17.Спец.№7)</t>
  </si>
  <si>
    <t>Тяга 3-42 ОСТ-34-10-739-93 ст09Г2С (договор 8-пер-020-0299-17.Спец.№7)</t>
  </si>
  <si>
    <t>Блок пружинный подвесной Сборный 26</t>
  </si>
  <si>
    <t>Блок катковый двухрядный Сборный 1 (договор 8-пер-020-0299-17.Спец.№7)</t>
  </si>
  <si>
    <t>Серьга 3 ОСТ 24-125.103.01 ст09Г2С (договор 8-пер-020-0299-17.Спец.№7)</t>
  </si>
  <si>
    <t>Талреп 03 сборный (договор 8-пер-020-0299-17.Спец.№7)</t>
  </si>
  <si>
    <t>Проушина 02 09Г2С (договор 8-пер-020-0299-17.Спец.№7)</t>
  </si>
  <si>
    <t>Тяга резьбовая 68 ст 09Г2С (договор 8-пер-020-0299-17.Спец.№7)</t>
  </si>
  <si>
    <t>Опора 25 ОСТ24.125.154.01 Сборный (договор 8-пер-020-0299-17.Спец.№7)</t>
  </si>
  <si>
    <t>Блок пружинный Сборный 01 ОСТ 24.125.166-01 (договор 8-пер-020-0299-17.Спец.№7)</t>
  </si>
  <si>
    <t>Блок пружинный Сборный 04 ОСТ 24.125.166-01 (договор 8-пер-020-0299-17.Спец.№7)</t>
  </si>
  <si>
    <t>Гайка М20-6Н.10 35X (S30) ГОСТ 5915-70 (договор 8-пер-020-0299-17.Спец.№7)</t>
  </si>
  <si>
    <t>Анкер высоких нагрузок Hilti HLS-3-G М16/25 (договор 8-пер-020-0299-17.Спец.№7)</t>
  </si>
  <si>
    <t>Блок хомутовый 28 ОСТ 108.275.52-80</t>
  </si>
  <si>
    <t>Блок пружинный 16 ОСТ 34-10-743-93</t>
  </si>
  <si>
    <t>Опора 159 06 ОСТ 34-10-622-93</t>
  </si>
  <si>
    <t>Блок пружинный 18 ОСТ 34-10-745-93</t>
  </si>
  <si>
    <t>Грунтовка PENGUARD EXPRESS Grey Com A (16 л)(Договор от 23.05.2017 №8-пер/020-0299-17)</t>
  </si>
  <si>
    <t>Грунтовка PENGUARD EXPRESS Comp В ( 4 л)(Договор от 23.05.2017 №8-пер/020-0299-17)</t>
  </si>
  <si>
    <t>Эмаль HARDTOP XPF RAL 9003 (16,42 л)(Договор от 23.05.2017 №8-пер/020-0299-17)</t>
  </si>
  <si>
    <t>Эмаль HARDTOP XP Std Comp В (1,8 л)(Договор от 23.05.2017 №8-пер/020-0299-17)</t>
  </si>
  <si>
    <t>Раствор Р4(Договор от 23.05.2017 №8-пер/020-0299-17)</t>
  </si>
  <si>
    <t>МВ0506016-РЗ, Винт с потайной головкой оцинк. М6*16 DIN965 уп. -14 шт (фасов.) (договор 8-пер-020-0299-17.Спец.№7)</t>
  </si>
  <si>
    <t>Уголок В-50х50х5 ГОСТ 8509-93 Ст3пс5-1ГП ГОСТ 535-2005</t>
  </si>
  <si>
    <t>Арматура 18 11,7м А-I ст3пс/сп 4 шт. 11.7м резать пополам 5,85+5,85 (договор 8-пер-020-0299-17.Спец.№7)</t>
  </si>
  <si>
    <t>КВВГЭнг(А)-LS 7x4 - 0,66 (Договор от 23.05.2017 №8-пер/020-0299-17)</t>
  </si>
  <si>
    <t>Металлорукав в ПВХ изоляции РЗ-ЦП25(Договор от 23.05.2017 №8-пер/020-0299-17)</t>
  </si>
  <si>
    <t>Кабель КВВГЭн(А)-LS 7x6(Договор от 23.05.2017 №8-пер/020-0299-17)</t>
  </si>
  <si>
    <t>Труба профильная 40*40*,0 6000мм (договор 8-пер-020-0299-17.Спец.№7)</t>
  </si>
  <si>
    <t>Квадрат А-50 09Г2С(Договор от 23.05.2017 №8-пер/020-0299-17)</t>
  </si>
  <si>
    <t>Кабель КВВГэнг-LS 27x1,5(договор от 23.05.2017 №8-пер/020-0299-2017)</t>
  </si>
  <si>
    <t>Кабель KBBГЭнг(A)-LS 4x2,5(счет от 07.09.2017 №981)</t>
  </si>
  <si>
    <t>Кабель KBBГЭнг(A)-LS 7x2,5(счет от 07.09.2017 №981)</t>
  </si>
  <si>
    <t>Кабель KBBГЭнг(A)-LS 10x1,5(счет от 07.09.2017 №981)</t>
  </si>
  <si>
    <t>Кабель КГВВ ХЛ 7x2,5(счет от 07.09.2017 №981)</t>
  </si>
  <si>
    <t>Кабель монтажный МКЭШВнг(А)-LS 8x2x0,5 (счет от 07.09.2017 №981)</t>
  </si>
  <si>
    <t>Кабель BBГнг(A)-LS 5x2,5(счет от 07.09.2017 №981)</t>
  </si>
  <si>
    <t>Кабель BBГнг(A)-LS 3x4(счет от 07.09.2017 №981)</t>
  </si>
  <si>
    <t>Кабель ВВГнг(А)-1_Э 2x6(счет от 07.09.2017 №981)</t>
  </si>
  <si>
    <t>Шайба плоская 12 оц. ГОСТ 11371-78 (DIN 125)(по счету №366 от 05.04.2017)</t>
  </si>
  <si>
    <t>Шайба плоская 20 оц. ГОСТ 11371-78 (DIN 125)(по счету №366 от 05.04.2017)</t>
  </si>
  <si>
    <t>Болт М 12x40 ГОСТ 7798, 7805 (по счету №366 от 05.04.2017)</t>
  </si>
  <si>
    <t>Болт М20х50 ГОСТ 7798, 7805 (по счету №366 от 05.04.2017)</t>
  </si>
  <si>
    <t>Болт М 12x35 оц ГОСТ 7798, 7805(по счету №366 от 05.04.2017)</t>
  </si>
  <si>
    <t>Шайба плоская 10 оц ГОСТ 11371-78 (DIN 125)(по счету №366 от 05.04.2017)</t>
  </si>
  <si>
    <t>Болт М 10x40 оц ГОСТ 7798, 7805(по счету №366 от 05.04.2017)</t>
  </si>
  <si>
    <t>Гайка М10 оц ГОСТ 5915, 5927(по счету №366 от 05.04.2017)</t>
  </si>
  <si>
    <t>Гайка М12 оц ГОСТ 5915, 5927 (по счету №366 от 05.04.2017)</t>
  </si>
  <si>
    <t>Гайка М20 оц ГОСТ 5915 5927(по счету №366 от 05.04.2017)</t>
  </si>
  <si>
    <t>Болт М 12x40 оц ГОСТ 7798, 7805 (по счету №366 от 05.04.2017)</t>
  </si>
  <si>
    <t>Болт М20х50 оц ГОСТ 7798, 7805 (по счету №366 от 05.04.2017)</t>
  </si>
  <si>
    <t>Проушина 1-01</t>
  </si>
  <si>
    <t>Опора 76 У-03</t>
  </si>
  <si>
    <t>Фильтр грубой очистки SN 291636(Инвентаризация)</t>
  </si>
  <si>
    <t>Скоба SIEMENS 3.3.001</t>
  </si>
  <si>
    <t>Скоба SIEMENS 3.3.065</t>
  </si>
  <si>
    <t>Струбцина SIEMENS 3.3.084</t>
  </si>
  <si>
    <t>Струбцина SIEMENS 3.3.085</t>
  </si>
  <si>
    <t>Скоба SIEMENS 3.3.087</t>
  </si>
  <si>
    <t>Скоба SIEMENS 3.3.016</t>
  </si>
  <si>
    <t>Желоб SIEMENS 3.3.046</t>
  </si>
  <si>
    <t>Ушко 1-01 Ст.20-а ГОСТ 1050-88 ОСТ 34-10-729-93(Договор от 23.05.2018 №8-пер/020-0299-17)</t>
  </si>
  <si>
    <t>Балка SIEMENS 3.6.001</t>
  </si>
  <si>
    <t>Балка SIEMENS 3.6.003</t>
  </si>
  <si>
    <t>Канал SIEMENS 2.1.001</t>
  </si>
  <si>
    <t>Канал SIEMENS 2.2.001</t>
  </si>
  <si>
    <t>Крышка SIEMENS 2.1.002</t>
  </si>
  <si>
    <t>Крышка SIEMENS 2.2.002</t>
  </si>
  <si>
    <t>Крышка SIEMENS 2.3.002</t>
  </si>
  <si>
    <t>Лестница SIEMENS 2.3.001</t>
  </si>
  <si>
    <t>Полоса SIEMENS 2.3.007</t>
  </si>
  <si>
    <t>Профиль SIEMENS 3.4.001</t>
  </si>
  <si>
    <t>Профиль SIEMENS 3.5.001</t>
  </si>
  <si>
    <t>Профиль SIEMENS 3.5.002</t>
  </si>
  <si>
    <t>Труба SIEMENS 1.1.002</t>
  </si>
  <si>
    <t>Труба SIEMENS 1.1.003</t>
  </si>
  <si>
    <t>Труба SIEMENS 1.3.001</t>
  </si>
  <si>
    <t>Труба SIEMENS 1.3.002</t>
  </si>
  <si>
    <t>Труба SIEMENS 1.3.003</t>
  </si>
  <si>
    <t>Труба SIEMENS 1.3.016</t>
  </si>
  <si>
    <t>Труба SIEMENS 1.3.017</t>
  </si>
  <si>
    <t>Труба SIEMENS 1.3.018</t>
  </si>
  <si>
    <t>Щебень гранитный 5-20мм М1400 F300 ГОСТ 8267-93</t>
  </si>
  <si>
    <t>Металлоконструкции по проекту 05N13-40UMD-3779-SC</t>
  </si>
  <si>
    <t>Металлоконструкции по проекту 05N13-40UMD-2654-SC</t>
  </si>
  <si>
    <t>Металлоконструкции по проекту 05N13-40UMD-2678-SC</t>
  </si>
  <si>
    <t>Металлоконструкции по проекту 05N13-40UMD-4022-RS</t>
  </si>
  <si>
    <t>Металлоконструкции по проекту 05N13-40UMD-3797-SC</t>
  </si>
  <si>
    <t>Ремень B(Б)-1320 IV ГОСТ 1284.1-89</t>
  </si>
  <si>
    <t>Набор КГД 1</t>
  </si>
  <si>
    <t>#Паста Санита</t>
  </si>
  <si>
    <t>Шпилька для фланцевых соединений с температурой среды от 0 до 650C А2М20-6gх170.28/40.35.IV.2 ГОСТ 9066-75</t>
  </si>
  <si>
    <t>Манжета 1.1-20х40-3 ГОСТ 8752-79</t>
  </si>
  <si>
    <t>Манжета 1.2-30х52-1 ГОСТ 8752-79</t>
  </si>
  <si>
    <t>Манжета 1.2-45х65-3 ГОСТ 8752-79</t>
  </si>
  <si>
    <t>Резец 2102-0005 ВК8 ГОСТ 18877-73</t>
  </si>
  <si>
    <t>Порошок Лотос Эконом Универсал 450г</t>
  </si>
  <si>
    <t>Шпилька М20-6gх200.58.20 ГОСТ 22042-76</t>
  </si>
  <si>
    <t>Шпилька М20-8gх75.88.40Х ГОСТ 22038-76</t>
  </si>
  <si>
    <t>Батарея FEON 6СТ-190N прямая</t>
  </si>
  <si>
    <t>Замок навесной MATRIX арт.91826</t>
  </si>
  <si>
    <t>Замок врезной ЗВ1 класс 3 ГОСТ 5089-2003</t>
  </si>
  <si>
    <t>Замок врезной Булат 3В 8-6.3.04 хром</t>
  </si>
  <si>
    <t>Набор щупов №3 70мм кл.2</t>
  </si>
  <si>
    <t>Подшипник 60212 ГОСТ 7242-81</t>
  </si>
  <si>
    <t>#Подшипник 46124Л ГОСТ 520-2002</t>
  </si>
  <si>
    <t>Замок навесной ВС 2-7</t>
  </si>
  <si>
    <t>Подшипник 60310 ГОСТ 7242-81</t>
  </si>
  <si>
    <t>Подшипник 8209 ГОСТ 7872-89</t>
  </si>
  <si>
    <t>Подшипник 8214 ГОСТ 7872-89</t>
  </si>
  <si>
    <t>Муфта соединительная МСМ 15</t>
  </si>
  <si>
    <t>Средство Пемолюкс 400г</t>
  </si>
  <si>
    <t>Подшипник 8122 ГОСТ 7872-89</t>
  </si>
  <si>
    <t>Подшипник 8108 ГОСТ 7872-89</t>
  </si>
  <si>
    <t>Шприц Ш1-3911010-А</t>
  </si>
  <si>
    <t>Сверло 2300-0167-A1 ГОСТ 10902-77</t>
  </si>
  <si>
    <t>Полотно 2800-0077 ГОСТ 6645-86</t>
  </si>
  <si>
    <t>#Манжета 1.2-25х45-10 ГОСТ 8752-79</t>
  </si>
  <si>
    <t>Ручка арт.И23/Р-048</t>
  </si>
  <si>
    <t>Подшипник 42328 ГОСТ 8328-75</t>
  </si>
  <si>
    <t>Набор щупов №1 70мм кл.2</t>
  </si>
  <si>
    <t>Подшипник ШС20 ГОСТ 3635-78</t>
  </si>
  <si>
    <t>Манжета 1.2-25х42-1 ГОСТ 8752-79</t>
  </si>
  <si>
    <t>Подшипник 110 ГОСТ 8338-75</t>
  </si>
  <si>
    <t>#Нить прошивная лавсановая Комус арт.60863 1000м</t>
  </si>
  <si>
    <t>Шпилька М20-6gх170.58.20 ГОСТ 22042-76</t>
  </si>
  <si>
    <t>Шайба стопорная многолапчатая 68.01.08кп.05 ГОСТ 11872-89</t>
  </si>
  <si>
    <t>Шайба стопорная многолапчатая 110.01.08кп.05 ГОСТ 11872-89</t>
  </si>
  <si>
    <t>Шайба 2.24.21 ГОСТ 13463-77 12Х18Н10Т ГОСТ 5632-72</t>
  </si>
  <si>
    <t>Шайба С 30.21 ГОСТ 6958-78</t>
  </si>
  <si>
    <t>Шпонка 32х18х220 ГОСТ 23360-79</t>
  </si>
  <si>
    <t>Саморез TECH-KREP СГВЛ 3,9х45мм</t>
  </si>
  <si>
    <t>Манжета 1.2-20х40-1 ГОСТ 8752-79</t>
  </si>
  <si>
    <t>Шпилька А2М20-6gх150.40.35.IV.2 ГОСТ 9066-75</t>
  </si>
  <si>
    <t>Дозатор для жидкого мыла 1000мл</t>
  </si>
  <si>
    <t>Ключ 7811-0024 C 1 Х9 ГОСТ 2839-80</t>
  </si>
  <si>
    <t>#Ключ трубный рычажный КТР-3</t>
  </si>
  <si>
    <t>#Шпонка 16х10х160 ГОСТ 23360-78</t>
  </si>
  <si>
    <t>Ремень 1кл.1-11х10-1250 ГОСТ 5813-93</t>
  </si>
  <si>
    <t>Ремень A-1180 I ГОСТ 1284.1-89</t>
  </si>
  <si>
    <t>Шпилька для фланцевых соединений с температурой среды от 0 до 650C АМ20-6gх150.40.ЭП44.IV.2 ГОСТ 9066-75</t>
  </si>
  <si>
    <t>Манжета 1-028-3 ГОСТ 6678-72</t>
  </si>
  <si>
    <t>Манжета 1-100-3 ГОСТ 6678-72</t>
  </si>
  <si>
    <t>Подшипник 3536 ГОСТ 5721-75</t>
  </si>
  <si>
    <t>Подшипник 466322 ГОСТ 832-78</t>
  </si>
  <si>
    <t>#Подшипник 804709 ГОСТ 520-2002</t>
  </si>
  <si>
    <t>Флюс Ф38Н</t>
  </si>
  <si>
    <t>#Припой LA-36473</t>
  </si>
  <si>
    <t>#Шуруп 1-4х30 ГОСТ 1144-80</t>
  </si>
  <si>
    <t>#Шуруп универсальный UC 3 х 35</t>
  </si>
  <si>
    <t>Пудра ПАП-1 ГОСТ 5494-95</t>
  </si>
  <si>
    <t>Шкурка О2 820х20 УГ 63C 8-Н СФЖ ГОСТ 13344-79</t>
  </si>
  <si>
    <t>Рукав 16 Г-1,0 ТУ 38.105998-91</t>
  </si>
  <si>
    <t>Рукав III-9-2-ХЛ ГОСТ 9356-75</t>
  </si>
  <si>
    <t>Рукав В-25-0,3-10000 ГОСТ 5398-76</t>
  </si>
  <si>
    <t>Рукав Пар-1(X)-3-25-40-У ГОСТ 18698-79</t>
  </si>
  <si>
    <t>#Рукав поливочный 18мм</t>
  </si>
  <si>
    <t>Рукав III-6,3-2,0 ГОСТ 9356-75</t>
  </si>
  <si>
    <t>Рукав ПАР-2(Х) 25-46-0,8</t>
  </si>
  <si>
    <t>Нефрас С2-80/120 ТУ 38.401-67-108-92</t>
  </si>
  <si>
    <t>Винт A.M6-6gх30.48 ГОСТ 17473-80</t>
  </si>
  <si>
    <t>Гайка M3-6H.5 ГОСТ 5915-70</t>
  </si>
  <si>
    <t>Шайба А 12.01.10кп ГОСТ 6958-78</t>
  </si>
  <si>
    <t>Шайба А.8.01.08кп ГОСТ 11371-78</t>
  </si>
  <si>
    <t>Шнур полипропиленовый 2ммх130м</t>
  </si>
  <si>
    <t>Грунтовка ГФ-021БС красно-коричневая ТУ 2312-003-95048541-2008</t>
  </si>
  <si>
    <t>#Нить № 1</t>
  </si>
  <si>
    <t>Гвозди П 1,2х20 ГОСТ 4028-63</t>
  </si>
  <si>
    <t>Паронит ПОН-Б 1,5х1500х1500 ГОСТ 481-80</t>
  </si>
  <si>
    <t>Болт M36-6gх130.58 ГОСТ 7798-70</t>
  </si>
  <si>
    <t>Гайка M24х1,5-6H.5 ГОСТ 5915-70</t>
  </si>
  <si>
    <t>Шайба А 24.01.08кп.016 ГОСТ 11371-78</t>
  </si>
  <si>
    <t>Шайба А.4.02.ВСт.3сп/пс.016 ГОСТ 11371-78</t>
  </si>
  <si>
    <t>Шайба А 18.01.08кп ГОСТ 11371-78</t>
  </si>
  <si>
    <t>Шпилька M20-6gх90.58.20 ГОСТ 22042-76</t>
  </si>
  <si>
    <t>#о_Шпилька.М24х90.66..ГОСТ 9066-75.ГОСТ</t>
  </si>
  <si>
    <t>Шпилька M30х160 Ст35</t>
  </si>
  <si>
    <t>Шайба М8.88.Zn DIN 6796</t>
  </si>
  <si>
    <t>Мастика битумно-полимерная и праймер холодного применения СЛАВЯНКА</t>
  </si>
  <si>
    <t>Шайба 6.65Г.096 ГОСТ 6402-70</t>
  </si>
  <si>
    <t>Ацетон технический в.с. ГОСТ 2768-84</t>
  </si>
  <si>
    <t>Электрод Э50А-ЦУ-5-2,5-УД/Е 51 3-Б20 ОСТ 24.948.01-90</t>
  </si>
  <si>
    <t>Канат капроновый ПАТ ф-10</t>
  </si>
  <si>
    <t>Шуруп 1-8х50 ГОСТ 1144-80</t>
  </si>
  <si>
    <t>Шуруп 1-8х60 ГОСТ 1144-80</t>
  </si>
  <si>
    <t>Винт B.M6-6gх12.58 ГОСТ 17475-80</t>
  </si>
  <si>
    <t>Гайка М10-6H.5.016 ГОСТ 9515-70</t>
  </si>
  <si>
    <t>#Пластина вакуумная I-10х1000х1000 ТУ 38.105116-81</t>
  </si>
  <si>
    <t>Электрод Э-09Х1МФ-ЦЛ-39-2,5-ТД/Е-17-Б20 ГОСТ 9467-75</t>
  </si>
  <si>
    <t>Электрод Э50А-ТМУ-21У-3,0-УД/Е 51 3-Б20 ГОСТ 9467-75</t>
  </si>
  <si>
    <t>Электрод Э50А-ТМУ-21У-4,0-УД/Е 51 3-Б20 ГОСТ 9467-75</t>
  </si>
  <si>
    <t>Эмаль НЦ-132К желтая ТУ 2314-196-49404743-2004</t>
  </si>
  <si>
    <t>Краска МА-15 черная ГОСТ 10503-71</t>
  </si>
  <si>
    <t>Шайба стопорная многолапчатая 180.01.08кп.05 ГОСТ 11872-89</t>
  </si>
  <si>
    <t>Гайка M14-6H.5 ГОСТ 5915-70</t>
  </si>
  <si>
    <t>Гайка M18-6H.5 ГОСТ 5915-70</t>
  </si>
  <si>
    <t>Болт M10-6gх70.58 ГОСТ 7798-70</t>
  </si>
  <si>
    <t>Винт B.M6-6gх10.58 ГОСТ 17475-80</t>
  </si>
  <si>
    <t>#Гайка М20-6H.8 ГОСТ 5915-70</t>
  </si>
  <si>
    <t>Гайка M24-6H.5 ГОСТ 5915-70</t>
  </si>
  <si>
    <t>Шайба 10.65Г ГОСТ 6402-70</t>
  </si>
  <si>
    <t>Шпилька М30-6gх160.58 ГОСТ 22042-76</t>
  </si>
  <si>
    <t>Паронит ПМБ 1,0х1000х1700 ГОСТ 481-80</t>
  </si>
  <si>
    <t>Пластина 2Н-I-ТМКЩ-С-3 ГОСТ 7338-90</t>
  </si>
  <si>
    <t>Паронит ПОН-Б 2,0х1500х1770 ГОСТ 481-80</t>
  </si>
  <si>
    <t>Болт M24-6gх80.58 ГОСТ 7798-70</t>
  </si>
  <si>
    <t>Жир паяльный 20г ТУ 36-1170-79</t>
  </si>
  <si>
    <t>Краска МА-15 белая ГОСТ 10503-71</t>
  </si>
  <si>
    <t>Болт M14-6gх80.58 ГОСТ 7798-70</t>
  </si>
  <si>
    <t>Пластина 1Н-I-ТМКЩ-С1-5 ГОСТ 7338-90</t>
  </si>
  <si>
    <t>Шайба 6.65Г.016 ГОСТ 6402-70</t>
  </si>
  <si>
    <t>Шайба М8.88.Zn DIN 9021</t>
  </si>
  <si>
    <t>Винт A.M5-6gх50.48 ГОСТ 17473-80</t>
  </si>
  <si>
    <t>Шайба А.22.01.08кп.016 ГОСТ 11371-78</t>
  </si>
  <si>
    <t>Пластина 2Н-I-ТМКЩ-С-8 ГОСТ 7338-90</t>
  </si>
  <si>
    <t>Жидкость тормозная Рос-Дот4 910г</t>
  </si>
  <si>
    <t>Смазка FELIX 400мл</t>
  </si>
  <si>
    <t>Очиститель 3TON ТС-565</t>
  </si>
  <si>
    <t>Смазка 3TON TC-526</t>
  </si>
  <si>
    <t>Масло ХФ 22-24 ГОСТ 5546-86</t>
  </si>
  <si>
    <t>Масло МВП ГОСТ 1805-76</t>
  </si>
  <si>
    <t>Смазка Литол-24 ГОСТ 21150-87</t>
  </si>
  <si>
    <t>Смазка пластичная ЦИАТИМ-201 ГОСТ 6267-74</t>
  </si>
  <si>
    <t>Масло М-8В ГОСТ 10541-78</t>
  </si>
  <si>
    <t>Масло CASTROL TAF-X 75W-90</t>
  </si>
  <si>
    <t>Масло MOBIL Delvac Super 1400 10W-30</t>
  </si>
  <si>
    <t>Масло Нигрол летнее ТУ 38.101529-01</t>
  </si>
  <si>
    <t>Масло ЛУКОЙЛ ТМ-5 75W-90 СТО 00044434-009-2006</t>
  </si>
  <si>
    <t>Кольцо 20-04-06-1</t>
  </si>
  <si>
    <t>#Кольцо СБ 2020-04-08-6</t>
  </si>
  <si>
    <t>Насос СБ511-00-55</t>
  </si>
  <si>
    <t>Насос СБ584-01-25</t>
  </si>
  <si>
    <t>Прокладка 3303-08-1</t>
  </si>
  <si>
    <t>Хомут МХ 200</t>
  </si>
  <si>
    <t>#Кольцо 355-22</t>
  </si>
  <si>
    <t>#Подшипник 7212</t>
  </si>
  <si>
    <t>#Фильтр ячейковый плоский ФяП 3050 500х500х48 G3</t>
  </si>
  <si>
    <t>Виброизолятор ДО43 ТУ 36-1832-75</t>
  </si>
  <si>
    <t>Подшипник 7317 ГОСТ 333-79</t>
  </si>
  <si>
    <t>#Фильтр 21010-1109100-00</t>
  </si>
  <si>
    <t>#Фильтр 635-1-036</t>
  </si>
  <si>
    <t>Насос 532-00</t>
  </si>
  <si>
    <t>Трубка 740-1104310</t>
  </si>
  <si>
    <t>Кольцо 20-01-51-1</t>
  </si>
  <si>
    <t>#Фильтр FO-30.129 13/16"-16 UNF</t>
  </si>
  <si>
    <t>Подшипник 107 ГОСТ 8338-75</t>
  </si>
  <si>
    <t>#о_Вставка гибкая.ВНА10 (вентиляция)</t>
  </si>
  <si>
    <t>Ороситель ОПДР-15-УСА</t>
  </si>
  <si>
    <t>Кольцо Н-5971-63</t>
  </si>
  <si>
    <t>#Манжета 1.2-45х65-1 ГОСТ 8752-79</t>
  </si>
  <si>
    <t>#Фильтр воздушный тонкой очистки Camfil Farr Hi-Flo M Series арт.600071</t>
  </si>
  <si>
    <t>Манжета 2.2-16х30-1 ГОСТ 8752-79</t>
  </si>
  <si>
    <t>Вставка ВВ-6,3</t>
  </si>
  <si>
    <t>Вставка ВНА 6,3</t>
  </si>
  <si>
    <t>Прокладка ПУТГ-2-212-О4</t>
  </si>
  <si>
    <t>#Подшипник 7510 ГОСТ 520-2002</t>
  </si>
  <si>
    <t>Подшипник 7606 ГОСТ 333-79</t>
  </si>
  <si>
    <t>Подшипник 180309 ГОСТ 8882-75</t>
  </si>
  <si>
    <t>Подшипник 46308 ГОСТ 831-75</t>
  </si>
  <si>
    <t>Подшипник FAG 6307-2RSR</t>
  </si>
  <si>
    <t>Подшипник 214 ГОСТ 8338-75</t>
  </si>
  <si>
    <t>Ремень B(Б)-1400 IV ГОСТ 1284.1-89</t>
  </si>
  <si>
    <t>Кольцо уплотнительное резиновое 0-5-0181</t>
  </si>
  <si>
    <t>Кольцо уплотнительное резиновое 0-5-0220</t>
  </si>
  <si>
    <t>Ремень B(Б)-1600 IV ГОСТ 1284.1-89</t>
  </si>
  <si>
    <t>#Ключ трубный рычажный КТР-4</t>
  </si>
  <si>
    <t>Плашка 2650-1791 6g ГОСТ 9740-71</t>
  </si>
  <si>
    <t>Щетка-утюжок 14х6х4см</t>
  </si>
  <si>
    <t>Термометр ТТЖ-М исп.1П-6(0+200С)-2-240/103 ТУ 25-2022.0006-90</t>
  </si>
  <si>
    <t>Замок НПО 25.14.Т ГОСТ 5089-97</t>
  </si>
  <si>
    <t>Головка M18х1 к АДИМ</t>
  </si>
  <si>
    <t>Шланг GM Cobra tm 2м с накидными гайками 1/2" FF</t>
  </si>
  <si>
    <t>Подшипник 46307 ГОСТ 831-75</t>
  </si>
  <si>
    <t>Ключ 7811-0027 C 1 Х9 ГОСТ 2839-80</t>
  </si>
  <si>
    <t>Плашкодержатель М3-М14</t>
  </si>
  <si>
    <t>Ключ 7811-0257 1 Х9 ГОСТ 16983-80</t>
  </si>
  <si>
    <t>Ключ 7811-0253 1 Х9 ГОСТ 16983-80</t>
  </si>
  <si>
    <t>Напильник 2820-0067 ГОСТ 1465-80</t>
  </si>
  <si>
    <t>Резец 2112-0015 ВК8 ГОСТ 18880-73</t>
  </si>
  <si>
    <t>Резец 2101-0013 ВК8 ГОСТ 18879-73</t>
  </si>
  <si>
    <t>Сверло 2300-6185 ГОСТ 10902-77</t>
  </si>
  <si>
    <t>Вороток d38мм 6910-0163 ГОСТ 22395-77</t>
  </si>
  <si>
    <t>Ключ 7811-0022 C 1 Х9 ГОСТ 2839-80</t>
  </si>
  <si>
    <t>#Губка York Maxi</t>
  </si>
  <si>
    <t>Замок Apecs 2000-Panic-ZN</t>
  </si>
  <si>
    <t>Механизм Apecs SC-90-Z-C-G</t>
  </si>
  <si>
    <t>Рамка со стеклом для документов А3</t>
  </si>
  <si>
    <t>Головка JTC JTC-645324</t>
  </si>
  <si>
    <t>Огнетушитель углекислотный ОУ-40</t>
  </si>
  <si>
    <t>Ножницы NWS 077-12-200</t>
  </si>
  <si>
    <t>Резец 2140-0006 ВК8 ГОСТ 18882-73</t>
  </si>
  <si>
    <t>Круг КЛТ1 115х22,2 14A 12 ТУ 3985-007-00221209-98</t>
  </si>
  <si>
    <t>#Сверло ц/х 10,5мм класс В Р6М5</t>
  </si>
  <si>
    <t>Сверло 2300-7525 ГОСТ 10902-77</t>
  </si>
  <si>
    <t>Набор щупов №4 70мм кл.2 ГОСТ 882-75</t>
  </si>
  <si>
    <t>Пломба пластиковая КПП-3-2001</t>
  </si>
  <si>
    <t>Ремень A-1600 IV ГОСТ 1284.1-89</t>
  </si>
  <si>
    <t>Ключ 7811-0225 1 Х9 ГОСТ 16983-80</t>
  </si>
  <si>
    <t>#Термометр ТТЖ №4(0+100) 240/103 ТУ 25-2022.0006-90</t>
  </si>
  <si>
    <t>Ручка арт.16662</t>
  </si>
  <si>
    <t>Напильник 2821-0066 ГОСТ 1465-80</t>
  </si>
  <si>
    <t>Резец 2130-0009 ВК8 ГОСТ 18884-73</t>
  </si>
  <si>
    <t>Средство дезинфицирующее Жавелион</t>
  </si>
  <si>
    <t>#Ключ трубный рычажный КТР-2</t>
  </si>
  <si>
    <t>Кольцо резиновое уплотнительное 079-085-36-2-2 ГОСТ 18829-73, ГОСТ 9833-73</t>
  </si>
  <si>
    <t>Средство СХЗ Чистин Ландыш порошок банка 400г</t>
  </si>
  <si>
    <t>Штопор Дэйли, хромированное покрытие</t>
  </si>
  <si>
    <t>#Ваза арт.ДР-5578</t>
  </si>
  <si>
    <t>Втулка резиновая 30х14х7 ТУ 38.005.204-84</t>
  </si>
  <si>
    <t>Кольцо 030-035-30-2-1 ГОСТ 9833-73/ГОСТ 18829-73</t>
  </si>
  <si>
    <t>Кольцо 032-040-46-2-3 ГОСТ 9833-73, ГОСТ 18829-73</t>
  </si>
  <si>
    <t>Кольцо 050-055-30-2-2 ГОСТ 18829-73, ГОСТ 9833-73</t>
  </si>
  <si>
    <t>Кольцо резиновое уплотнительное 074-080-36-2-2 ГОСТ 18829-73, ГОСТ 9833-73</t>
  </si>
  <si>
    <t>Кольцо резиновое уплотнительное 102-110-46-2-2 ГОСТ 18829-73, ГОСТ 9833-73</t>
  </si>
  <si>
    <t>Кольцо 015-020-30-2-2 ГОСТ 9833-73, ГОСТ 18829-73</t>
  </si>
  <si>
    <t>Кольцо 008-010-14-2-2 ГОСТ 9833-73, ГОСТ 18829-73</t>
  </si>
  <si>
    <t>Кольцо 016-019-19-2-2 ГОСТ 9833-73, ГОСТ 18829-73</t>
  </si>
  <si>
    <t>Кольцо 060-066-36-1-1 ГОСТ 18829-73</t>
  </si>
  <si>
    <t>Кольцо 065-071-36-2-2 ГОСТ 18829-73, ГОСТ 9833-73</t>
  </si>
  <si>
    <t>Кольцо 024-028-25-2-2 ГОСТ 9833-73, ГОСТ 18829-73</t>
  </si>
  <si>
    <t>Ороситель дренчерный ДВМ-10</t>
  </si>
  <si>
    <t>Пластина 2Ф-I-ТМКЩ-С-5 ГОСТ 7338-90</t>
  </si>
  <si>
    <t>Паронит ПОН 4,0х1500х2000 ГОСТ 481-80</t>
  </si>
  <si>
    <t>Паронит ПОН-Б 2,0х1000х1770 ГОСТ 481-80</t>
  </si>
  <si>
    <t>Рукав I-9-0,63 ГОСТ 9356-75</t>
  </si>
  <si>
    <t>Рукав 40У32-7 ТУ 005 6016-87</t>
  </si>
  <si>
    <t>Рукав Б-2-75-3 ГОСТ 5398-76</t>
  </si>
  <si>
    <t>Рукав Б-2-50-3 ГОСТ 5398-76</t>
  </si>
  <si>
    <t>Уплотнитель AVIORA</t>
  </si>
  <si>
    <t>Набор БСИ КГН-12 арт.Э999422</t>
  </si>
  <si>
    <t>Флюс для пайки твердосплавного инструмента марки 100 ТУ 48-4-346-84</t>
  </si>
  <si>
    <t>Пластина 2Н-I-ТМКЩ-С-6 ГОСТ 7338-90</t>
  </si>
  <si>
    <t>#Герметик-прокладка Автосил 11223</t>
  </si>
  <si>
    <t>Эмаль НЦ-132П п.с. белая ГОСТ 6631-74</t>
  </si>
  <si>
    <t>Мастика гидроизоляционная ТЕХНОНИКОЛЬ №24 (МГТН)</t>
  </si>
  <si>
    <t>Песок крупный класс 1 ГОСТ 8736-93</t>
  </si>
  <si>
    <t>Щебень гранитный 40-70мм М1400 F300 ГОСТ 8267-93</t>
  </si>
  <si>
    <t>Кувалда 3кг ТУ 3926-046-53581936-2014</t>
  </si>
  <si>
    <t>Ключ 7812-0375 Х9 ГОСТ 11737-93</t>
  </si>
  <si>
    <t>Напильник BETA 017190253</t>
  </si>
  <si>
    <t>Болторез KAYMAN EXPERT 750мм KRAFTOOL арт.23280-075</t>
  </si>
  <si>
    <t>Вороток 28035-7 Stayer</t>
  </si>
  <si>
    <t>Вороток 6910-0151</t>
  </si>
  <si>
    <t>Набор 43-2-100 RemoColor</t>
  </si>
  <si>
    <t>Напильник 2821-0067-03 ГОСТ 1465-80</t>
  </si>
  <si>
    <t>Сверло 2300-8123-A1 ГОСТ 10902-77</t>
  </si>
  <si>
    <t>#Ключ 7812-1651 ГОСТ 25788-83</t>
  </si>
  <si>
    <t>#Ключ 7811-0501 П Х9 ГОСТ 2906-80</t>
  </si>
  <si>
    <t>#Ключ 7811-0454 Х9 ГОСТ 2839-80</t>
  </si>
  <si>
    <t>Напильник 2822-0061 ГОСТ 1465-80</t>
  </si>
  <si>
    <t>Резец 2103-0007 ВК8 ГОСТ 18879-73</t>
  </si>
  <si>
    <t>Вороток 28035-5 Stayer</t>
  </si>
  <si>
    <t>Ключ 6910-0494 П А Х9 ГОСТ 25789-83</t>
  </si>
  <si>
    <t>Ключ 7811-0044 C 1 Х9 ГОСТ 2839-80</t>
  </si>
  <si>
    <t>Рукав Латексированный 66мм, ГР ТУ 8193-019-00323890-96</t>
  </si>
  <si>
    <t>Резьбомер Д55</t>
  </si>
  <si>
    <t>#Сверло STB HSS 4-20мм</t>
  </si>
  <si>
    <t>#Ключ 7811-0290 П Х9 ГОСТ 2906-80</t>
  </si>
  <si>
    <t>#Ключ 7812-1417 ГОСТ 25787-83</t>
  </si>
  <si>
    <t>Сверло 2300-6403-A1 ГОСТ 10902-77</t>
  </si>
  <si>
    <t>Сверло 2300-0214 ГОСТ 10902-77</t>
  </si>
  <si>
    <t>Плашка 2650-1678 6g ГОСТ 9740-71</t>
  </si>
  <si>
    <t>Плашка 2650-1521 6g ГОСТ 9740-71</t>
  </si>
  <si>
    <t>Сверло 2300-0172-A1 ГОСТ 10902-77</t>
  </si>
  <si>
    <t>Напильник 2820-0017 ГОСТ 1465-80</t>
  </si>
  <si>
    <t>Палки лыжные алюминиевые с большим опорным кольцом, 150см</t>
  </si>
  <si>
    <t>#Клеймо 7858-0124 Хим.Окс.прм ГОСТ 25726-83</t>
  </si>
  <si>
    <t>Рукавицы комбинированные размер 6-11</t>
  </si>
  <si>
    <t>Ботинки кожаные с защитным подноском для рабочих размер 43</t>
  </si>
  <si>
    <t>Батарея Nokia BL-5СА</t>
  </si>
  <si>
    <t>#Бумага инженерная A2 Xerox 452L90868</t>
  </si>
  <si>
    <t>Бумага Xerox 452L90859 A1 250 листов</t>
  </si>
  <si>
    <t>Кольцо 150-160-58-2-2 ГОСТ 18829-73, ГОСТ 9833-73</t>
  </si>
  <si>
    <t>Разветвитель двухместный без заземляющих контактов белый MAKEL 10030</t>
  </si>
  <si>
    <t>Разъем ШР20ПК4НГ8 розетка</t>
  </si>
  <si>
    <t>Разъем ШР20У4ЭШ8 вилка</t>
  </si>
  <si>
    <t>Кольцо 105-115-58-2-2 ГОСТ 18829-73, ГОСТ 9833-73</t>
  </si>
  <si>
    <t>Ватман А1 200г/м2 Гознак</t>
  </si>
  <si>
    <t>Манометр ДМ2005Сг-У3-100кПа ТУ 4212-040-00225590-2001</t>
  </si>
  <si>
    <t>Батарея DELTA DT 6045</t>
  </si>
  <si>
    <t>Панель стеновая ПС 60-12-3.0 б/у</t>
  </si>
  <si>
    <t>#Лоток для бумаг горизонтальный открытый, А4</t>
  </si>
  <si>
    <t>Вилка силовая переносная 013 2P+PE 16А 220В IP44 EKF арт.ps-013-16-220</t>
  </si>
  <si>
    <t>Выключатель С16-158 ТУ РБ 100258222.001-2000</t>
  </si>
  <si>
    <t>Вилка В6-001</t>
  </si>
  <si>
    <t>Лоток DKC 35054 ТУ 3449-013-47022248-2004</t>
  </si>
  <si>
    <t>Лента ПВХ 15х0,20 синяя в.с. ГОСТ 16214-86</t>
  </si>
  <si>
    <t>Лента SCOTCH Super 33+ 38ммх33м</t>
  </si>
  <si>
    <t>#о_Труба..426х24 дл.500...</t>
  </si>
  <si>
    <t>Манометр МП4-У-У2-400кгс/см2-1 ТУ 25-02.180335-84</t>
  </si>
  <si>
    <t>Вилка силовая переносная 024 3P+PE 32А 380В IP44 EKF арт.ps-024-32-380</t>
  </si>
  <si>
    <t>Манометр ДМ2005Сг-У3-600кПа ТУ 4212-040-00225590-2001</t>
  </si>
  <si>
    <t>Блок высоковольтный в сборе БВН-2П</t>
  </si>
  <si>
    <t>Бирка кабельная БКП-1</t>
  </si>
  <si>
    <t>Лампа БК230-240-40-1 E27 ГОСТ 2239-79</t>
  </si>
  <si>
    <t>#о_Лента самоклеющаяся.Tape Wnite.12мм х 8м  (1 комп=10 шт)</t>
  </si>
  <si>
    <t>Манометр МП3-У-У2-25кгс/см2-Кис-Д ТУ 25-02.180335-84</t>
  </si>
  <si>
    <t>Мановакуумметр МВП4-У-У2-60кПа ТУ 25-02.180335-84</t>
  </si>
  <si>
    <t>#Манометр МП2-УУ2-1,6кгс/см2 ТУ 25-02.180335-84</t>
  </si>
  <si>
    <t>Распорка глухая трехлучевая 3РГ-5-1</t>
  </si>
  <si>
    <t>Разъем РШ/ВШ 25А 380В</t>
  </si>
  <si>
    <t>Батарея CSB GP 1272</t>
  </si>
  <si>
    <t>Элемент питания Minamoto ER14505 AA 3,6V</t>
  </si>
  <si>
    <t>Светильник люминисцентный Дельта арт.12806</t>
  </si>
  <si>
    <t>Светильник СГГ-5М.О5</t>
  </si>
  <si>
    <t>Лампа Старт ДШ 60W E14</t>
  </si>
  <si>
    <t>Электрощетка Schunk Е49Х 12,5х25х40 ч.100122143010</t>
  </si>
  <si>
    <t>Вилка В10-151</t>
  </si>
  <si>
    <t>Стример HP StorageWorks DAT 24 External Tape Drive C1556D</t>
  </si>
  <si>
    <t>Вилка силовая переносная 015 3P+PE+N 16А 380В IP44 EKF арт.ps-015-16-380</t>
  </si>
  <si>
    <t>Вилка кабельная Abicor Binzel Trak-SK50</t>
  </si>
  <si>
    <t>#Лампа светодиодная СКЛ-1-Л-2-220</t>
  </si>
  <si>
    <t>Манометр МП3-У-У2-6кгс/см2-Кис-Д ТУ 25-02.180335-84</t>
  </si>
  <si>
    <t>Узел М 302 Э</t>
  </si>
  <si>
    <t>#Комплект сменных элементов КСЭ201 (пленка тефлоновая анализатора МАРК-201)</t>
  </si>
  <si>
    <t>#Альбом для черчения А3, 24 листа, 200г/м2</t>
  </si>
  <si>
    <t>#Пленка для ламинирования 75х105мм 125мкм ProMega Office 100шт/уп</t>
  </si>
  <si>
    <t>Вставка плавкая ВПБ6-1 250В</t>
  </si>
  <si>
    <t>Аккумулятор Canon BP-945 4500 мА/ч</t>
  </si>
  <si>
    <t>#о_Патрон керамический для лампы.Е-40..</t>
  </si>
  <si>
    <t>Розетка EKF ps-224-32-380</t>
  </si>
  <si>
    <t>Розетка силовая стационарная наружная 115 3P+PE+N 16А 380В IP44 EKF арт.ps-115-16-380</t>
  </si>
  <si>
    <t>#Патрон Е14ДК-06</t>
  </si>
  <si>
    <t>Розетка РА10-403-с</t>
  </si>
  <si>
    <t>Разъем РШ 40А</t>
  </si>
  <si>
    <t>#Лампа светодиодная коммутаторная красная СКЛ 11-К-3-380</t>
  </si>
  <si>
    <t>Предохранитель плавкий ППНИ-33 габарит 00 63А</t>
  </si>
  <si>
    <t>Соединение штуцерное 50006.454.004-01 12Х18Н10Т</t>
  </si>
  <si>
    <t>Кабель КСПВ 4х0,5 ТУ 3565-001-99617467-2007</t>
  </si>
  <si>
    <t>#Кабель КГПпЭП 1х2х1,5</t>
  </si>
  <si>
    <t>Кабель AMP 1593973-5</t>
  </si>
  <si>
    <t>#о_Кабель.MMJ.3x1,5</t>
  </si>
  <si>
    <t>Трубка 6х2</t>
  </si>
  <si>
    <t>Лента ЛЭС-0,1х25 ГОСТ 5937-81</t>
  </si>
  <si>
    <t>#Металлорукав РЗ-ЦХ-16</t>
  </si>
  <si>
    <t>Трубка EKF tut-4-b</t>
  </si>
  <si>
    <t>Бумага рулонная для печати 610мм</t>
  </si>
  <si>
    <t>Шнур 10 5р-129 ТУ 38.105.1165-90</t>
  </si>
  <si>
    <t>Рукав ПРОМРУКАВ РЗ-ЦХ-32 ТУ 4833-001-32912984-2015</t>
  </si>
  <si>
    <t>Рукав ПРОМРУКАВ РЗ-ЦХ-50 ТУ 4833-001-32912984-2015</t>
  </si>
  <si>
    <t>Трубка КВТ ТУТнг-80/40 ТУ 2247-011-79523310-2006</t>
  </si>
  <si>
    <t>Трубка КВТ ТУТнг-8/4 зеленая ТУ 2247-011-79523310-2006</t>
  </si>
  <si>
    <t>#Трубка ТУТнг 30/15</t>
  </si>
  <si>
    <t>Канат 7,8-ГЛ-ВК-Н-Т-1770 ГОСТ 3077-80</t>
  </si>
  <si>
    <t>Металлорукав Р3-ЦХ-10 ТУ 22-5570-83</t>
  </si>
  <si>
    <t>Лента ЛЭС-0,2х20 ГОСТ 5937-81</t>
  </si>
  <si>
    <t>#Труба 28х3 ст.20 ТУ 14-3Р-55-2001</t>
  </si>
  <si>
    <t>#Труба стальная бесшовная Х 28х4-20 ТУ 14-3Р-55-2001</t>
  </si>
  <si>
    <t>#Труба 22х2/В 20 ГОСТ 8734-75, ГОСТ 8733-74</t>
  </si>
  <si>
    <t>#Круг стальной горячекатаный В1-50 ГОСТ 2590-2006 25Х1МФ ГОСТ 20072-74</t>
  </si>
  <si>
    <t>#Труба 28х3 ВСт3сп/пс ГОСТ 8732-78; ГОСТ 8731-74</t>
  </si>
  <si>
    <t>#Труба 28х4 12Х1МФ ТУ 14-3Р-55-2001</t>
  </si>
  <si>
    <t>Двутавр В-12 ГОСТ 8239-89 Ст3сп ГОСТ 535-2005</t>
  </si>
  <si>
    <t>Лист Б-ПН-О-2х1000х2000/12Х18Н10Т-М4г ГОСТ 19903-74, ГОСТ 5582-75</t>
  </si>
  <si>
    <t>Полоса ХШГ-ВТ1-ВШ1-НД-ВУ-ВС-ПН-4х40 ГОСТ 103-2006 Ст3пс5-1ГП-св ГОСТ 535-2005</t>
  </si>
  <si>
    <t>Лента 0,5х20 ГОСТ 3560-73</t>
  </si>
  <si>
    <t>Уголок Б-100х63х7 ГОСТ 8509-93 Ст3пс2 ГОСТ 535-88</t>
  </si>
  <si>
    <t>#Труба 50х11 12Х1МФ</t>
  </si>
  <si>
    <t>#Труба бесшовная горячедеформированная 325х8-12Х18Н10Т ГОСТ 9940-81</t>
  </si>
  <si>
    <t>Швеллер 10У ГОСТ 8240-97 Ст3сп3-1ГП ГОСТ 535-2005</t>
  </si>
  <si>
    <t>Труба Г 245х45-15Х1М1Ф ТУ 14-3Р-55-2001</t>
  </si>
  <si>
    <t>Шнур 1-2М 10 ГОСТ 6467-79</t>
  </si>
  <si>
    <t>Лента ФУМ.Ф-4ЭО.0,04х50.242222-80</t>
  </si>
  <si>
    <t>Проволока 1,2 Св-08Г2С-О ГОСТ 2246-70</t>
  </si>
  <si>
    <t>Проволока 1,2 Св-08Г2С ГОСТ 2246-70</t>
  </si>
  <si>
    <t>#о_Проволока стальная.1.4.30х15.ГОСТ 3282-74.</t>
  </si>
  <si>
    <t>Лента ФУМ-1 20х0,1 ТУ 6-05-1388-86</t>
  </si>
  <si>
    <t>Лента ФУМ-1 10х0,1 в.с.ТУ 6-05-1388-86</t>
  </si>
  <si>
    <t>Шнур 5 5р-129 ТУ 38 1051165-90</t>
  </si>
  <si>
    <t>Труба 25х3-08Х18Н10Т ГОСТ 9941-81</t>
  </si>
  <si>
    <t>Лента М-0,4х20 ГОСТ 3560-73</t>
  </si>
  <si>
    <t>Труба 325х8/В-20 ГОСТ 10704-91, ГОСТ 10705-80</t>
  </si>
  <si>
    <t>Лист Б-ПН-О-4х1500х6000/Ст3сп3-св ГОСТ 19903-2015, ГОСТ 14637-89</t>
  </si>
  <si>
    <t>Проволока 4,0-О-Ч ГОСТ 3282-74</t>
  </si>
  <si>
    <t>Труба 32х6х46-12Х1МФ-ТУ 14-3-341-75</t>
  </si>
  <si>
    <t>Труба 16х2,5/В 20 ГОСТ 8734-75, ГОСТ 8733-74</t>
  </si>
  <si>
    <t>Труба 16х2/В 20 ГОСТ 8734-75, ГОСТ 8733-74</t>
  </si>
  <si>
    <t>Труба 32х3-12Х18Н10Т ГОСТ 9941-81</t>
  </si>
  <si>
    <t>Труба 20х2,8 ГОСТ 3262-75</t>
  </si>
  <si>
    <t>#о_Труба.465х22.ст.12Х1МФ.ТУ 14-3-460-75</t>
  </si>
  <si>
    <t>Лента ФУМ-1 20х0,1 в.с.ТУ 6-05-1388-86</t>
  </si>
  <si>
    <t>Труба 25х4/В 20 ГОСТ 8734-75, ГОСТ 8733-74</t>
  </si>
  <si>
    <t>Труба 50х4/В 20 ГОСТ 8734-75, ГОСТ 8733-74</t>
  </si>
  <si>
    <t>Труба 76х6/В 09Г2С ГОСТ 8732-78, ГОСТ 8731-74</t>
  </si>
  <si>
    <t>Труба 10х2,5-12Х18Н10Т ГОСТ 9941-81</t>
  </si>
  <si>
    <t>Труба 22х3/В 20 ГОСТ 8734-75, ГОСТ 8733-74</t>
  </si>
  <si>
    <t>Выключатель автоматический А-3716Ф УЗ 63А ТУ 16-522.028-74</t>
  </si>
  <si>
    <t>Выключатель ПВ3-16УЗ</t>
  </si>
  <si>
    <t>Тахогенератор ТП-75-20-0,2 УХЛ4 ТУ 16-89 ИЦЖЮ.524516.002</t>
  </si>
  <si>
    <t>Пост ПКЕ-222-2 У2 ТУ 16-642.006-83</t>
  </si>
  <si>
    <t>Гильза 8.236.001-01.1 ТУ 4211-075-00226253-2011</t>
  </si>
  <si>
    <t>Гильза 8.236.001-02.1 ТУ 4211-075-00226253-2011</t>
  </si>
  <si>
    <t>#Пускатель ПМ12-160200У2Б 380В 2з+1р ТУ 3427-034-05758144-2007</t>
  </si>
  <si>
    <t>Блок контроля сопротивления БКС-М</t>
  </si>
  <si>
    <t>Блок защиты БЭ 1102</t>
  </si>
  <si>
    <t>Вентилятор IceHammer IH-3775 SOCKET A/478/775/754</t>
  </si>
  <si>
    <t>Видеокарта 256Mb NVIDIA Quadro NVS 290 PCIE x16</t>
  </si>
  <si>
    <t>Контакт ВД5.551.592</t>
  </si>
  <si>
    <t>Шайба ВД 8.370.00Н</t>
  </si>
  <si>
    <t>Контакт ВД5.551.551</t>
  </si>
  <si>
    <t>Вентиль ВТ-5</t>
  </si>
  <si>
    <t>#о_Клапан предохранительный, АДЛ.Прегран КПП 095А.Ру-10, Ду-25.V-200</t>
  </si>
  <si>
    <t>Кнопка КЕ-011-2-У3 черная ТУ 3428-002-05758121</t>
  </si>
  <si>
    <t>Осушитель HYDOR АК 3 НЕ</t>
  </si>
  <si>
    <t>Втулка АС 11544/23</t>
  </si>
  <si>
    <t>Датчик давления масла 98612-15</t>
  </si>
  <si>
    <t>#о_Компрессор V-200DA.промежуточный охладитель..С11159/50</t>
  </si>
  <si>
    <t>#Патч-панель Hyperline PP2-19-24-8P8C-C5e-110D</t>
  </si>
  <si>
    <t>Переключатель D-Link KVM-221</t>
  </si>
  <si>
    <t>Кольцо 160х2,0 1300985/151953(14) 5B 2329 SZ ARGUS</t>
  </si>
  <si>
    <t>Кольцо круглого сечения 151674 ARGUS</t>
  </si>
  <si>
    <t>Кольцо 238-1723026</t>
  </si>
  <si>
    <t>#Реле времени РСВ-01-4 УХЛ4 220В 0,1сек-100ч</t>
  </si>
  <si>
    <t>Реле времени ВС-43-31У3 220В 50Гц</t>
  </si>
  <si>
    <t>#о_Реле.РМ-12-11..ГОСТ</t>
  </si>
  <si>
    <t>Рубильник ЯРВ-250А</t>
  </si>
  <si>
    <t>Плата сетевая D-link DGE-530T</t>
  </si>
  <si>
    <t>Термопреобразователь сопротивления ТСМ-1393-02 200мм 50М C Схема 2х2 12Х18Н10Т С4</t>
  </si>
  <si>
    <t>Кольцо 0311-2803-15 05 65(47) 3D 1573 SZ ARGUS</t>
  </si>
  <si>
    <t>#Комплект ремонтный сменный 481203.041 для клапана E331 L21 пневмопривода шарового крана DN250/200 NELES</t>
  </si>
  <si>
    <t>Переходник ТА.10647.00.00СБ</t>
  </si>
  <si>
    <t>Пробка ТА 10652.00.00</t>
  </si>
  <si>
    <t>Механизм МСП-1-3У2 ЯЛБИ.421321.013-11</t>
  </si>
  <si>
    <t>#Термометр ТКП-160Сr-М3(0-120С)кл.1,5, L капиляр 10м</t>
  </si>
  <si>
    <t>#Вакууметр ВПТИ-У-(-100 кПа)-1-Кл.б.3-ФОШ-IP40-М20х1,5-Л63-П.П.С.</t>
  </si>
  <si>
    <t>Вентилятор 98084/2</t>
  </si>
  <si>
    <t>Выключатель АЕ2046М-10Р-00-УХЛ4-А 16А 12In ТУ 16-522.148-80</t>
  </si>
  <si>
    <t>Предохранитель НПН2-60 16А-У3 ТУ 3424-050-05758109-2009</t>
  </si>
  <si>
    <t>Вилка силовая переносная 025 3P+PE+N 32А 380В IP44 EKF арт.ps-025-32-380</t>
  </si>
  <si>
    <t>#Коробка распределительная КР 400х400х200</t>
  </si>
  <si>
    <t>#Комплект сменных элементов КСЭ 301/403/409</t>
  </si>
  <si>
    <t>Патрон ПТ 1.1-10-31,5-12,5 У3</t>
  </si>
  <si>
    <t>Выключатель А3793С У3 440В 250А выдвижной, ручной дистанционный привод, положение вертикальное</t>
  </si>
  <si>
    <t>Манометр МП4-У-У2-25кгс/см2-Д ТУ 25-02.180335-84</t>
  </si>
  <si>
    <t>Бобышка Б1-33х2-70 сталь20</t>
  </si>
  <si>
    <t>Гильза ГЗР-02 M33х2 160 12Х18Н10Т</t>
  </si>
  <si>
    <t>Гильза ГЗР-01 M20х1,5 120 12Х18Н10Т</t>
  </si>
  <si>
    <t>Гильза ГЗР-01 M20х1,5 500 12Х18Н10Т</t>
  </si>
  <si>
    <t>Преобразователь ТХА-0193-02 200мм</t>
  </si>
  <si>
    <t>Вставка плавкая Ferraz Shawmut Z201916J</t>
  </si>
  <si>
    <t>Пускатель ПБР-3АН</t>
  </si>
  <si>
    <t>Датчик-реле РОС 101-021И-УХЛ-3,9 ТУ 311-00227465.051-99</t>
  </si>
  <si>
    <t>Строп СТП-5,0/2000 РД 24-СЗК-01-01</t>
  </si>
  <si>
    <t>#Выключатель ВА21-29В-320010-3IH-660-IP54 У2</t>
  </si>
  <si>
    <t>Вилка электрическая ССИ-025, АРТ PSR02-032-5</t>
  </si>
  <si>
    <t>Термобумага Testo 0554 0568</t>
  </si>
  <si>
    <t>Бобышка M39х2.0 06 СТО ЦКТИ 530.02</t>
  </si>
  <si>
    <t>Переключатель клавиатура-видеомонитор-мышь (KVM-переключатель) D-Link KVM-440</t>
  </si>
  <si>
    <t>Выключатель путевой ВКВ-23 УХЛ1</t>
  </si>
  <si>
    <t>Контроллер ЭКТМ-5-М2</t>
  </si>
  <si>
    <t>#Пускатель ПМЕ-222У3Б 380В 2з+2р ТУ 16-526.491-94</t>
  </si>
  <si>
    <t>Патрон токоограничивающий ПТ 1,1-10-10-31,5 У3</t>
  </si>
  <si>
    <t>Клапан управления Parker E331L21-2995-481865С4</t>
  </si>
  <si>
    <t>Арматура светосигнальная АС12015У2</t>
  </si>
  <si>
    <t>Приставка контактная ПКЛ-2204А</t>
  </si>
  <si>
    <t>Предохранитель НПН2-60 25А-У3 ТУ 3424-050-05758109-2009</t>
  </si>
  <si>
    <t>#Мановакуумметр ВТИ-1218-100-0-300кПа-1</t>
  </si>
  <si>
    <t>Выключатель АП50Б-3МТ-У3 4А 3,5In ТУ 16-522.139-78</t>
  </si>
  <si>
    <t>Выключатель концевой ВКО-31 УХЛ1</t>
  </si>
  <si>
    <t>Привод оптический DVD-RW Sony NEC Optiarc AD-7283S, черный</t>
  </si>
  <si>
    <t>Блок питания TDK-Lambda DSP100-24</t>
  </si>
  <si>
    <t>Вентилятор Jamicon JF-1225B1H</t>
  </si>
  <si>
    <t>Микропереключатель ч.MP300M933</t>
  </si>
  <si>
    <t>Шайба 8СЯ.951.015</t>
  </si>
  <si>
    <t>Зажим крокодил 4мм</t>
  </si>
  <si>
    <t>Вакуумметр ВТИ-1218-160-100кПа-1-M20х1,5 ТУ 25.05.1481-77</t>
  </si>
  <si>
    <t>Комплект ремонтный сменный для пневмопривода BJ8H чертеж D178140, спецификация D7720, позиции 16-24, для шаровых кранов NELES</t>
  </si>
  <si>
    <t>Мембрана 180-А001-01 Emercon</t>
  </si>
  <si>
    <t>Пускатель ПМЕ-222У3А 220В 1з 25А ТУ 16-526.491-94</t>
  </si>
  <si>
    <t>Микросхема КР140УД608</t>
  </si>
  <si>
    <t>Механизм исполнительный ЕСПА 02ПВ ус.1.6 ход 16мм ск10</t>
  </si>
  <si>
    <t>Расходомер-счетчик Взлет ЭР Лайт М ЭРСВ-410Л В Ду80</t>
  </si>
  <si>
    <t>Реле РСМ 13-11-28-1-2-УХЛ4 ТУ 16-647.009-84</t>
  </si>
  <si>
    <t>Устройство ТУДЭ-2М1-4-IP54 251мм ТУ 25-7323.001-88</t>
  </si>
  <si>
    <t>#Термопара ТХА 1193-02  L-250мм</t>
  </si>
  <si>
    <t>#Пускатель электромагнитный ПМ 12-160150 2з+2р 220В</t>
  </si>
  <si>
    <t>#Микропереключатель МП-2301</t>
  </si>
  <si>
    <t>Блок питания БП-20</t>
  </si>
  <si>
    <t>Вставка 60.7405.003</t>
  </si>
  <si>
    <t>Датчик-реле ДТКБ-50 ТУ 25.02.888-75</t>
  </si>
  <si>
    <t>Регистратор электронный М660.1М 136424242424242010</t>
  </si>
  <si>
    <t>Коммутатор D-Link DGS-1016D</t>
  </si>
  <si>
    <t>Датчик температуры 98612-13.SC</t>
  </si>
  <si>
    <t>Конденсатор К50-35 50В 220мкФ</t>
  </si>
  <si>
    <t>Контактор К1521 УХЛ4 220В 630А 2400Гц</t>
  </si>
  <si>
    <t>Манометр МП2-У-250кгс/см2 ТУ 25-02.180335-84</t>
  </si>
  <si>
    <t>Процессор LGA775 Intel Core 2 Duo E8500 Wolfdale</t>
  </si>
  <si>
    <t>Сосуд разделительный СР-6,3-2-Б</t>
  </si>
  <si>
    <t>Термометр цифровой карманный ITE DPS-300C</t>
  </si>
  <si>
    <t>Вставка 50005.182.073-04.1</t>
  </si>
  <si>
    <t>Тормоз механический ЯЛБИ.304219.004-12 для МЭО-1600/25-0,25У-92К У2</t>
  </si>
  <si>
    <t>Шина нулевая в корпусе 4х15 EKF арт.sn0-4x15</t>
  </si>
  <si>
    <t>Аккумулятор Olympus CR-V3</t>
  </si>
  <si>
    <t>Преобразователь термоэлектрический ТХА-1193-02Т1 320 С4</t>
  </si>
  <si>
    <t>Устройство ТУДЭ-4М1-4-IP54 251мм ТУ 25-7323.001-88</t>
  </si>
  <si>
    <t>Выключатель автоматический А-3716 БЭ У3 40А ТУ 16-522.028-74</t>
  </si>
  <si>
    <t>Контактор КТ 6033 220В 2з+2р</t>
  </si>
  <si>
    <t>Шунт 75ШИСВ 75А</t>
  </si>
  <si>
    <t>Шунт 75ШИСВ 100А</t>
  </si>
  <si>
    <t>Шунт 75ШСВ1 200А</t>
  </si>
  <si>
    <t>Шунт калиброванный стационарный 75 ШСМЗ-20-0,5</t>
  </si>
  <si>
    <t>Шунт 75ШСВ1 300А</t>
  </si>
  <si>
    <t>Шунт 75ШСА1 30А</t>
  </si>
  <si>
    <t>Выключатель автоматичсекий А 3124 60А ТУ 16-526.010-73</t>
  </si>
  <si>
    <t>Микропереключатель МП 1101</t>
  </si>
  <si>
    <t>Выключатель КЕ-011</t>
  </si>
  <si>
    <t>#о_Переключатель универсальный.УП-5311-Л-263-У3..ГОСТ</t>
  </si>
  <si>
    <t>#о_Переключатель универсальный.УП-5312-М241-У2..ГОСТ</t>
  </si>
  <si>
    <t>#о_Переключатель универсальный.УП-5312-С64..ГОСТ</t>
  </si>
  <si>
    <t>Тумблер МТ-1 В</t>
  </si>
  <si>
    <t>Тумблер МТ-3 В</t>
  </si>
  <si>
    <t>Пост ПКТ-60У2 ТУ 16-526.040-80</t>
  </si>
  <si>
    <t>Приставка ПКЛ-22О4А</t>
  </si>
  <si>
    <t>Приставка ПКЛ-20О4А</t>
  </si>
  <si>
    <t>Поковка 293х95 ст20 гр.I Т ОСТ 108.030.113-87</t>
  </si>
  <si>
    <t>Картридж HP (HEWLETT PACKARD) C4096A</t>
  </si>
  <si>
    <t>Резак ацетиленовый РС-2А</t>
  </si>
  <si>
    <t>Резак пропановый РС-3П</t>
  </si>
  <si>
    <t>#Обложка для переплета прозрачная A4 GBC HiClear CE011580F упак 100шт</t>
  </si>
  <si>
    <t>#Бумага офисная формат A2 80г/м2</t>
  </si>
  <si>
    <t>Лом лапчатый (костыльный) ТУ 32ЦП 587-78</t>
  </si>
  <si>
    <t>Профиль металлический (DIN-рейка) 35х7,5х1400мм</t>
  </si>
  <si>
    <t>#Пружина для переплета пластиковая диаметр 28мм 50шт/упк</t>
  </si>
  <si>
    <t>Строп текстильный ленточный петлевой из полиэфирного волокна СТП-6,0/6000</t>
  </si>
  <si>
    <t>#Бумага для черчения (ватман) формат А3</t>
  </si>
  <si>
    <t>Короб кабельный угловой КУВ-0,1/0,1</t>
  </si>
  <si>
    <t>Короб кабельный угловой КУН-0,1/0,1</t>
  </si>
  <si>
    <t>Редуктор БАО-5ДМ ГОСТ 13861-89</t>
  </si>
  <si>
    <t>#Пружина для переплета, пластик, ф32мм, А4</t>
  </si>
  <si>
    <t>Бумага д/факса арт.JTK216</t>
  </si>
  <si>
    <t>#Пружина для переплета ф51мм</t>
  </si>
  <si>
    <t>#о_РНД.колпак и кожух</t>
  </si>
  <si>
    <t>Цепь приводная ПР-38,1-127 ГОСТ 13568-97</t>
  </si>
  <si>
    <t>Лента фторопластовая уплотнительная ФУМ Ф-4ПН 0,6х220 ГОСТ 24222-80</t>
  </si>
  <si>
    <t>#Бумага офисная SmartLine Jet A4</t>
  </si>
  <si>
    <t>#Фотобумага HP Premium Photo Q2519A</t>
  </si>
  <si>
    <t>Преобразователь ТХА-0193-02 160мм</t>
  </si>
  <si>
    <t>#Обложка для переплета картон А4</t>
  </si>
  <si>
    <t>Лента слюдяная ЛСКН-160-ТТх25х0,13 ТУ 16-503.030-2007</t>
  </si>
  <si>
    <t>Панель Т-ПСК 6-12-2</t>
  </si>
  <si>
    <t>Панель Т-ПСК 12-12-2</t>
  </si>
  <si>
    <t>Панель Т-ПСК 12-18-2</t>
  </si>
  <si>
    <t>Плита ПНОС 12-4 А-IIIв ч.190301.0000003.02955.010.КЖ.ИЗ.20000-01</t>
  </si>
  <si>
    <t>Плита ПНОС 12-7у-А-IIIв ч.190301.0000003.02955.010.КЖ.ИЗ.3000-05</t>
  </si>
  <si>
    <t>Балка СБНОС 12-1-3 А-IIIв ч.190301.0000003.02955.010.КЖ.И4.1000-13</t>
  </si>
  <si>
    <t>Ставень СУ-4-1 800x800мм</t>
  </si>
  <si>
    <t>Резак газовый Р2-01</t>
  </si>
  <si>
    <t>Штанга ШОУ-1 до</t>
  </si>
  <si>
    <t>Штанга ШОУ-15</t>
  </si>
  <si>
    <t>Строп УСК1-0,63/1000 РД 10-231-98</t>
  </si>
  <si>
    <t>Кипятильник электрический промышленный ЭКГ-10</t>
  </si>
  <si>
    <t>Паяльник ЭПСН-65/36 ГОСТ 7219-83</t>
  </si>
  <si>
    <t>Заземление ЗПП-15 25мм2 ТУ 3414-001-10112071-2009</t>
  </si>
  <si>
    <t>#Мановакуумметр МТИ-1218-100КПа-1</t>
  </si>
  <si>
    <t>#Трубка ПВХ d10мм ТУ 64-2-286-79</t>
  </si>
  <si>
    <t>Пластина 1Н-I-ТМКЩ-С-3 ГОСТ 7338-90</t>
  </si>
  <si>
    <t>Смазка OILRIGHT Графитная</t>
  </si>
  <si>
    <t>Переходник ПК 10748.00.00</t>
  </si>
  <si>
    <t>Масло ЛУКОЙЛ Кп-8с ТУ 38.1011296-90</t>
  </si>
  <si>
    <t>Костюм для защиты от ОПЗ и МВ (х/б, куртка, брюки, муж.) размер 52-54 рост 182-188</t>
  </si>
  <si>
    <t>Тройник штампованный, равнопроходный, для паропроводов тепловых электростанций (ТЭС), номинальный диаметр DN10мм, наружный диаметр и толщина стенки присоединяемых труб 16х2,5мм, материал сталь 12Х1МФ, параметры рабочей среды: абсолютное давление 13,73МПа при температуре +560С, абсолютное давление 13</t>
  </si>
  <si>
    <t>Задвижка клиновая, материал корпуса углеродистая сталь, привод ручной, присоединение к трубопроводу фланцевое, номинальный диаметр DN250мм, номинальное давление PN40кгс/см2, 30с15нж DN250мм PN40кгс/см2</t>
  </si>
  <si>
    <t>Отвод крутоизогнутый тип 3D, бесшовный, исполнение 2, угол гиба 90град, номинальный диаметр DN25мм, наружный диаметр 32мм, толщина стенки 3,5мм, радиус гиба 38мм, материал сталь 20, 90-32х3,5 ГОСТ 17375-2001</t>
  </si>
  <si>
    <t>Отвод крутоизогнутый тип 3D, бесшовный, исполнение 2, угол гиба 60град, номинальный диаметр DN100мм, наружный диаметр 108мм, толщина стенки 4мм, радиус гиба 150мм, материал сталь 20, 60-108х4 ГОСТ 17375-2001</t>
  </si>
  <si>
    <t>Отвод крутоизогнутый тип 3D, бесшовный, исполнение 2, угол гиба 90град, номинальный диаметр DN100мм, наружный диаметр 108мм, толщина стенки 5мм, радиус гиба 150мм, материал сталь 20, 90-108х5 ГОСТ 17375-2001</t>
  </si>
  <si>
    <t>Задвижка клиновая, материал корпуса углеродистая сталь, привод ручной, присоединение к трубопроводу фланцевое, номинальный диаметр DN250мм, номинальное давление PN16кгс/см2, 30с41нж1 DN250мм PN16кгс/см2</t>
  </si>
  <si>
    <t>Контргайка стальная с цилиндрической резьбой 3/4" с условным проходом 20мм без покрытия ГОСТ 8968-75</t>
  </si>
  <si>
    <t>Фланец стальной приварной встык (воротниковый), с соединительным выступом (исполнение 1), круглый, номинальный диаметр DN800мм, номинальное давление PN16кгс/см2, материал сталь 20, 1-800-16 Ст 20 ГОСТ 12821-80</t>
  </si>
  <si>
    <t>Задвижка клиновая, материал корпуса углеродистая сталь, привод конический редуктор, присоединение к трубопроводу фланцевое, номинальный диаметр DN300мм, номинальное давление PN40кгс/см2, 30с515нж DN300мм PN40кгс/см2 фланцевая</t>
  </si>
  <si>
    <t>Клапан обратный поворотный однодисковый, материал корпуса серый чугун, присоединение к трубопроводу межфланцевое, номинальный диаметр DN200мм, номинальное давление PN16кгс/см2, 19ч21р DN200мм PN16кгс/см2</t>
  </si>
  <si>
    <t>Клапан предохранительный полноподъемный пружинный, материал корпуса углеродистая сталь 25Л, с узлом ручного подрыва, присоединение к трубопроводу фланцевое, номинальные диаметры: на входе DN150мм, на выходе DN200мм, номинальное давление PN1,6МПа, диапазон давлений настройки пружины Pн1,2-2,5кгс/см2,</t>
  </si>
  <si>
    <t>Задвижка клиновая, материал корпуса углеродистая сталь 20Л, привод ручной, присоединение к трубопроводу фланцевое, номинальный диаметр DN400мм, номинальное давление PN10кгс/см2, класс герметичности D, 30с46нж DN400мм PN10кгс/см2 ТУ 3700-002-92853012-2012</t>
  </si>
  <si>
    <t>Задвижка клиновая, материал корпуса углеродистая сталь, привод ручной, присоединение к трубопроводу фланцевое, номинальный диаметр DN350мм, номинальное давление PN16кгс/см2, 30с41нж DN350мм PN16кгс/см2 фланцевая</t>
  </si>
  <si>
    <t>Клапан запорный проходной, материал корпуса ковкий чугун, привод ручной, присоединение к трубопроводу фланцевое, номинальный диаметр DN40мм, номинальное давление PN16кгс/см2, 15кч19п DN40мм PN16кгс/см2</t>
  </si>
  <si>
    <t>Задвижка клиновая, материал корпуса углеродистая сталь, привод ручной, присоединение к трубопроводу фланцевое, номинальный диаметр DN250мм, номинальное давление PN25кгс/см2, 30с64нж DN250мм PN25кгс/см2 фланцевая</t>
  </si>
  <si>
    <t>Стакан нажимной Н52.025.03.001</t>
  </si>
  <si>
    <t>Колесо рабочее Н49.933.01.00.001</t>
  </si>
  <si>
    <t>Седло клапана Н 52.001.02.017</t>
  </si>
  <si>
    <t>Муфта дисковая полужесткая НДП-1МА-НАРВ-1</t>
  </si>
  <si>
    <t>Муфта дисковая полужесткая НДП-1МА-НАРВ-3</t>
  </si>
  <si>
    <t>Муфта дисковая полужесткая НДП-1МА-НТС-1-3</t>
  </si>
  <si>
    <t>Муфта дисковая полужесткая НДП-1МА-НТС-2-1</t>
  </si>
  <si>
    <t>Муфта дисковая полужесткая НДП-1МА-ПНЭБ</t>
  </si>
  <si>
    <t>Отвод - гиб.ст. 20.325х13.з/з 033359.ТУ 14-3-460-75 БК 3178142-14.ОСТ 108.321.15.82-90</t>
  </si>
  <si>
    <t>Отвод крутоизогнутый типа 3D бесшовный приварной исполнения 2 с углом поворота 90град диаметром наружным 45мм толщиной стенки 3мм из стали марки 09Г2С ГОСТ 17375-2001</t>
  </si>
  <si>
    <t>Отвод 90*.12Х18Н10Т.45х3...</t>
  </si>
  <si>
    <t>Отвод крутоизогнутый бесшовный для атомных и тепловых электростанций 45-133х4 ОСТ 34.10.699-97</t>
  </si>
  <si>
    <t>Отвод 90-159х7-500х1970х3491-R650 15 бесшовный приварной крутоизогнутый типа 3D с углом гиба 90градусов с радиусом гиба 650мм исполнения 15 наружным диаметром 159мм толщиной стенки 7мм из стали марки 20 ОСТ 108.321.15-82</t>
  </si>
  <si>
    <t>Отвод крутоизогнутый тип 3D, бесшовный, для подконтрольных органам надзора трубопроводов, исполнение 2, угол гиба 90град, номинальный диаметр DN32мм, наружный диаметр 38мм, толщина стенки 3,5мм, радиус гиба 48мм, материал сталь 20, П90-38х3,5 ГОСТ 17375-2001</t>
  </si>
  <si>
    <t>Отвод 90*.ст.20.377х13 R525..56 ОСТ 108.321.16-32.</t>
  </si>
  <si>
    <t>Отвод крутоизогнутый, бесшовный, исполнение 2, угол гиба 90град, номинальный диаметр DN100мм, наружный диаметр 108мм, толщина стенки 6мм, радиус гиба 150мм, материал сталь 12Х18Н10Т, номинальное давление PN10МПа, 90град 108х6-12Х18Н10Т ТУ 1468-120-1411419-93</t>
  </si>
  <si>
    <t>Патрубок теплосети ч.ПК2736.00.01</t>
  </si>
  <si>
    <t>Переход конусный (б/у).ст 09Г2С-12.16х100х50.з/з 033109.ГОСТ 19281-39 БК 3177908.ТМ 029272 Л5-23</t>
  </si>
  <si>
    <t>Переход концентрический для паропроводов ТЭС исполнения 02 диаметром условного прохода 200х150мм наружным диаметром и толщиной стенки присоединяемых труб 219х13мм, 159х9мм на рабочее давление 40кгс/см2 температуру +440С, 76кгс/см2 при +145С из стали марки 15ГС ОСТ 108.318.14-82</t>
  </si>
  <si>
    <t>Переход бесшовный приварной концентрический исполнения 2 К-219х6-133х4 из стали марки 20 ГОСТ 17378-2001</t>
  </si>
  <si>
    <t>Переход..350х300...</t>
  </si>
  <si>
    <t>Переход бесшовный приварной концентрический исполнения 2 К-377х12-219х8 из стали марки 20 ГОСТ 17378-2001</t>
  </si>
  <si>
    <t>Переход бесшовный приварной концентрический исполнения 2 для трубопроводов, подконтрольных органам надзора П К-426х10-377х10 из стали марки 09Г2С ГОСТ 17378-2001</t>
  </si>
  <si>
    <t>Переход бесшовный приварной концентрический исполнения 2 К-32х2-25х2 из стали марки 20 ГОСТ 17378-2001</t>
  </si>
  <si>
    <t>Переход бесшовный приварной концентрический исполнения 2 К-57х4-32х2 из стали марки 20 ГОСТ 17378-2001</t>
  </si>
  <si>
    <t>Переход.нж.150х100...</t>
  </si>
  <si>
    <t>Переход концентрический для паропроводов ТЭС диаметром условного прохода 250х200мм исполнения 05 наружным диаметром и толщиной стенки присоединяемых труб 325х13мм, 273х10мм на рабочее давление 44кгс/см2 температуру +340С, 40кгс/см2 и +200С из стали марки15ГС ОСТ 108.318.15-82</t>
  </si>
  <si>
    <t>Втулка защитная КТ.10588.00.02</t>
  </si>
  <si>
    <t>Втулка распорная КТ.10588.00.03</t>
  </si>
  <si>
    <t>Кольцо уплотнительное С27Х32 для насоса 411.30 KSB</t>
  </si>
  <si>
    <t>Колесо рабочее Н19.16.31.00</t>
  </si>
  <si>
    <t>Колесо рабочее 60-1-3-21</t>
  </si>
  <si>
    <t>Тройник переходной КТ 10454.00.00</t>
  </si>
  <si>
    <t>Тройник штампованный, переходный с вытянутой горловиной, для трубопроводов атомных электростанций (АЭС), номинальные диаметры: корпуса DN500мм, штуцера DN400мм, наружный диаметр и толщина стенки присоединяемых труб: к корпусу 530х28мм, к штуцеру 426х24мм, материал сталь 16ГС, параметры рабочей среды</t>
  </si>
  <si>
    <t>ЗИП для торцевого уплотнения 151УТ1.00.00</t>
  </si>
  <si>
    <t>Кран шаровой для систем теплоснабжения, BALLOMAX КШТ, материал корпуса легированная сталь, привод ручной, присоединение к трубопроводу под приварку, номинальный диаметр DN50мм, номинальное давление PN40бар, класс герметичности A, рабочая среда теплоноситель, температура рабочей среды -40+200С, BROEN</t>
  </si>
  <si>
    <t>Корпус насоса Н13.242.01.120СБ</t>
  </si>
  <si>
    <t>Уплотнение торцовое одинарное 95УТ5-00-01</t>
  </si>
  <si>
    <t>Колесо рабочее Н49.891.01.00.003</t>
  </si>
  <si>
    <t>Клапан регулирующий 1098-50-Э Ду50 Ру380</t>
  </si>
  <si>
    <t>Втулка защитная ЦР 619.00.00</t>
  </si>
  <si>
    <t>Клапан запорный проходной, материал корпуса ковкий чугун, привод ручной (маховик), присоединение к трубопроводу фланцевое, номинальный диаметр DN25мм, номинальное давление PN16кгс/см2, 15кч34п DN25мм PN16кгс/см2</t>
  </si>
  <si>
    <t>Клапан предохранительный, Ж83, присоединение к трубопроводу фланцевое, номинальное давление срабатывания 80кПа (0,8кгс/см2), класс герметичности A, рабочая среда трансформаторное масло, температура рабочей среды -45+95С, вид климатического исполнения У1, Ж83-Р1226-01</t>
  </si>
  <si>
    <t>Задвижка клиновая, материал корпуса углеродистая сталь, привод ручной, присоединение к трубопроводу фланцевое, номинальный диаметр DN150мм, номинальное давление PN10кгс/см2, 30с42нж DN150мм PN10кгс/см2</t>
  </si>
  <si>
    <t>Привод электрический многооборотный общего назначения Н-А2-01 25-60Нм 0,18кВт 220/380В ТЭ099.058-01 М</t>
  </si>
  <si>
    <t>Гайка круглая КТ10612.00.00</t>
  </si>
  <si>
    <t>Кольцо КТ 792.00.00</t>
  </si>
  <si>
    <t>Подшипник скольжения ЦР 2338.00.03 для насоса СДВ 80/18</t>
  </si>
  <si>
    <t>Фланец стальной приварной встык (воротниковый), с соединительным выступом (исполнение 1), круглый, номинальный диаметр DN500мм, номинальное давление PN25кгс/см2, материал сталь 20, 1-500-25 Ст 20 ГОСТ 12821-80</t>
  </si>
  <si>
    <t>Корпус клапана Н52.001.02.018</t>
  </si>
  <si>
    <t>Колесо рабочее Н25.100.08</t>
  </si>
  <si>
    <t>Клапан обратный поворотный однодисковый, материал корпуса серый чугун, присоединение к трубопроводу межфланцевое, номинальный диаметр DN100мм, номинальное давление PN16кгс/см2, 19ч21бр DN100мм PN16кгс/см2</t>
  </si>
  <si>
    <t>Подшипник опорно-упорный Н19.16.40.00</t>
  </si>
  <si>
    <t>Кольцо уплотнительное 304-98-38-04</t>
  </si>
  <si>
    <t>Тарелка к задвижке ч.881-250-4</t>
  </si>
  <si>
    <t>Тарелка левая к задвижке ч.884-325-5С</t>
  </si>
  <si>
    <t>Кран шаровой для систем теплоснабжения, BALLOMAX КШТ, материал корпуса легированная сталь, привод ручной, присоединение к трубопроводу под приварку, номинальный диаметр DN15мм, номинальное давление PN40бар, класс герметичности A, рабочая среда теплоноситель, температура рабочей среды -40+200С, BROEN</t>
  </si>
  <si>
    <t>Клапан постоянного давления 06.02.020-01</t>
  </si>
  <si>
    <t>Кран пробно-спускной с прямым спуском, материал корпуса латунь, привод ручной, присоединение к трубопроводу цапковое, номинальный диаметр DN15мм, номинальное давление PN10кгс/см2, 10Б9бк1 DN15мм PN10кгс/см2</t>
  </si>
  <si>
    <t>Гильза 10599.00.00 термометра ТА</t>
  </si>
  <si>
    <t>Кассета токоприемных колец ТА.10465.00.00</t>
  </si>
  <si>
    <t>Кран шаровой, материал корпуса углеродистая сталь, привод ручной, присоединение к трубопроводу фланцевое, номинальный диаметр DN50мм, номинальное давление PN16кгс/см2, 11с67п DN50мм PN16кгс/см2 фланцевый</t>
  </si>
  <si>
    <t>Груз балансировочный КТ10870.00.01</t>
  </si>
  <si>
    <t>Венец червячного колеса ч.ЦР 10377.00.01</t>
  </si>
  <si>
    <t>Блок пружинный для подвесок трубопроводов тепловых и атомных электростанций для силы 2,73кН (278кгс) на рабочую деформацию 140мм исполнение 14 ОСТ 108.275.58-80</t>
  </si>
  <si>
    <t>Блок пружинный для подвесок трубопроводов тепловых и атомных электростанций для силы 16,34кН (1666кгс) на рабочую деформацию 140мм исполнение 18 ОСТ 108.275.58-80</t>
  </si>
  <si>
    <t>Блок пружинный для подвесок трубопроводов тепловых и атомных электростанций для силы 32,6кН (3325кгс) на рабочую деформацию 140мм исполнение 21 ОСТ 108.275.58-80</t>
  </si>
  <si>
    <t>Клапан запорный, материал корпуса латунь, привод ручной, присоединение к трубопроводу муфтовое, номинальный диаметр DN15мм, номинальное давление PN16кгс/см2, 15Б1бк DN15мм PN16кгс/см2</t>
  </si>
  <si>
    <t>Клапан запорный, материал корпуса углеродистая сталь, привод ручной, присоединение к трубопроводу цапковое, номинальный диаметр DN10мм, номинальное давление PN25кгс/см2, 15с11п DN10мм PN25кгс/см2</t>
  </si>
  <si>
    <t>Задвижка клиновая, материал корпуса углеродистая сталь, привод ручной, присоединение к трубопроводу фланцевое, номинальный диаметр DN80мм, номинальное давление PN25кгс/см2, 30с65нж DN80мм PN25кгс/см2 фланцевая</t>
  </si>
  <si>
    <t>Мембрана хлопающая тип МХ-250-0,33</t>
  </si>
  <si>
    <t>Затвор дисковый поворотный Vitech Баттерфляй Ду200 Ру16</t>
  </si>
  <si>
    <t>Затвор запорно-регулирующий дисковый поворотный Vitech Ду65 Ру16, корпус-чугун, седло-EPDM, материал диска-хромированный чугун, присоединение-межфланцевое, управление-ручное</t>
  </si>
  <si>
    <t>Клапан запорный проходной, материал корпуса углеродистая сталь, привод ручной, присоединение к трубопроводу фланцевое, номинальный диаметр DN25мм, номинальное давление PN16кгс/см2, 15с65нж DN25мм PN16кгс/см2 фланцевый</t>
  </si>
  <si>
    <t>Клапан обратный приемный с сеткой, материал корпуса серый чугун, присоединение к трубопроводу фланцевое, номинальный диаметр DN150мм, номинальное давление PN2,5кгс/см2, 16ч42р DN150мм PN2,5кгс/см2</t>
  </si>
  <si>
    <t>Спираль одноплоскостная 08.2955.174</t>
  </si>
  <si>
    <t>Кран пробно-спускной с прямым спуском, материал корпуса латунь, привод ручной, присоединение к трубопроводу цапковое, номинальный диаметр DN20мм, номинальное давление PN10кгс/см2, 10Б9бк1 DN20мм PN10кгс/см2</t>
  </si>
  <si>
    <t>Шарик III 16мм, к насосу 180ДПВ12/26 Уралгидромаш.</t>
  </si>
  <si>
    <t>Шарик III 9мм, к насосу 180ДПВ12/26 Уралгидромаш.</t>
  </si>
  <si>
    <t>Пружина 6х25 насоса НК 200/370</t>
  </si>
  <si>
    <t>Прокладка 15х23х2, алюминий, эл.привод-черт 2,5 Б-34467 СБ,к насосу 180ДПВ12/26 Уралгидромаш.</t>
  </si>
  <si>
    <t>Прокладка 19х26х2, алюминий, эл.привод-черт 2,5 Б-34467 СБ, к насосу 180ДПВ12/26 Уралгидромаш.</t>
  </si>
  <si>
    <t>Прокладка 37х45х2, алюминий, эл.привод-черт 2,5 Б-34467 СБ, к насосу 180ДПВ12/26 Уралгидромаш.</t>
  </si>
  <si>
    <t>Прокладка 49х55х2, алюминий, эл.привод-черт 2,5 Б-34467 СБ, к насосу 180ДПВ12/26 Уралгидромаш.</t>
  </si>
  <si>
    <t>Прокладка 13х18х1, алюминий, эл.привод-черт 2,5 Б-34467 СБ, к насосу 180ДПВ12/26 Уралгидромаш.</t>
  </si>
  <si>
    <t>Седло клапана Д-29805</t>
  </si>
  <si>
    <t>Седло клапана Д-29826</t>
  </si>
  <si>
    <t>Клапан запорный, материал корпуса латунь, привод ручной, присоединение к трубопроводу муфтовое, номинальный диаметр DN15мм, номинальное давление PN16кгс/см2, 15Б1п DN15мм PN16кгс/см2</t>
  </si>
  <si>
    <t>Болт калиброванный M30х180мм 62.7804.778</t>
  </si>
  <si>
    <t>Кольцо установочное 1218645</t>
  </si>
  <si>
    <t>Пластина уплотнительная 78.3670.084</t>
  </si>
  <si>
    <t>Шпилька M48-6gх250 80.7852.048</t>
  </si>
  <si>
    <t>Уплотнение заднее 126-Б-226</t>
  </si>
  <si>
    <t>Штуцер для трубопроводов ТЭС под приварку 1035.006-01 диаметром условного прохода 10мм на рабочее давление 372,7кгс/см2 при температуре 280С из стали марки 20 ОСТ 108.462.01-82</t>
  </si>
  <si>
    <t>Штуцер с условным проходом 20мм исполнения 04 ОСТ 108.462.08-82</t>
  </si>
  <si>
    <t>Кольцо уплотняющее 8МСК-7.0121</t>
  </si>
  <si>
    <t>Затвор дисковый поворотный, привод ручной, присоединение к трубопроводу межфланцевое, номинальный диаметр DN125мм, номинальное давление PN0,45МПа (4,5кгс/см2), рабочая среда трансформаторное масло, температура рабочей среды -45+95С, вид климатического исполнения УХЛ1, Ж83-Р1200-02</t>
  </si>
  <si>
    <t>Кран шаровой 11с67п Ду150 Ру16</t>
  </si>
  <si>
    <t>Втулка направляющая ч.652.9070.4446</t>
  </si>
  <si>
    <t>Проушина с накладкой.сборный.159У..11 ОСТ3410-733-93.</t>
  </si>
  <si>
    <t>Рычаг направляющего аппарата 187797</t>
  </si>
  <si>
    <t>Рычаг направляющего аппарата 187799</t>
  </si>
  <si>
    <t>Шайба стопорная 187554</t>
  </si>
  <si>
    <t>Вставка уплотнительная 1323454</t>
  </si>
  <si>
    <t>Ушко верхнее 1265863</t>
  </si>
  <si>
    <t>Ушко центральное, 1222099</t>
  </si>
  <si>
    <t>Фланец стальной плоский, с соединительным выступом (исполнение 1), круглый, номинальный диаметр DN250мм, номинальное давление PN16кгс/см2, материал сталь ВСт3сп, 1-250-16 ст. ВСт3сп ГОСТ 12820-80</t>
  </si>
  <si>
    <t>Фланец стальной плоский, с соединительным выступом (исполнение 1), круглый, номинальный диаметр DN65мм, номинальное давление PN16кгс/см2, материал сталь 12Х18Н10Т, 1-65-16 ст. 12Х18Н10Т ГОСТ 12820-80</t>
  </si>
  <si>
    <t>Фланец стальной плоский, с соединительным выступом (исполнение 1), круглый, номинальный диаметр DN350мм, номинальное давление PN16кгс/см2, материал сталь 20, 1-350-16 ст. 20 ГОСТ 12820-80</t>
  </si>
  <si>
    <t>Фланец стальной приварной встык (воротниковый), с выступом (исполнение 2), круглый, номинальный диаметр DN50мм, номинальное давление PN63кгс/см2, материал сталь 20, 2-50-63 Ст 20 ГОСТ 12821-80</t>
  </si>
  <si>
    <t>Фланец стальной приварной встык (воротниковый), с соединительным выступом (исполнение 1), круглый, номинальный диаметр DN25мм, номинальное давление PN16кгс/см2, материал сталь Ст3сп, 1-25-16 Ст Ст3сп ГОСТ 12821-80</t>
  </si>
  <si>
    <t>Штанга верхняя Г-36027СБ</t>
  </si>
  <si>
    <t>Штанга нижняя Г-36032СБ</t>
  </si>
  <si>
    <t>Блок пружинный для подвесок трубопроводов тепловых и атомных электростанций для силы 5,24кН (534кгс) на рабочую деформацию 140мм исполнение 15 ОСТ 108.275.58-80</t>
  </si>
  <si>
    <t>Блок пружинный сдвоенный для подвесок трубопроводов ТЭС и АЭС исполнения 15 ОСТ 108.275.59-80</t>
  </si>
  <si>
    <t>Блок пружинный опорный для подвесок трубопроводов ТЭС и АЭС исполнения 21 ОСТ 108.275.60-80</t>
  </si>
  <si>
    <t>Полухомут для блоков хомутовых подвесок трубопроводов исполнения 20 на наружный диаметр трубопровода 57мм и температуру не более +440С ОСТ 108.382.02-80</t>
  </si>
  <si>
    <t>Клапан запорный, материал корпуса ковкий чугун, привод ручной, присоединение к трубопроводу фланцевое, номинальный диаметр DN80мм, номинальное давление PN25кгс/см2, 15кч16нж DN80мм PN25кгс/см2</t>
  </si>
  <si>
    <t>Клапан запорный проходной, материал корпуса коррозионностойкая сталь, привод ручной, присоединение к трубопроводу фланцевое, номинальный диаметр DN20мм, номинальное давление PN16кгс/см2, 15нж65п34 DN20мм PN16кгс/см2</t>
  </si>
  <si>
    <t>Клапан запорный, материал корпуса коррозионностойкая сталь, привод ручной, присоединение к трубопроводу муфтовое, номинальный диаметр DN6мм, номинальное давление PN25кгс/см2, У22074, 15нж6бк DN6мм PN25кгс/см2</t>
  </si>
  <si>
    <t>Клапан запорный мембранный футерованный, материал корпуса серый чугун, привод ручной, присоединение к трубопроводу фланцевое, номинальный диаметр DN80мм, номинальное давление PN6,3кгс/см2, 15ч76п1м DN80мм PN6,3кгс/см2</t>
  </si>
  <si>
    <t>Клапан запорный мембранный футерованный, материал корпуса серый чугун, привод ручной, присоединение к трубопроводу фланцевое, номинальный диаметр DN80мм, номинальное давление PN6,3кгс/см2, 15ч76п2м DN80мм PN6,3кгс/см2</t>
  </si>
  <si>
    <t>Клапан запорный угловой сильфонный 22нж83нж Ду10 Ру63 присоединение-фланцевое управление ручное исполнение У материал корпуса нержавеющая сталь</t>
  </si>
  <si>
    <t>Опора верхняя 23.23.0160.1.0</t>
  </si>
  <si>
    <t>Задвижка клиновая, материал корпуса углеродистая сталь, привод ручной, присоединение к трубопроводу фланцевое, номинальный диаметр DN150мм, номинальное давление PN25кгс/см2, 30с99нж DN150мм PN25кгс/см2 фланцевая</t>
  </si>
  <si>
    <t>Мембрана предохранительная МО-160-11/5</t>
  </si>
  <si>
    <t>Затвор FAF 3500 Ду500 Ру10 ГОСТ 12.2.063-81</t>
  </si>
  <si>
    <t>Кольцо уплотняющее Н78-58-12</t>
  </si>
  <si>
    <t>Фильтр центробежной очистки масла системы смазки двигателя, 236-1028010</t>
  </si>
  <si>
    <t>Клапан перепускной 391.313.63.000</t>
  </si>
  <si>
    <t>Корпус опорно-упорного подшипника ч.03.1320.022 б/у</t>
  </si>
  <si>
    <t>Корпус опорного подшипника ч.03.1320.023 б/у</t>
  </si>
  <si>
    <t>Лопатка направляющего аппарата 03.8266.130</t>
  </si>
  <si>
    <t>Клапан редукционный 1235251</t>
  </si>
  <si>
    <t>Втулка защитная Н14.735.00.002</t>
  </si>
  <si>
    <t>Колесо рабочее 1272-01-00-14А</t>
  </si>
  <si>
    <t>Корпус подшипника ЦР 2338.00.04</t>
  </si>
  <si>
    <t>Уплотнение торцевое ДХМ 10020.00.100</t>
  </si>
  <si>
    <t xml:space="preserve">Клапан (вентиль) запорный, материал корпуса углеродистая сталь (марки 12Х1МФ), ручной привод (рукоятка), присоединение к трубопроводу под приварку, номинальный диаметр DN10мм, номинальное давление PN25МПа, класс герметичности С, рабочая среда пар, температура рабочей среды +545С, вид климатического </t>
  </si>
  <si>
    <t>Кольцо уплотнительное  КТЗ</t>
  </si>
  <si>
    <t>Уплотнение торцевое ТУНК 200.04.00.000СБ</t>
  </si>
  <si>
    <t>Затвор дисковый поворотный, привод ручной, присоединение к трубопроводу межфланцевое, номинальный диаметр DN80мм, номинальное давление PN0,3МПа (3кгс/см2), рабочая среда трансформаторное масло, температура рабочей среды -45+95С, вид климатического исполнения УХЛ1, Ж83-Р1200</t>
  </si>
  <si>
    <t>Контргайка стальная с цилиндрической резьбой 1" с условным проходом 25мм без покрытия ГОСТ 8968-75</t>
  </si>
  <si>
    <t>Муфта соединительная стальная прямая с цилиндрической резьбой 1" Ду25мм без покрытия ГОСТ 8966-75</t>
  </si>
  <si>
    <t>Муфта Ду15 из стали марки Ст3</t>
  </si>
  <si>
    <t>Клапан игольчатый 10с-5-3 Ду32 Ру100 под приварку</t>
  </si>
  <si>
    <t>Кольцо опорное Н52.001.02.007</t>
  </si>
  <si>
    <t>Клапан запорный проходной, материал корпуса углеродистая сталь, ручной привод, присоединение к трубопроводу фланцевое, номинальный диаметр DN80мм, номинальное давление PN16кгс/см2, 15с65нж DN80мм PN16кгс/см2 фланцевый</t>
  </si>
  <si>
    <t>Задвижка клиновая, материал корпуса углеродистая сталь, ручной привод, присоединение к трубопроводу фланцевое, номинальный диаметр DN50мм, номинальное давление PN63кгс/см2, 30с76нж DN50мм PN63кгс/см2 фланцевая</t>
  </si>
  <si>
    <t>Клапан запорный, материал корпуса нержавеющая сталь (марки 20), ручной привод, присоединение к трубопроводу под приварку, условный проход DN10мм, номинальное давление PN20МПа, класс герметичности A, рабочая среда вода, пар, температура рабочей среды до +200С, вид климатического исполнения У1, С21152-010 DN10мм PN20МПа У1</t>
  </si>
  <si>
    <t>Клапан запорный муфтовый чугунный 15ч8п1 для воды и пара условным проходом Ду65 давлением Ру16</t>
  </si>
  <si>
    <t>Кольцо уплотнительное 4МСК-10.01.115-01</t>
  </si>
  <si>
    <t>Клапан обратный, материал корпуса углеродистая сталь (марки 20), присоединение к трубопроводу под приварку, условный проход DN20мм, номинальное давление PN37,3МПа, рабочая среда вода, температура рабочей среды до +280С, вид климатического исполнения У2, 720-20-ОА У2 ТУ 2913-001-15365247-2004</t>
  </si>
  <si>
    <t>Клапан (вентиль) запорный, материал корпуса легированная сталь (марки 12Х1МФ), ручной привод рукоятка (маховик), присоединение к трубопроводу под приварку, условный проход DN32мм, номинальное давление PN25МПа, класс герметичности C, рабочая среда пар, температура рабочей среды до +545С, вид климатич</t>
  </si>
  <si>
    <t>Протектор короткозамкнутый одиночный из магниевого сплава МП-1 массой 3 килограмма ГОСТ 26251-84</t>
  </si>
  <si>
    <t>Контргайка стальная с цилиндрической резьбой 1 1/4" с условным проходом 32мм без покрытия ГОСТ 8968-75</t>
  </si>
  <si>
    <t>Пружина сжатия 1162884</t>
  </si>
  <si>
    <t>Колесо рабочее Э14.001</t>
  </si>
  <si>
    <t>Затвор дисковый поворотный, привод ручной, присоединение к трубопроводу межфланцевое, номинальный диаметр DN200мм, номинальное давление PN0,2МПа (2кгс/см2), рабочая среда трансформаторное масло, температура рабочей среды -45+95С, вид климатического исполнения УХЛ1, Ж83-Р1200-05</t>
  </si>
  <si>
    <t>Переход бесшовный приварной концентрический исполнения 2 К-159х4,5-108х4 из стали марки 20 ГОСТ 17378-2001</t>
  </si>
  <si>
    <t>Вал трансмиссионный 03.4168.020</t>
  </si>
  <si>
    <t>Отвод гнутый для паропроводов ТЭС исполнения 15 с углом гиба 90град радиусом 300мм диаметром условного прохода 32мм диаметром наружным 57мм толщиной стенки 12мм с прямыми участками длиной 150мм и 150мм развернутой длиной 771мм на рабочее давление 255кгс/см2 при температуре +545С из стали марки 12Х1М</t>
  </si>
  <si>
    <t xml:space="preserve">Отвод гнутый для паропроводов ТЭС исполнения 05 с углом гиба 90град радиусом 300мм диаметром условного прохода 65мм диаметром наружным 76мм толщиной стенки 9мм с прямыми участками длиной 150мм и 250мм развернутой длиной 871мм на рабочее давление 240кгс/см2 при температуре +250С 185кгс/см2 при +215С </t>
  </si>
  <si>
    <t>Отвод (колено) гнутый, для трубопроводов пара и горячей воды тепловых электростанций (ТЭС), соответствие требованиям Правил устройства и безопасной эксплуатации трубопроводов пара и горячей воды, угол гиба 30град, номинальный диаметр DN100мм, наружный диаметр 108мм, толщина стенки 6мм, радиус гиба 6</t>
  </si>
  <si>
    <t>Отвод гнутый 90-76х4-150х150х771-R300 05 (33) ч.ЧВТФ-4.00149-175 ОСТ 108.321.15-82</t>
  </si>
  <si>
    <t>Отвод крутоизогнутый, бесшовный, исполнение 2, угол гиба 90град, номинальный диаметр DN125мм, наружный диаметр 133мм, толщина стенки 6мм, радиус гиба 190мм, материал сталь 12Х18Н10Т, номинальное давление PN10МПа, 90град 133х6-12Х18Н10Т ТУ 1468-120-1411419-93</t>
  </si>
  <si>
    <t>Отвод 90.20.89х6 R400..35 ОСТ 108.321.14-82.</t>
  </si>
  <si>
    <t>Подшипник верхний Г-1246363</t>
  </si>
  <si>
    <t>Пружина сжатия Г-1210616</t>
  </si>
  <si>
    <t>Регулятор безопасности 144-с</t>
  </si>
  <si>
    <t>Болт M42х110мм 10.7808.848</t>
  </si>
  <si>
    <t>Болт M24х140мм 61.7804.676</t>
  </si>
  <si>
    <t>Вал червячный 1280302</t>
  </si>
  <si>
    <t>Коромысло верхнее 1290940</t>
  </si>
  <si>
    <t>Коромысло верхнее 1323705</t>
  </si>
  <si>
    <t>Ушко тяги 1242768</t>
  </si>
  <si>
    <t>Кольцо 2С-215,0-6,2-2025 МРТУ 38-5-6075 КТЗ</t>
  </si>
  <si>
    <t>Кольцо 2С-53,5-3,3-1136 938-35-1058-18</t>
  </si>
  <si>
    <t>Кольцо 2С-166,5-3,3-2025 МРТУ 38-5-6075</t>
  </si>
  <si>
    <t>"Муфта соединительная стальная прямая с цилиндрической резьбой 1 1/4"" Ду32мм без покрытия ГОСТ 8966-75"</t>
  </si>
  <si>
    <t>Кран шаровой, материал корпуса углеродистая сталь, привод ручной, присоединение к трубопроводу фланцевое, номинальный диаметр DN80мм, номинальное давление PN16кгс/см2, 11с67п DN80мм PN16кгс/см2 фланцевый</t>
  </si>
  <si>
    <t>Фланец стальной плоский, с соединительным выступом (исполнение 1), круглый, номинальный диаметр DN300мм, номинальное давление PN16кгс/см2, материал сталь 20, 1-300-16 ст. 20 ГОСТ 12820-80</t>
  </si>
  <si>
    <t>Фланец стальной плоский, с соединительным выступом (исполнение 1), круглый, номинальный диаметр DN125мм, номинальное давление PN16кгс/см2, материал сталь 20, 1-125А-16 ст. 20 ГОСТ 12820-80</t>
  </si>
  <si>
    <t>Клапан запорный проходной, материал корпуса углеродистая сталь, привод ручной, присоединение к трубопроводу под приварку, номинальный диаметр DN15мм, номинальное давление PN63кгс/см2, 15с52нж11 DN15мм PN63кгс/см2</t>
  </si>
  <si>
    <t>Подушка пяты 805.001.100.10</t>
  </si>
  <si>
    <t>Клапан запорный, материал корпуса латунь, привод ручной, присоединение к трубопроводу муфтовое, номинальный диаметр DN15мм, номинальное давление PN10кгс/см2, 15Б3р DN15мм PN10кгс/см2</t>
  </si>
  <si>
    <t>Клапан запорный проходной, материал корпуса ковкий чугун, привод ручной, присоединение к трубопроводу фланцевое, номинальный диаметр DN32мм, номинальное давление PN16кгс/см2, 15кч19п DN32мм PN16кгс/см2</t>
  </si>
  <si>
    <t>Клапан запорный, материал корпуса коррозионностойкая сталь, привод ручной, присоединение к трубопроводу муфтовое, номинальный диаметр DN15мм, номинальное давление PN25кгс/см2, У22074, 15нж6бк DN15мм PN25кгс/см2</t>
  </si>
  <si>
    <t>Отвод крутоизогнутый тип 3D, бесшовный, исполнение 2, угол гиба 90град, номинальный диаметр DN250мм, наружный диаметр 273мм, толщина стенки 12мм, радиус гиба 375мм, материал сталь 20, 90-273х12 ГОСТ 17375-2001</t>
  </si>
  <si>
    <t>Клапан запорный, материал корпуса латунь, привод ручной, присоединение к трубопроводу муфтовое, номинальный диаметр DN20мм, номинальное давление PN16кгс/см2, 15Б1п DN20мм PN16кгс/см2</t>
  </si>
  <si>
    <t>Клапан запорный, материал корпуса ковкий чугун, привод ручной, присоединение к трубопроводу муфтовое, номинальный диаметр DN20мм, номинальное давление PN16кгс/см2, 15кч18п DN20мм PN16кгс/см2</t>
  </si>
  <si>
    <t>Клапан запорный, материал корпуса ковкий чугун, привод ручной, присоединение к трубопроводу муфтовое, номинальный диаметр DN50мм, номинальное давление PN16кгс/см2, 15кч18п DN50мм PN16кгс/см2</t>
  </si>
  <si>
    <t>Клапан запорный, материал корпуса ковкий чугун, привод ручной, присоединение к трубопроводу муфтовое, номинальный диаметр DN40мм, номинальное давление PN16кгс/см2, 15кч18п DN40мм PN16кгс/см2</t>
  </si>
  <si>
    <t>Клапан угловой запорный под приварку УФ 23032-006-01 ТУ 26-07-13690-85</t>
  </si>
  <si>
    <t>Клапан запорный проходной, материал корпуса углеродистая сталь, привод ручной (маховик), присоединение к трубопроводу фланцевое, номинальный диаметр DN80мм, номинальное давление PN40кгс/см2, 15с22нж DN80мм PN40кгс/см2 фланцевый</t>
  </si>
  <si>
    <t>Гайка колпачковая M64х4мм Г4-64Б37</t>
  </si>
  <si>
    <t>Блок пружинный для подвесок трубопроводов тепловых и атомных электростанций для силы 8кН (816кгс) на рабочую деформацию 140мм исполнение 16 ОСТ 108.275.58-80</t>
  </si>
  <si>
    <t>Блок пружинный опорный для подвесок трубопроводов ТЭС и АЭС исполнения 16 ОСТ 108.275.60-80</t>
  </si>
  <si>
    <t>Диск разгрузочный 1162229</t>
  </si>
  <si>
    <t>Отвод крутоизогнутый типа 3D бесшовный приварной исполнения 2 с углом поворота 90град диаметром наружным 76мм толщиной стенки 4мм из стали марки 12х18н10т ГОСТ 17375-2001</t>
  </si>
  <si>
    <t>Фланец стальной плоский, с соединительным выступом (исполнение 1), круглый, номинальный диаметр DN250мм, номинальное давление PN16кгс/см2, материал сталь 20, 1-250-16 ст. 20 ГОСТ 12820-80</t>
  </si>
  <si>
    <t>Клапан запорный, материал корпуса ковкий чугун, привод ручной, присоединение к трубопроводу муфтовое, номинальный диаметр DN20мм, номинальное давление PN16кгс/см2, 15кч18п1 DN20мм PN16кгс/см2 ТУ 3732-001-00218137-94</t>
  </si>
  <si>
    <t>Турбина К-800-240-5.ЛМЗ.Промежуточные вставки для ротора СД</t>
  </si>
  <si>
    <t>Комплект паропровода ГПП (Б/У)</t>
  </si>
  <si>
    <t>котельно-вспомогательное.Пароперегреватель высок. давл.. 4-й пл. узел</t>
  </si>
  <si>
    <t>котельно-вспомогательное.Пароперегреватель низкого давл.3-й пл. узел</t>
  </si>
  <si>
    <t>котельно-вспомогательное.Экраны 2-й пл.узел</t>
  </si>
  <si>
    <t>Задвижка клиновая, материал корпуса углеродистая сталь, под электрический привод, присоединение к трубопроводу фланцевое, номинальный диаметр DN50мм, номинальное давление PN16кгс/см2, 30с941нж DN50мм PN16кгс/см2 фланцевая</t>
  </si>
  <si>
    <t>Болт специальный M42 Д-1239762</t>
  </si>
  <si>
    <t>Болт специальный 1224927</t>
  </si>
  <si>
    <t>Колесо рабочее Н 48547.00.003</t>
  </si>
  <si>
    <t>Палец направляющего аппарата 03.7808.009</t>
  </si>
  <si>
    <t>Камера расходомерная КТ 3895</t>
  </si>
  <si>
    <t>Камера расходомерная КТ 3896</t>
  </si>
  <si>
    <t>Опора 89У-03 ОСТ 34-10615-93</t>
  </si>
  <si>
    <t>Блок катковый пружинный 06 ОСТ 34-10-612-93</t>
  </si>
  <si>
    <t>Опора 57У01 ОСТ 34-10-620-93</t>
  </si>
  <si>
    <t>Отвод 45° 16 ст. 08Х18Н10Т</t>
  </si>
  <si>
    <t>Отвод 90° 16 ст. 08Х18Н10Т</t>
  </si>
  <si>
    <t>Отвод 45° 42 ст. 08Х18Н10Т</t>
  </si>
  <si>
    <t>Отвод 90° 42 ст. 08Х18Н10Т</t>
  </si>
  <si>
    <t>Патрубок Д-133 L355 мм</t>
  </si>
  <si>
    <t>Анкер высоких нагруз. HSL-3G M12/25</t>
  </si>
  <si>
    <t>Болт М16*70</t>
  </si>
  <si>
    <t>Болт М12*50</t>
  </si>
  <si>
    <t>Гайка М12</t>
  </si>
  <si>
    <t>Болт М20*80</t>
  </si>
  <si>
    <t>Гайка М20</t>
  </si>
  <si>
    <t>Блок катковый пружинный Сборный 06 ОСТ 34-10-612-93</t>
  </si>
  <si>
    <t>Ушко 1-02 ОСТ 34-10-729-93 ст 93Г2С</t>
  </si>
  <si>
    <t>Ушко 1-03 ОСТ 34-10-729-93 ст 93Г2С</t>
  </si>
  <si>
    <t>Ушко 1-04 ОСТ 34-10-729-93 ст 93Г2С</t>
  </si>
  <si>
    <t>Хомут 377У сборный 19 ОСТ 34-10-735-93</t>
  </si>
  <si>
    <t>Серьга 1-04 ОСТ 34-10-730-93 Сборный</t>
  </si>
  <si>
    <t>Планка 3-01 ОСТ34-10-737-93 ст09Г2С</t>
  </si>
  <si>
    <t>Планка 3-02 ОСТ34-10-737-93 ст09Г2С</t>
  </si>
  <si>
    <t>Тяга 3-53 ОСТ-34-10-739-93 ст09Г2С</t>
  </si>
  <si>
    <t>Тяга 3-51 ОСТ-34-10-739-93 ст09Г2С</t>
  </si>
  <si>
    <t>Тяга 3-42 ОСТ-34-10-739-93 ст09Г2С</t>
  </si>
  <si>
    <t>Блок катковый двухрядный Сборный 1</t>
  </si>
  <si>
    <t>Серьга 3 ОСТ 24-125.103.01 ст09Г2С</t>
  </si>
  <si>
    <t>Талреп 03 сборный</t>
  </si>
  <si>
    <t>Проушина 02 09Г2С</t>
  </si>
  <si>
    <t>Тяга резьбовая 68 ст 09Г2С</t>
  </si>
  <si>
    <t>Опора 25 ОСТ24.125.154.01 Сборный</t>
  </si>
  <si>
    <t>Блок пружинный Сборный 01 ОСТ 24.125.166-01</t>
  </si>
  <si>
    <t>Блок пружинный Сборный 04 ОСТ 24.125.166-01</t>
  </si>
  <si>
    <t>Гайка М20-6Н.10 35X (S30) ГОСТ 5915-70</t>
  </si>
  <si>
    <t>Анкер высоких нагрузок Hilti HLS-3-G М16/25</t>
  </si>
  <si>
    <t>Опора трубчатая крутоизогнутых отводов 159 06 ОСТ 34-10-622-93</t>
  </si>
  <si>
    <t>Блок пружинный опорный 18 ОСТ 34-10-745-93</t>
  </si>
  <si>
    <t>Грунтовка PENGUARD EXPRESS Grey Com A (16 л)</t>
  </si>
  <si>
    <t>Грунтовка PENGUARD EXPRESS Comp В ( 4 л)</t>
  </si>
  <si>
    <t>Эмаль HARDTOP XPF RAL 9003 (16,42 л)</t>
  </si>
  <si>
    <t>Эмаль HARDTOP XP Std Comp В (1,8 л)</t>
  </si>
  <si>
    <t>Раствор Р4</t>
  </si>
  <si>
    <t>МВ0506016-РЗ, Винт с потайной головкой оцинк. М6*16 DIN965 уп. -14 шт (фасов.)</t>
  </si>
  <si>
    <t>Уголок стальной горячекатаный равнополочный обычной точности прокатки (В), размером 50х50х5мм по ГОСТ 8509-93, из стали марки Ст3пс, категории 5, с качеством поверхности группы 1ГП по ГОСТ 535-2005</t>
  </si>
  <si>
    <t>Арматура 18 11,7м А-I ст3пс/сп 4 шт. 11.7м резать пополам 5,85+5,85</t>
  </si>
  <si>
    <t>КВВГЭнг(А)-LS 7x4 - 0,66</t>
  </si>
  <si>
    <t>Металлорукав в ПВХ изоляции РЗ-ЦП25</t>
  </si>
  <si>
    <t>Кабель КВВГЭн(А)-LS 7x6</t>
  </si>
  <si>
    <t>Труба профильная 40*40*,0 6000мм</t>
  </si>
  <si>
    <t>Квадрат А-50 09Г2С</t>
  </si>
  <si>
    <t>Кабель КВВГэнг-LS 27x1,5</t>
  </si>
  <si>
    <t>Кабель KBBГЭнг(A)-LS 4x2,5</t>
  </si>
  <si>
    <t>Кабель KBBГЭнг(A)-LS 7x2,5</t>
  </si>
  <si>
    <t>Кабель KBBГЭнг(A)-LS 10x1,5</t>
  </si>
  <si>
    <t>Кабель КГВВ ХЛ 7x2,5</t>
  </si>
  <si>
    <t>Кабель монтажный МКЭШВнг(А)-LS 8x2x0,5</t>
  </si>
  <si>
    <t>Кабель BBГнг(A)-LS 5x2,5</t>
  </si>
  <si>
    <t>Кабель BBГнг(A)-LS 3x4</t>
  </si>
  <si>
    <t>Кабель ВВГнг(А)-1_Э 2x6</t>
  </si>
  <si>
    <t>Шайба плоская 12 оц. ГОСТ 11371-78 (DIN 125)</t>
  </si>
  <si>
    <t>Шайба плоская 20 оц. ГОСТ 11371-78 (DIN 125)</t>
  </si>
  <si>
    <t>Болт М 12x40 ГОСТ 7798, 7805</t>
  </si>
  <si>
    <t>Болт М20х50 ГОСТ 7798, 7805</t>
  </si>
  <si>
    <t>Болт М 12x35 оц ГОСТ 7798, 7805</t>
  </si>
  <si>
    <t>Шайба плоская 10 оц ГОСТ 11371-78 (DIN 125)</t>
  </si>
  <si>
    <t>Болт М 10x40 оц ГОСТ 7798, 7805</t>
  </si>
  <si>
    <t>Гайка М10 оц ГОСТ 5915, 5927</t>
  </si>
  <si>
    <t>Гайка М12 оц ГОСТ 5915, 5927</t>
  </si>
  <si>
    <t>Гайка М20 оц ГОСТ 5915 5927</t>
  </si>
  <si>
    <t>Болт М 12x40 оц ГОСТ 7798, 7805</t>
  </si>
  <si>
    <t>Болт М20х50 оц ГОСТ 7798, 7805</t>
  </si>
  <si>
    <t>Проушина для тяг диаметром 12мм, 1-01 ОСТ 34-10-733-93</t>
  </si>
  <si>
    <t>Опора приварная скользящая и неподвижная для трубопровода диаметром 76мм, из углеродистой стали, 76 У-03 ОСТ 34-10-616-93</t>
  </si>
  <si>
    <t>Фильтр грубой очистки SN 291636</t>
  </si>
  <si>
    <t>Скоба C-EC для С-образных опорных профилей 16-17, покрытие гальванизированное, SIEMENS 3.3.001</t>
  </si>
  <si>
    <t>Скоба C-EC для С-образного опорного профиля, материал нержавеющая сталь, SIEMENS 3.3.065</t>
  </si>
  <si>
    <t>Струбцина монтажная с болтом, покрытие гальванизированное, SIEMENS 3.3.084</t>
  </si>
  <si>
    <t>Струбцина монтажная, покрытие гальванизированное, SIEMENS 3.3.085</t>
  </si>
  <si>
    <t>Скоба пружинная, SIEMENS 3.3.087</t>
  </si>
  <si>
    <t>Скоба C-EC с распоркой из ПВХ для С-образных опорных профилей 16-17, покрытие гальванизированное, SIEMENS 3.3.016</t>
  </si>
  <si>
    <t>Желоб кабельный под скобы CCE (ПЭ), SIEMENS 3.3.046</t>
  </si>
  <si>
    <t>Ушко 1-01 Ст.20-а ГОСТ 1050-88 ОСТ 34-10-729-93</t>
  </si>
  <si>
    <t>Балка Г-образная стальная, покрытие гальванизированное, SIEMENS 3.6.001</t>
  </si>
  <si>
    <t>Балка П-образная стальная, покрытие гальванизированное 85мкм, SIEMENS 3.6.003</t>
  </si>
  <si>
    <t>Канал кабельный, покрытие гальванизированное 85мкм,, SIEMENS 2.1.001</t>
  </si>
  <si>
    <t>Канал кабельный, покрытие гальванизированное 85мкм,, SIEMENS 2.2.001</t>
  </si>
  <si>
    <t>Крышка кабельного канала, со скобами, покрытие гальванизированное 85мкм, SIEMENS 2.1.002</t>
  </si>
  <si>
    <t>Крышка кабельного канала, со скобами, покрытие гальванизированное 85мкм, SIEMENS 2.2.002</t>
  </si>
  <si>
    <t>Крышка кабельной лестницы, со скобами, покрытие гальванизированное 85мкм,, SIEMENS 2.3.002</t>
  </si>
  <si>
    <t>Лестница кабельная, покрытие гальванизированное 85мкм, SIEMENS 2.3.001</t>
  </si>
  <si>
    <t>Полоса разделительная, с крепежом, покрытие гальванизированное 85мкм, SIEMENS 2.3.007</t>
  </si>
  <si>
    <t>Профиль С-образный опорный, покрытие гальванизированное, SIEMENS 3.4.001</t>
  </si>
  <si>
    <t>Профиль П-образный, без верхней крепежной пластины, покрытие гальванизированное 85мкм, SIEMENS 3.5.001</t>
  </si>
  <si>
    <t>Профиль Н-образный без верхней крепежной пластины, покрытие гальванизированное 85мкм, SIEMENS 3.5.002</t>
  </si>
  <si>
    <t>Труба усиленная сменная, стальная, покрытие гальванизированное 85мм, SIEMENS 1.1.002</t>
  </si>
  <si>
    <t>Труба усиленная сменная, стальная, покрытие гальванизированное 85мм, SIEMENS 1.1.003</t>
  </si>
  <si>
    <t>Труба пластиковая (ПВХ), для внутренней прокладки кабеля, SIEMENS 1.3.001</t>
  </si>
  <si>
    <t>Труба пластиковая (ПВХ), для внутренней прокладки кабеля, SIEMENS 1.3.002</t>
  </si>
  <si>
    <t>Труба пластиковая (ПВХ), для внутренней прокладки кабеля, SIEMENS 1.3.003</t>
  </si>
  <si>
    <t>Труба пластиковая (ПВХ УФ), для наружной прокладки кабеля, SIEMENS 1.3.016</t>
  </si>
  <si>
    <t>Труба пластиковая (ПВХ УФ), для наружной прокладки кабеля, SIEMENS 1.3.017</t>
  </si>
  <si>
    <t>Труба пластиковая (ПВХ УФ), для наружной прокладки кабеля, SIEMENS 1.3.018</t>
  </si>
  <si>
    <t>Щебень гранитный фракция 5-20мм М1400 F300 ГОСТ 8267-93</t>
  </si>
  <si>
    <t>Металлоконструкции по проекту 05N13-40UMD-3779-SC изм.1 ГК.МК перекрытия на отм.32.500</t>
  </si>
  <si>
    <t>Металлоконструкции по проекту 05N13-40UMD-2654-SC ГК.МК перекрытия на отм.18.500</t>
  </si>
  <si>
    <t>Металлоконструкции по проекту 05N13-40UMD-2678-SC изм.2 ГК.ТО. Подкрановые конструкции в рядах А-Б,оси 26-37</t>
  </si>
  <si>
    <t>Металлоконструкции по проекту 05N13-40UMD-4022-RS ГК.КО. Стеновое ограждение по ряду Г между осями 35-37</t>
  </si>
  <si>
    <t>Металлоконструкции по проекту 05N13-40UMD-3797-SC ГК.Конструции фахверка наружных стен.</t>
  </si>
  <si>
    <t>Ремень приводной клиновой нормального сечения, обозначение сечения B(Б), расчетная ширина сечения 14мм, ширина большего основания сечения 17мм, высота сечения 11мм, расчетная длина ремня 1320мм, класс ремня IV, климатическое исполнение У, Т, температура эксплуатации -30+60С, B(Б)-1320 IV ГОСТ 1284.1</t>
  </si>
  <si>
    <t>Набор ключей гаечных двухсторонних рожковых 9 предметов(5,5х7, 8х10, 10х12, 12х13, 13х14, 14х17, 17х19, 19х22) в брезентовой сумке КГД 1</t>
  </si>
  <si>
    <t>Паста чистящая дезинфицирующая универсальная Санита 500г</t>
  </si>
  <si>
    <t>Манжета резиновая армированная для уплотнения валов, однокромочная (тип 1), с механически обработанной кромкой (исполнение 1), диаметр уплотняемого вала (внутренний диаметр) 20мм, наружный диаметр 40мм, высота 10мм, группа резины 3, рабочее давление до 0,5кгс/см2, скорость относительного перемещения</t>
  </si>
  <si>
    <t>Манжета резиновая армированная для уплотнения валов, однокромочная (тип 1), с формованной кромкой (исполнение 2), диаметр уплотняемого вала (внутренний диаметр) 30мм, наружный диаметр 52мм, группа резины 1, максимальное рабочее давление 0,5кгс/см2, максимальная скорость относительного перемещения 20</t>
  </si>
  <si>
    <t>Манжета резиновая армированная для уплотнения валов, однокромочная (тип 1), с формованной кромкой (исполнение 2), диаметр уплотняемого вала (внутренний диаметр) 45мм, наружный диаметр 65мм, высота 10мм, группа резины 3, максимальное рабочее давление 0,5кгс/см2, максимальная скорость относительного п</t>
  </si>
  <si>
    <t>Резец токарный проходной, отогнутый, режущая часть с пластиной из твердого сплава марки ВК8, угол врезки пластины 10град, правый, сечение 25х16мм, длина 140мм, 2102-0005 ВК8 ГОСТ 18877-73</t>
  </si>
  <si>
    <t>Порошок стиральный Лотос эконом Универсал 450г</t>
  </si>
  <si>
    <t>Шпилька для деталей с гладкими отверстиями класса точности В исполнения 1 с крупной резьбой диаметром 20мм с полем допуска 6g длиной 200мм класса прочности 5,8 из стали 20 без покрытия ГОСТ 22042-76</t>
  </si>
  <si>
    <t>Шпилька с ввинчиваемым концом длиной 2d с диаметром резьбы 20мм с крупным шагом 2,5мм с полем допуска 8g класса прочности 8,8 из стали 40Х ГОСТ 22038-76</t>
  </si>
  <si>
    <t>Батарея аккумуляторная свинцовая стартерная, номинальное напряжение 12В, номинальная емкость 190Ач, ток холодной прокрутки 1250А, полярность прямая, 2 клеммы под болт, размеры 524х240х245мм, FEON 6СТ-190N прямая</t>
  </si>
  <si>
    <t>Замок MATRIX навесной, всепогодный, 50мм, удлиненная дужка, арт.91826</t>
  </si>
  <si>
    <t>Набор щупов метрических №3 номинальной толщиной 0,55-1,0мм класс точности 2 длиной 70мм</t>
  </si>
  <si>
    <t>Подшипник шариковый, радиальный, однорядный, одна защитная шайба, внутренний диаметр 25мм, наружный диаметр 62мм, ширина 17мм, 60212 ГОСТ 7242-81</t>
  </si>
  <si>
    <t>Подшипник шариковый радиально-упорный однорядный неразъемный со скосом на наружном кольце с углом контакта 26град 46124Л 120х180х28мм ГОСТ 520-2002</t>
  </si>
  <si>
    <t>Подшипник шариковый, радиальный, однорядный, одна защитная шайба, внутренний диаметр 50мм, наружный диаметр 110мм, ширина 27мм, 60310 ГОСТ 7242-81</t>
  </si>
  <si>
    <t>Подшипник шариковый, упорный, однорядный, одинарный, внутренний диаметр 45мм, наружный диаметр 73мм, ширина 20мм, 8209 ГОСТ 7872-89</t>
  </si>
  <si>
    <t>Подшипник шариковый, упорный, однорядный, одинарный, внутренний диаметр 70мм, наружный диаметр 105мм, ширина 27мм, 8214 ГОСТ 7872-89</t>
  </si>
  <si>
    <t>Средство чистящее Пемолюкс в жестяной банке 400г</t>
  </si>
  <si>
    <t>Подшипник шариковый, упорный, однорядный, одинарный, внутренний диаметр 110мм, наружный диаметр 145мм, ширина 25мм, 8122 ГОСТ 7872-89</t>
  </si>
  <si>
    <t>Подшипник шариковый, упорный, однорядный, одинарный, внутренний диаметр 40мм, наружный диаметр 60мм, ширина 13мм, 8108 ГОСТ 7872-89</t>
  </si>
  <si>
    <t>Шприц рычажно-плунжерный для смазки под давлением густыми маслами и консистентными смазками узлов автомобилей и механизмов любой техники Ш1-3911010-А вместимость резервуара 300мл</t>
  </si>
  <si>
    <t xml:space="preserve">Сверло спиральное, по металлу, режущая часть из быстрорежущей стали, хвостовик цилиндрический, хвостовая часть без поводка (исполнение 1), правое, точность повышенная (класс A1), серия средняя, диаметр 4мм, угол при вершине (заточки) 118град, длина: рабочей части 43мм, общая 75мм, 2300-0167-A1 ГОСТ </t>
  </si>
  <si>
    <t>Полотно ножовочное по металлу ручное (тип 1), расположение зубьев одностороннее (исполнение A), расстояние между центрами отверстий для крепления 300мм, диаметр отверстий для крепления 4мм, длина 315мм, ширина 12,5мм, толщина 0,63мм, шаг зубьев 1,4мм, 2800-0077 ГОСТ 6645-86</t>
  </si>
  <si>
    <t>Манжета резиновая армированная однокромочная (тип 1) с формованной кромкой (исполнение 2) для вала диаметром 25мм с наружным диаметром 45мм из резины группы 10 рядов 1 и 4 ГОСТ 8752-79</t>
  </si>
  <si>
    <t>Ручка для молотка 1кг 400мм артикул И23/Р-048</t>
  </si>
  <si>
    <t>Подшипник роликовый с короткими цилиндрическими роликами, радиальный, однорядный, однобортовое внутреннее кольцо, внутренний диаметр 140мм, наружный диаметр 300мм, ширина 62мм, 42328 ГОСТ 8328-75</t>
  </si>
  <si>
    <t>Набор щупов метрических №1 номинальной толщиной 0,02-0,1мм класс точности 2 длиной 70мм</t>
  </si>
  <si>
    <t>Подшипник шарнирный скольжения со стальной внутренней обоймой ШС20 ГОСТ 3635-78</t>
  </si>
  <si>
    <t>Манжета резиновая армированная для уплотнения валов, однокромочная (тип 1), с формованной кромкой (исполнение 2), диаметр уплотняемого вала (внутренний диаметр) 25мм, наружный диаметр 42мм, высота 10мм, группа резины 1, рабочее давление до 0,5кгс/см2, скорость относительного перемещения до 20м/с, те</t>
  </si>
  <si>
    <t>Подшипник шариковый, радиальный, однорядный, внутренний диаметр 50мм, наружный диаметр 80мм, ширина 16мм, 110 ГОСТ 8338-75</t>
  </si>
  <si>
    <t>Нить прошивная лавсановая Комус арт.60863 1000м</t>
  </si>
  <si>
    <t>Шпилька для деталей с гладкими отверстиями класса точности В исполнения 1 с крупной резьбой диаметром 20мм с полем допуска 6g длиной 170мм класса прочности 5,8 из стали 20 без покрытия ГОСТ 22042-76</t>
  </si>
  <si>
    <t>Шайба стопорная с лапкой для шестигранной гайки или болта с шестигранной головкой исполнения 2 диаметром резьбы 24мм из материала группы 21 без покрытия ГОСТ 13463-77 из коррозионно-стойкой стали марки 12Х18Н10Т ГОСТ 5632-72</t>
  </si>
  <si>
    <t>Шайба увеличенная класса точности С для крепежной детали с диаметром резьбы 30мм толщиной 6мм из стали 12Х18Н10Т группы 21 без покрытия С 30.21 ГОСТ 6958-78</t>
  </si>
  <si>
    <t>Шпонка исполнения 1, размерами ширина 32мм, высота 18мм, длина 220мм ГОСТ 23360-79</t>
  </si>
  <si>
    <t>Саморез фосфатированный, для крепления гипсоволокнистых листов к металлическим профилям толщиной до 0,9мм, серия СГВЛ, шлиц крестообразный (PH2), материал сталь, длина 45мм, диаметр 3,9мм, TECH-KREP СГВЛ 3,9х45мм</t>
  </si>
  <si>
    <t>Манжета резиновая армированная для уплотнения валов, однокромочная (тип 1), с формованной кромкой (исполнение 2), диаметр уплотняемого вала (внутренний диаметр) 20мм, наружный диаметр 40мм, высота 10мм, группа резины 1, рабочее давление до 0,5кгс/см2, скорость относительного перемещения до 20м/с, те</t>
  </si>
  <si>
    <t>Шпилька для фланцевых соединений типа А исполнения 2, диаметром резьбы 20мм с крупным шагом резьбы 2,5мм, с полем допуска 6g, длиной 150мм, длиной резбового конца 40мм, из стали марки 35, категории IV, группы качества 2 без покрытия ГОСТ 9066-75</t>
  </si>
  <si>
    <t>Ключ гаечный двухсторонний с открытым зевом (рожковый), размеры зевов 19х22мм, длина общая 205мм, точность нормальная (Н), группа прочности C, исполнение шероховатостей поверхности 1, покрытие хромовое толщиной 9мкм (Х9), 7811-0024 C 1 Х9 ГОСТ 2839-80</t>
  </si>
  <si>
    <t>Ключ трубный рычажный КТР-3</t>
  </si>
  <si>
    <t>Шпонка, исполнение 1, размеры b16мм, h10мм, l160мм ГОСТ 23360-78</t>
  </si>
  <si>
    <t>Ремень вентиляторный клиновой, узкого сечения (тип 1), тип несущего слоя полиамидный кордшнур (класс 1), обозначение сечения 11х10, расчетная ширина сечения 11мм, ширина большего основания сечения 13мм, высота сечения 10мм, расчетная длина ремня 1250мм, климатическое исполнение У, температура эксплу</t>
  </si>
  <si>
    <t>Ремень приводной клиновой нормального сечения, обозначение сечения A, расчетная ширина сечения 11мм, ширина большего основания сечения 13мм, высота сечения 8мм, расчетная длина ремня 1180мм, класс ремня I, климатическое исполнение У, Т, температура эксплуатации -30+60С, A-1180 I ГОСТ 1284.1-89</t>
  </si>
  <si>
    <t xml:space="preserve">Манжета резиновая для уплотнения пневматических устройств, для уплотнения цилиндра (тип 1), внутренний диаметр 16мм, диаметр уплотняемого цилиндра (наружный диаметр) 28мм, высота 5мм, группа резины 3, рабочее давление до 10кгс/см2, скорость относительного перемещения до 1м/с, давление до 10кгс/см2, </t>
  </si>
  <si>
    <t>Манжета резиновая для уплотнения пневматических устройств, для уплотнения цилиндра (тип 1), внутренний диаметр 82мм, диаметр уплотняемого цилиндра (наружный диаметр) 100мм, высота 6,5мм, группа резины 3, рабочее давление до 10кгс/см2, скорость относительного перемещения до 1м/с, температура эксплуат</t>
  </si>
  <si>
    <t>Подшипник роликовый, сферический, радиальный, двухрядный, внутренний диаметр 180мм, наружный диаметр 320мм, ширина 86мм, 3536 ГОСТ 5721-75</t>
  </si>
  <si>
    <t>Подшипник шариковый, радиально-упорный, сдвоенный, угол контакта 36град, внутренний диаметр 110мм, наружный диаметр 240мм, ширина 100мм, 466322 ГОСТ 832-78</t>
  </si>
  <si>
    <t>Подшипник роликовый радиальный с игольчатыми роликами однорядный без внутреннего кольца 80470945х62х37мм ГОСТ 520-2002</t>
  </si>
  <si>
    <t>Флюс паяльный Ф38Н</t>
  </si>
  <si>
    <t>Припой алюминиевый с флюсом LA-36473</t>
  </si>
  <si>
    <t>Шуруп с полукруглой головкой исполнения 1 диаметром 4мм длиной 30мм из низкоуглеродистой стали без покрытия ГОСТ 1144-80</t>
  </si>
  <si>
    <t>Шуруп универсальный UC 3 х 35</t>
  </si>
  <si>
    <t>Пудра алюминиевая пигментная марки ПАП-1 ГОСТ 5494-95</t>
  </si>
  <si>
    <t>Шкурка шлифовальная тканевая водостойкая, для машинной и ручной обработки твердых и прочновязких металлов и сплавов (тип 2), однослойная, рулон, ширина 820мм, длина 20м, материал основы саржа утяжеленная гладкокрашеная, шлифовальный материал карбид кремния зеленый марки 63C, зернистость 8-Н, связующ</t>
  </si>
  <si>
    <t>Рукав резиновый напорный с нитяным каркасом длинномерный для подачи воздуха, углекислого газа, азота и других инертных газов(тип Г) внутренним диаметром 16мм наружным 26мм на рабочее давление 1,0МПа длиной в бухте 50м ТУ 38.105998-91</t>
  </si>
  <si>
    <t>Рукав резиновый для газовой сварки и резки металлов класса III с внутренним диаметром 9мм на рабочее давление 2,0МПа с холодным климатом ГОСТ 9356-75</t>
  </si>
  <si>
    <t>Рукав резиновый с текстильным каркасом неармированный напорно-всасывающий класса В внутренним диаметром 25мм рабочим давлением 3 кгс/см2(0,3МПа) В-2-25-3 для умеренного климата ГОСТ 5398-76</t>
  </si>
  <si>
    <t>Рукав резиновый напорный с текстильным каркасом класса Пар-1(X) для насыщенного пара на рабочее давление 3кгс/см2(0,3МПа) внутренним диаметром 25мм наружным 40мм с хлопчатобумажной тканью для умеренного климата ГОСТ 18698-79</t>
  </si>
  <si>
    <t>Рукав поливочный 18мм</t>
  </si>
  <si>
    <t>Рукав для газовой сварки и резки резиновый с нитяным каркасом для подачи кислорода(класс III) внутренним диаметром 6,3мм на рабочее давлением 2,0МПа для умеренного климата ГОСТ 9356-75</t>
  </si>
  <si>
    <t>Винт с полукруглой головкой, шлиц прямой (исполнение 1), класс точности A, диаметр резьбы 6мм, шаг резьбы крупный 1мм, поле допуска 6g, длина 30мм (резьба по всей длине стержня), класс прочности 4.8, без покрытия, A.M6-6gх30.48 ГОСТ 17473-80</t>
  </si>
  <si>
    <t>Гайка шестигранная, с двумя внутренними и двумя внешними фасками (исполнение 1), класс точности B, диаметр резьбы 3мм, шаг резьбы крупный 0,5мм, поле допуска 6H, класс прочности 5, без покрытия, M3-6H.5 ГОСТ 5915-70</t>
  </si>
  <si>
    <t>Шайба увеличенная класса точности А для крепежной детали с диаметром резьбы 12мм толщиной 3мм из стали 10кп группы 01 без покрытия А 12.01.10кп ГОСТ 6958-78</t>
  </si>
  <si>
    <t>Шайба исполнения 1 класса точности А для крепежной детали с диаметром 8мм с условным обозначением группы 01 из стали марки 08кп без покрытия ГОСТ 11371-78</t>
  </si>
  <si>
    <t>Шпагат полипропиленовый 2ммх130м</t>
  </si>
  <si>
    <t>Грунтовка глифталевая, для защиты деревянных и металлических поверхностей, красно-коричневая, ГФ-021БС красно-коричневая ТУ 2312-003-95048541-2008</t>
  </si>
  <si>
    <t>Нить капроновая № 1</t>
  </si>
  <si>
    <t>Гвозди строительные круглые, плоская головка, диаметр стержня 1,2мм, длина 20мм, П 1,2х20 ГОСТ 4028-63</t>
  </si>
  <si>
    <t>Паронит общего назначения, марка ПОН-Б, толщина 1,5мм, ширина 1500мм, длина 1500мм, ПОН-Б 1,5х1500х1500 ГОСТ 481-80</t>
  </si>
  <si>
    <t>Болт с шестигранной головкой, без отверстий и углублений (исполнение 1), класс точности B, диаметр резьбы 36мм, шаг резьбы крупный 4мм, поле допуска 6g, длина 130мм, класс прочности 5.8, без покрытия, M36-6gх130.58 ГОСТ 7798-70</t>
  </si>
  <si>
    <t>Гайка шестигранная, с двумя внутренними и двумя внешними фасками (исполнение 1), класс точности B, диаметр резьбы 24мм, шаг резьбы мелкий 1,5мм, поле допуска 6H, класс прочности 5, без покрытия, M24х1,5-6H.5 ГОСТ 5915-70</t>
  </si>
  <si>
    <t>Шайба исполнения 1 класса точности А для крепежной детали с диаметром резьбы 24мм толщиной 4мм из стали 08кп группы 01 с цинковым покрытием 6мкм хроматированным ГОСТ 11371-78</t>
  </si>
  <si>
    <t>Шайба нормального типа класса точности А исполнения 2 для крепежной детали с диаметром резьбы 4мм толщиной 0,8мм из стали ВСт.3сп/пс группы 01 с цинковым покрытием 6мкм хроматированным ГОСТ 11371-78</t>
  </si>
  <si>
    <t>Шайба исполнения 1 класса точности А для крепежной детали с диаметром резьбы 18мм толщиной 3мм из стали 08кп группы 01 без покрытия ГОСТ 11371-78</t>
  </si>
  <si>
    <t>Шпилька для деталей с гладкими отверстиями класса точности В исполнения 1 с крупной резьбой диаметром 20мм с полем допуска 6g длиной 90мм класса прочности 5,8 из стали 20 без покрытия M20-6gх90.58.20 ГОСТ 22042-76</t>
  </si>
  <si>
    <t>Шпилька.М24х90.66..ГОСТ 9066-75.ГОСТ</t>
  </si>
  <si>
    <t>Шпильки M30х160 сталь 35</t>
  </si>
  <si>
    <t>Шайба пружинная тарельчатая М8 диаметр внутренний 8,4мм диаметр наружный 18мм толщина 2мм класса прочности 8,8 с цинковым покрытием DIN 6796</t>
  </si>
  <si>
    <t>Шайба пружинная нормального типа исполнения 1 для крепежной детали с диаметром резьбы 6мм из стали 65Г с цинковым покрытием 09 толщина покрытия 6мкм ГОСТ 6402-70</t>
  </si>
  <si>
    <t>Ацетон технический высший сорт (в.с.) ГОСТ 2768-84</t>
  </si>
  <si>
    <t>Электрод покрытый металлический, тип Э50А, марка ЦУ-5, диаметр 2,5мм, для сварки углеродистых и низколегированных конструкционных сталей (У), толстое покрытие (Д), группа индексов характеристик наплавленного металла и шва 51 3, основное покрытие (Б), для сварки во всех пространственных положениях, кроме вертикального сверху вниз (2), сварка постоянным током обратной полярности (0), Э50А-ЦУ-5-2,5-УД/Е 51 3-Б20 ГОСТ 9466-75, ГОСТ 9467-75, ОСТ 24.948.01-90</t>
  </si>
  <si>
    <t>Шуруп с полукруглой головкой, шлиц прямой, класс точности B, резьба неполная (исполнение 1), диаметр резьбы 8мм, шаг резьбы 3,5мм, длина 50мм, материал низкоуглеродистая сталь, без покрытия, 1-8х50 ГОСТ 1144-80</t>
  </si>
  <si>
    <t>Шуруп с полукруглой головкой, шлиц прямой, класс точности B, резьба неполная (исполнение 1), диаметр резьбы 8мм, шаг резьбы 3,5мм, длина 60мм, материал низкоуглеродистая сталь, без покрытия, 1-8х60 ГОСТ 1144-80</t>
  </si>
  <si>
    <t>Винт с потайной головкой, шлиц прямой (исполнение 1), класс точности B, диаметр резьбы 6мм, шаг резьбы крупный 1мм, поле допуска 6g, длина 12мм (резьба по всей длине стержня), класс прочности 5.8, без покрытия, B.M6-6gх12.58 ГОСТ 17475-80</t>
  </si>
  <si>
    <t>Гайка шестигранная класса точности В исполнения 1 диаметром резьбы 10мм с размером под ключ 16мм с крупным шагом резьбы с полем допуска 6Н класса прочности 5 с покрытием 01 толщиной 6мкм ГОСТ 9515-70</t>
  </si>
  <si>
    <t>Пластина резиновая для уплотнительных прокладок вакуумных систем типа I (формовая) 10х1000х1000мм ТУ 38.105116-81</t>
  </si>
  <si>
    <t>Электрод покрытый металлический, тип Э-09Х1М, марка ЦЛ-39, диаметр 2,5мм, для сварки легированных теплоустойчивых сталей (Т), толстое покрытие (Д), группа индексов характеристик наплавленного металла и шва 17, основное покрытие (Б), для сварки во всех пространственных положениях, кроме вертикального</t>
  </si>
  <si>
    <t xml:space="preserve">Электрод покрытый металлический, тип Э50А, марка ТМУ-21У, диаметр 3мм, для сварки углеродистых и низколегированных конструкционных сталей (У), толстое покрытие (Д), группа индексов характеристик наплавленного металла и шва 51 3, основное покрытие (Б), для сварки во всех пространственных положениях, </t>
  </si>
  <si>
    <t xml:space="preserve">Электрод покрытый металлический, тип Э50А, марка ТМУ-21У, диаметр 4мм, для сварки углеродистых и низколегированных конструкционных сталей (У), толстое покрытие (Д), группа индексов характеристик наплавленного металла и шва 51 3, основное покрытие (Б), для сварки во всех пространственных положениях, </t>
  </si>
  <si>
    <t>Эмаль нитроцеллюлозная, нанесение кистью, для окраски деревянных и предварительно загрунтованных металлических поверхностей, желтая, НЦ-132К желтая ТУ 2314-196-49404743-2004</t>
  </si>
  <si>
    <t>Краска масляная, для окраски металлических и деревянных изделий, черная, МА-15 черная ГОСТ 10503-71</t>
  </si>
  <si>
    <t>Гайка шестигранная, с двумя внутренними и двумя внешними фасками (исполнение 1), класс точности B, диаметр резьбы 14мм, шаг резьбы крупный 2мм, поле допуска 6H, класс прочности 5, без покрытия, M14-6H.5 ГОСТ 5915-70</t>
  </si>
  <si>
    <t>Гайка шестигранная, с двумя внутренними и двумя внешними фасками (исполнение 1), класс точности B, диаметр резьбы 18мм, шаг резьбы крупный 2,5мм, поле допуска 6H, класс прочности 5, без покрытия, M18-6H.5 ГОСТ 5915-70</t>
  </si>
  <si>
    <t>Болт с шестигранной головкой, без отверстий и углублений (исполнение 1), класс точности B, диаметр резьбы 10мм, шаг резьбы крупный 1,5мм, поле допуска 6g, длина 70мм, класс прочности 5.8, без покрытия, M10-6gх70.58 ГОСТ 7798-70</t>
  </si>
  <si>
    <t>Винт с потайной головкой, шлиц прямой (исполнение 1), класс точности B, диаметр резьбы 6мм, шаг резьбы крупный 1мм, поле допуска 6g, длина 10мм (резьба по всей длине стержня), класс прочности 5.8, без покрытия, B.M6-6gх10.58 ГОСТ 17475-80</t>
  </si>
  <si>
    <t>Гайка шестигранная класса точности В исполнения 1 диаметром резьбы 20мм с размером под ключ 30мм с крупным шагом резьбы с полем допуска 6Н класса прочности 8 без покрытия ГОСТ 5915-70</t>
  </si>
  <si>
    <t>Гайка шестигранная, с двумя внутренними и двумя внешними фасками (исполнение 1), класс точности B, диаметр резьбы 24мм, шаг резьбы крупный 3мм, поле допуска 6H, класс прочности 5, без покрытия, M24-6H.5 ГОСТ 5915-70</t>
  </si>
  <si>
    <t>Шайба пружинная нормального типа исполнения 1 для крепежной детали с диаметром резьбы 10мм толщиной 3мм из стали 65Г без покрытия 6.65Г ГОСТ 6402-70</t>
  </si>
  <si>
    <t>Паронит маслобензостойкий, марка ПМБ, толщина 1мм, ширина 1000мм, длина 1700мм, ПМБ 1,0х1000х1700 ГОСТ 481-80</t>
  </si>
  <si>
    <t>Пластина резиновая, вулканизированная, неформовая (Н), для уплотнения узлов, работающих под давлением свыше 0,1 МПа, для предотвращения трения между металлическими поверхностями (класс 2), без тканных слоев (тип I), тепломорозокислотощелочестойкая (марка ТМКЩ), степень твердости средняя С, температу</t>
  </si>
  <si>
    <t>Паронит общего назначения, марка ПОН-Б, толщина 2мм, ширина 1500мм, длина 1770мм, ПОН-Б 2,0х1500х1770 ГОСТ 481-80</t>
  </si>
  <si>
    <t>Болт с шестигранной головкой, без отверстий и углублений (исполнение 1), класс точности B, диаметр резьбы 24мм, шаг резьбы крупный 3мм, поле допуска 6g, длина 80мм, класс прочности 5.8, без покрытия, M24-6gх80.58 ГОСТ 7798-70</t>
  </si>
  <si>
    <t>Жир паяльный канифольно-стеариновый нейтральный 20г ТУ 36-1170-79</t>
  </si>
  <si>
    <t>Краска масляная, для окраски металлических и деревянных изделий, белая, МА-15 белая ГОСТ 10503-71</t>
  </si>
  <si>
    <t>Болт с шестигранной головкой, без отверстий и углублений (исполнение 1), класс точности B, диаметр резьбы 14мм, шаг резьбы крупный 2мм, поле допуска 6g, длина 80мм, класс прочности 5.8, без покрытия, M14-6gх80.58 ГОСТ 7798-70</t>
  </si>
  <si>
    <t>Пластина резиновая, вулканизированная, неформовая (Н), для уплотнения узлов, работающих под давлением свыше 0,1 МПа (класс 1), без тканных слоев (тип I), тепломорозокислотощелочестойкая (марка ТМКЩ), степень твердости средняя С1, температура эксплуатации -45+80С, толщина 5мм, 1Н-I-ТМКЩ-С1-5 ГОСТ 733</t>
  </si>
  <si>
    <t>Шайба пружинная нормального типа исполнения 1 для крепежной детали с диаметром резьбы 6мм толщиной 1,4мм из стали 65Г с цинковым покрытием 6мкм хроматированным ГОСТ 6402-70</t>
  </si>
  <si>
    <t>Шайба плоская кузовная М8 диаметр внутренний 8,4мм диаметр наружный 24мм толщина 2мм класса прочности 8,8 с цинковым покрытием DIN 9021</t>
  </si>
  <si>
    <t>Винт с полукруглой головкой, шлиц прямой (исполнение 1), класс точности A, диаметр резьбы 5мм, шаг резьбы крупный 0,8мм, поле допуска 6g, длина 50мм (резьба по всей длине стержня), класс прочности 4.8, без покрытия, A.M5-6gх50.48 ГОСТ 17473-80</t>
  </si>
  <si>
    <t>Шайба 22 Плоская ГОСТ 11371-78</t>
  </si>
  <si>
    <t>Смазка универсальная, аэрозоль, FELIX 400мл</t>
  </si>
  <si>
    <t>Очиститель электрических контактов, для удаления смазочных материалов, грязи, масел, флюса, пыли и других веществ, оседающих на поверхности и загрязняющих чувствительные электрические/электронные средства, аэрозоль 520мл, 3TON ТС-565</t>
  </si>
  <si>
    <t>Смазка силиконовая, для создания на поверхности сплошного полимерного слоя молекул силикона, придающего водоотталкивающие свойства деталям любого типа механического оборудования, аэрозоль 335мл, 3TON TC-526</t>
  </si>
  <si>
    <t>Масло компрессорное, для компрессоров работающих на фреоне, вязкость при температуре +50С 24,5-28,4мм2/с, ХФ 22-24 ГОСТ 5546-86</t>
  </si>
  <si>
    <t>Масло индустриальное, минеральное, для смазывания контрольно-измерительных приборов, вязкость кинематическая при температуре +50С 6,5-8мм2/с, МВП ГОСТ 1805-76</t>
  </si>
  <si>
    <t>Смазка антифрикционная многоцелевая, водостойкая, для применения в узлах трения колесных и гусеничных транспортных средств, промышленного оборудования и судовых механизмах различного назначения, вязкость до 650Пс, рабочая температура -40+120С, Литол-24 ГОСТ 21150-87</t>
  </si>
  <si>
    <t>Масло моторное, для карбюраторных двигателей автомобилей, вязкость при температуре +100С 7,5-8,5мм2/с, вязкость при температуре 0С 1200мм2/с, М-8В ГОСТ 10541-78</t>
  </si>
  <si>
    <t>Масло трансмиссионное, синтетическое, для трансмиссий, класс качества API GL-5, класс вязкости SAE 75W-90, CASTROL TAF-X 75W-90</t>
  </si>
  <si>
    <t>Масло моторное, для дизельных двигателей, класс качества API CH-4, класс вязкости SAE 10W-30, MOBIL Delvac Super 1400 10W-30</t>
  </si>
  <si>
    <t>Масло трансмиссионное, минеральное, для трансмиссий, вязкость при температуре +100С 18-22мм2/с, Нигрол летнее ТУ 38.101529-01</t>
  </si>
  <si>
    <t>Масло трансмиссионное, полусинтетическое, для трансмиссий, класс качества API GL-5, класс вязкости SAE 75W-90, ЛУКОЙЛ ТМ-5 75W-90 СТО 00044434-009-2006</t>
  </si>
  <si>
    <t>Кольцо компрессионное(трапеция) 20-04-06-1 дизеля водолазного бота РВМ-376</t>
  </si>
  <si>
    <t>Кольцо поршневое маслосборное СБ 2020-04-08-6 дизеля водолазного бота РВМ-376</t>
  </si>
  <si>
    <t>Насос водяной СБ511-00-55</t>
  </si>
  <si>
    <t>Насос забортной воды СБ584-01-25</t>
  </si>
  <si>
    <t>Прокладка уплотнения газового стыка головки блока цилиндров, 3303-08-1</t>
  </si>
  <si>
    <t>Хомут быстросъемный МХ 200 диаметр 200мм ширина 60мм толщина 10мм</t>
  </si>
  <si>
    <t>Кольцо медно-асбестовое 355-22 дизельных двигателей Д6</t>
  </si>
  <si>
    <t>Подшипник радиально-упорный роликовый конический однорядный повышенной грузоподъемности 7212</t>
  </si>
  <si>
    <t>Фильтр ячейковый плоский ФяП 3050 500х500х48 G3</t>
  </si>
  <si>
    <t>Виброизолятор пружинный с постоянной жесткостью ДО43 максимальной рабочей нагрузкой 1648Н высотой в свободном состоянии 192мм диаметром пружины 80мм ТУ 36-1832-75</t>
  </si>
  <si>
    <t>Подшипник роликовый, конический, однорядный, внутренний диаметр 85мм, наружный диаметр 180мм, ширина 41мм, 7317 ГОСТ 333-79</t>
  </si>
  <si>
    <t>Фильтр воздушный 21010-1109100-00 с фильтрующим элементом 2101 BIG для а/п МКСМ-800</t>
  </si>
  <si>
    <t>Фильтр масляный 635-1-036 гидравлический Реготмас автопогрузчика МКСМ-800</t>
  </si>
  <si>
    <t>Насос топливный системы питания двигателя, 532-00</t>
  </si>
  <si>
    <t>Трубка топливная системы питания двигателя, 740-1104310</t>
  </si>
  <si>
    <t>Кольцо уплотнения гильзы, рубашки блока цилиндров, 20-01-51-1</t>
  </si>
  <si>
    <t>Фильтр масляный FO-30.129 13/16"-16 UNF дизеля JOHN DEERE автопогрузчика МКСМ-800</t>
  </si>
  <si>
    <t>Подшипник шариковый, радиальный, однорядный, внутренний диаметр 35мм, наружный диаметр 62мм, ширина 14мм, 107 ГОСТ 8338-75</t>
  </si>
  <si>
    <t>Вставка гибкая.ВНА10 (вентиляция)</t>
  </si>
  <si>
    <t>Ороситель дренчерный водяной ОПДР-15-УСА</t>
  </si>
  <si>
    <t>Кольцо резиновое Н-5971-63</t>
  </si>
  <si>
    <t>Манжета резиновая армированная однокромочная(тип 1) с формованной кромкой(исполнение 2) для вала диаметром 45мм с наружным диаметром 65мм из резины группы 1 рядов 1 и 4 ГОСТ 8752-79</t>
  </si>
  <si>
    <t>Фильтр воздушный тонкой очистки Camfil Farr Hi-Flo M Series арт.600071, степень очистки Eurovent 4/5 EU6</t>
  </si>
  <si>
    <t>Манжета резиновая армированная для уплотнения валов, однокромочная с пыльником (тип 2), с формованной кромкой (исполнение 2), диаметр уплотняемого вала (внутренний диаметр) 16мм, наружный диаметр 30мм, высота 7мм, группа резины 1, рабочее давление до 0,5кгс/см2, скорость относительного перемещения д</t>
  </si>
  <si>
    <t>Вставка гибкая ВВ-6,3 диаметр 630мм к вентилятору</t>
  </si>
  <si>
    <t>Вставка гибкая ВНА-6,3 диаметр 630мм к вентилятору</t>
  </si>
  <si>
    <t>Подшипник роликовый радиально-упорный однорядный с роликами коническими 7510 50х90х23,5 ГОСТ 520-2002</t>
  </si>
  <si>
    <t>Подшипник роликовый, конический, однорядный, внутренний диаметр 30мм, наружный диаметр 72мм, ширина 29мм, 7606 ГОСТ 333-79</t>
  </si>
  <si>
    <t>Подшипник шариковый, радиальный, однорядный, два уплотнения, внутренний диаметр 45мм, наружный диаметр 100мм, ширина 25мм, 180309 ГОСТ 8882-75</t>
  </si>
  <si>
    <t>Подшипник шариковый, радиально-упорный, однорядный, неразъемный со скосом на наружном кольце, угол контакта 26град, внутренний диаметр 40мм, наружный диаметр 90мм, ширина 23мм, 46308 ГОСТ 831-75</t>
  </si>
  <si>
    <t>Подшипник шариковый, радиальный, однорядный, двухстороннее контактное уплотнение (2RSR), внутренний диаметр 35мм, наружный диаметр 80мм, ширина 21мм, FAG 6307-2RSR</t>
  </si>
  <si>
    <t>Подшипник шариковый, радиальный, однорядный, внутренний диаметр 70мм, наружный диаметр 125мм, ширина 24мм, 214 ГОСТ 8338-75</t>
  </si>
  <si>
    <t>Ремень приводной клиновой нормального сечения, обозначение сечения B(Б), расчетная ширина сечения 14мм, ширина большего основания сечения 17мм, высота сечения 11мм, расчетная длина ремня 1400мм, класс ремня IV, климатическое исполнение У, Т, температура эксплуатации -30+60С, B(Б)-1400 IV ГОСТ 1284.1</t>
  </si>
  <si>
    <t>Кольцо уплотнительное резиновое газотурбинного двигателя 0-5-0181</t>
  </si>
  <si>
    <t>Кольцо уплотнительное резиновое газотурбинного двигателя 0-5-0220</t>
  </si>
  <si>
    <t>Ремень приводной клиновой нормального сечения, обозначение сечения B(Б), расчетная ширина сечения 14мм, ширина большего основания сечения 17мм, высота сечения 11мм, расчетная длина ремня 1600мм, класс ремня IV, климатическое исполнение У, Т, температура эксплуатации -30+60С, B(Б)-1600 IV ГОСТ 1284.1</t>
  </si>
  <si>
    <t>Ключ трубный рычажный КТР-4</t>
  </si>
  <si>
    <t>Щетка-утюжок для бытовых нужд 14х6х4см</t>
  </si>
  <si>
    <t>Термометр стеклянный с вложенной шкальной пластинкой, технический жидкостной ТТЖ-М, исполнение 1, прямой (П), типоразмер 6, диапазон измерений 0+200С, цена деления 2С, длина верхней части 240мм, нижней 103мм, ТТЖ-М исп.1П-6(0+200С)-2-240/103 ТУ 25-2022.0006-90</t>
  </si>
  <si>
    <t>Замок врезной НПО 25.14.Т ГОСТ 5089-97</t>
  </si>
  <si>
    <t>Головка вентильная с керамическими прокладками M18х1 с поворотом на 180 градусов к прибору АДИМ</t>
  </si>
  <si>
    <t>Шланг гибкий из нержавеющей стали сильфонного типа tm GM Cobra длинной 2 м с накидными гайками 1/2" FF</t>
  </si>
  <si>
    <t>Подшипник шариковый, радиально-упорный, однорядный, неразъемный со скосом на наружном кольце, угол контакта 26град, внутренний диаметр 35мм, наружный диаметр 80мм, ширина 21мм, 46307 ГОСТ 831-75</t>
  </si>
  <si>
    <t>Ключ гаечный двухсторонний с открытым зевом (рожковый), размеры зевов 13х14мм, длина общая 140мм, точность нормальная (Н), группа прочности C, исполнение шероховатостей поверхности 1, покрытие хромовое толщиной 9мкм (Х9), 7811-0027 C 1 Х9 ГОСТ 2839-80</t>
  </si>
  <si>
    <t>Ключ гаечный комбинированный с открытым и кольцевым зевами (рожково-накидной), исполнение 2, размеры зевов 17х17мм, длина общая 160мм, точность нормальная (Н), исполнение шероховатостей поверхности 1, покрытие хромовое толщиной 9мкм (Х9), 7811-0257 1 Х9 ГОСТ 16983-80</t>
  </si>
  <si>
    <t>Ключ гаечный комбинированный с открытым и кольцевым зевами (рожково-накидной), исполнение 2, размеры зевов 10х10мм, длина общая 120мм, точность нормальная (Н), исполнение шероховатостей поверхности 1, покрытие хромовое толщиной 9мкм (Х9), 7811-0253 1 Х9 ГОСТ 16983-80</t>
  </si>
  <si>
    <t>Напильник слесарный, плоский (тип 1), остроносый, личный, насечки: по широким сторонам перекрестная (двойная) №2, по узкой стороне одинарная №2, твердость 60HRC3 (исполнение 01), длина: рабочей части 200мм, общая 255мм, ширина 21мм, 2820-0067 ГОСТ 1465-80</t>
  </si>
  <si>
    <t>Резец токарный подрезной, отогнутый, режущая часть с пластиной из твердого сплава марки ВК8, угол врезки в стержень 10град, правый, сечение 25х20мм, длина 140мм, 2112-0015 ВК8 ГОСТ 18880-73</t>
  </si>
  <si>
    <t>Резец токарный проходной, упорный, режущая часть с пластиной из твердого сплава марки ВК8, угол врезки пластины 10град, прямой (тип 1), правый, сечение 25х16мм, длина 120мм, 2101-0013 ВК8 ГОСТ 18879-73</t>
  </si>
  <si>
    <t>Сверло спиральное, по металлу, режущая часть из быстрорежущей стали, хвостовик цилиндрический, хвостовая часть без поводка (исполнение 1), правое, точность нормальная (класс B), серия средняя, диаметр 5,5мм, угол при вершине (заточки) 118град, длина: рабочей части 57мм, общая 93мм, 2300-6185 ГОСТ 10</t>
  </si>
  <si>
    <t>Вороток для круглых плашек d38мм 6910-0163 ГОСТ 22395-77</t>
  </si>
  <si>
    <t>Ключ гаечный двухсторонний с открытым зевом (рожковый), размеры зевов 14х17мм, длина общая 160мм, точность нормальная (Н), группа прочности C, исполнение шероховатостей поверхности 1, покрытие хромовое толщиной 9мкм (Х9), 7811-0022 C 1 Х9 ГОСТ 2839-80</t>
  </si>
  <si>
    <t>Губка для мытья посуды поролоновая с абразивным слоем York Maxi 5шт/уп</t>
  </si>
  <si>
    <t>Замок врезной с лицевой алпнкой противопожарный в входную дверь врезная часть 185х80х17мм Apecs 2000-Panic-ZN</t>
  </si>
  <si>
    <t>Механизм цилиндровый Apecs SC-90-Z-C-G ключ-вертушка размер 90-45Х45 под один ключ</t>
  </si>
  <si>
    <t>Рамка со стеклом для документов формата А3</t>
  </si>
  <si>
    <t>Головка сменная к торцевым ключам с присоединительным квадратом, ударная, с внутренним двенадцатигранным зевом, размер зева 24мм, размер присоединительного квадрата 3/4", длина общая 51мм, внешний диаметр головки 44мм, JTC JTC-645324</t>
  </si>
  <si>
    <t>Ножницы по металлу толщиной до 1,3мм, длина 200мм, NWS 077-12-200</t>
  </si>
  <si>
    <t>Резец токарный расточной, для обработки сквозных отверстий, режущая часть с пластиной из твердого сплава марки ВК8, исполнение 1, угол врезки 10град, главный угол в плане 60град (тип 1), сечение 20х20мм, длина 170мм, 2140-0006 ВК8 ГОСТ 18882-73</t>
  </si>
  <si>
    <t>КрКруг лепестковый торцевой для машин шлифовальных КЛТ1 наружным диаметром 115мм диаметром посадочного отверстия 22,2мм из шкурки на тканной основе с нормальным электрокорундом марки 14A зернистостью 12 ТУ 3985-007-00221209-98</t>
  </si>
  <si>
    <t>Сверло с цилиндрическим хвостовиком 10,5мм класс В Р6М5</t>
  </si>
  <si>
    <t>Сверло спиральное, по металлу, режущая часть из быстрорежущей стали, хвостовик цилиндрический, хвостовая часть без поводка (исполнение 1), правое, точность нормальная (класс B), серия средняя, диаметр 3,3мм, угол при вершине (заточки) 118град, длина: рабочей части 36мм, общая 65мм, 2300-7525 ГОСТ 10</t>
  </si>
  <si>
    <t>Набор щупов №4 для проверки зазоров между поверхностями 2-го класса точности длиной 70мм ГОСТ 882-75</t>
  </si>
  <si>
    <t>Ремень приводной клиновой нормального сечения, обозначение сечения A, расчетная ширина сечения 11мм, ширина большего основания сечения 13мм, высота сечения 8мм, расчетная длина ремня 1600мм, класс ремня IV, климатическое исполнение У, Т, температура эксплуатации -30+60С, A-1600 IV ГОСТ 1284.1-89</t>
  </si>
  <si>
    <t>Ключ гаечный комбинированный с открытым и кольцевым зевами (рожково-накидной), исполнение 1, размеры зевов 12х12мм, длина общая 130мм, точность нормальная (Н), исполнение шероховатостей поверхности 1, покрытие хромовое толщиной 9мкм (Х9), 7811-0225 1 Х9 ГОСТ 16983-80</t>
  </si>
  <si>
    <t>Термометр технический жидкостной ТТЖ №4(0+100) 240/103 пределы измерений 0+100С цена деления 1С длина верхней части 240мм длина нижней части 103мм ТУ 25-2022.0006-90</t>
  </si>
  <si>
    <t>Ручка для напильника деревянная артикул 16662</t>
  </si>
  <si>
    <t>Напильник слесарный, трехгранный (тип 3), остроносый, личный, насечка перекрестная (двойная) №3, твердость 60HRC3 (исполнение 01), длина: рабочей части 200мм, общая 255мм, ширина 11мм, 2821-0066 ГОСТ 1465-80</t>
  </si>
  <si>
    <t>Резец токарный отрезной, режущая часть с пластиной из твердого сплава марки ВК8, исполнение 2, правый, главный угол в плане 90град, сечение 25х16мм, длина 140мм, 2130-0009 ВК8 ГОСТ 18884-73</t>
  </si>
  <si>
    <t>Ключ трубный рычажный КТР-2</t>
  </si>
  <si>
    <t>Кольцо резиновое уплотнительное круглого сечения для гидравлических и пневматических устройств 079-085-36-2-2 ГОСТ 18829-73, ГОСТ 9833-73</t>
  </si>
  <si>
    <t>Средство чистящее СХЗ Чистин Ландыш порошок банка 400г</t>
  </si>
  <si>
    <t>Ваза для цветов круглая косой срез(стекло) артикул ДР-5578</t>
  </si>
  <si>
    <t>Кольцо резиновое уплотнительное круглого сечения для гидравлических и пневматических устройств для штока диаметром 30мм цилиндра диаметром 35мм диаметром сечения 3,0мм группы точности 2 группы резины 1 ГОСТ 9833-73/ГОСТ 18829-73</t>
  </si>
  <si>
    <t>Кольцо резиновое уплотнительное, сечение круглое, для гидравлических и пневматических устройств, для подвижных и неподвижных соединений (группа точности 2), диаметр штока 32мм, диаметр цилиндра 40мм, диаметр сечения 4,6мм, группа резины 3, рабочая температура -60+130С, 032-040-46-2-3 ГОСТ 9833-73, Г</t>
  </si>
  <si>
    <t>Кольцо резиновое уплотнительное круглого сечения для гидравлических и пневматических устройств 074-080-36-2-2 ГОСТ 18829-73, ГОСТ 9833-73</t>
  </si>
  <si>
    <t>Кольцо резиновое уплотнительное круглого сечения для гидравлических и пневматических устройств 102-110-46-2-2 ГОСТ 18829-73, ГОСТ 9833-73</t>
  </si>
  <si>
    <t>Кольцо резиновое уплотнительное, сечение круглое, для гидравлических и пневматических устройств, для подвижных и неподвижных соединений (группа точности 2), диаметр штока 15мм, диаметр цилиндра 20мм, диаметр сечения 3мм, группа резины 2, рабочая температура -50+130С, 015-020-30-2-2 ГОСТ 9833-73, ГОС</t>
  </si>
  <si>
    <t>Кольцо резиновое уплотнительное, сечение круглое, для гидравлических и пневматических устройств, для подвижных и неподвижных соединений (группа точности 2), диаметр штока 8мм, диаметр цилиндра 10мм, диаметр сечения 1,4мм, группа резины 2, рабочая температура -50+130С, 008-010-14-2-2 ГОСТ 9833-73, ГО</t>
  </si>
  <si>
    <t>Кольцо резиновое уплотнительное, сечение круглое, для гидравлических и пневматических устройств, для подвижных и неподвижных соединений (группа точности 2), диаметр штока 16мм, диаметр цилиндра 19мм, диаметр сечения 1,9мм, группа резины 2, рабочая температура -50+130С, 016-019-19-2-2 ГОСТ 9833-73, Г</t>
  </si>
  <si>
    <t>Кольцо резиновое уплотнительное, сечение круглое, для гидравлических и пневматических устройств, для подвижных и неподвижных соединений (группа точности 2), диаметр штока 24мм, диаметр цилиндра 28мм, диаметр сечения 2,5мм, группа резины 2, рабочая температура -50+130С, 024-028-25-2-2 ГОСТ 9833-73, Г</t>
  </si>
  <si>
    <t>Пластина резиновая, вулканизированная, формовая (Ф), для уплотнения узлов, работающих под давлением свыше 0,1 МПа, для предотвращения трения между металлическими поверхностями (класс 2), без тканных слоев (тип I), тепломорозокислотощелочестойкая (марка ТМКЩ), степень твердости средняя С, температура</t>
  </si>
  <si>
    <t>Паронит общего назначения, марка ПОН, толщина 4мм, ширина 1500мм, длина 2000мм, ПОН 4,0х1500х2000 ГОСТ 481-80</t>
  </si>
  <si>
    <t>Паронит общего назначения, марка ПОН-Б, толщина 2мм, ширина 1000мм, длина 1770мм, ПОН-Б 2,0х1000х1770 ГОСТ 481-80</t>
  </si>
  <si>
    <t>Рукав для газовой сварки и резки резиновый с нитяным каркасом для подачи ацетилена, городского газа, пропана и бутана(класс I) внутренним диаметром 9мм на рабочее давлением 0,63МПа для умеренного климата ГОСТ 9356-75</t>
  </si>
  <si>
    <t>Рукав напорный прокладочной конструкции дюритовый внутренним диаметром 32мм рабочим давлением 7кгс/см2(0,7МПа) -55+100С ТУ 005 6016-87</t>
  </si>
  <si>
    <t>Рукав резиновый с текстильным каркасом неармированный для керосина, бензина, топлива, масла (класса Б) напорно-всасывающий (группы 2) внутренним диаметром 75мм рабочим давлением 3кгс/см2(0,3МПа) для умеренного климата ГОСТ 5398-76</t>
  </si>
  <si>
    <t>Рукав резиновый с текстильным каркасом неармированный для керосина, бензина, топлива, масла (класса Б) напорно-всасывающий (группы 2) внутренним диаметром 50мм рабочим давлением 3кгс/см2 (0,3МПа) для умеренного климата ГОСТ 5398-76</t>
  </si>
  <si>
    <t>Уплотнитель для окон с клейкой полосой AVIORA</t>
  </si>
  <si>
    <t>Набор ключей накидных КГН-12 8-32мм 12 предметов артикул Э999422</t>
  </si>
  <si>
    <t>Герметик-прокладка Автосил 11223 Автомобильный силиконовый маслобензостойкий термостойкий, туба 200г</t>
  </si>
  <si>
    <t>Эмаль нитроцеллюлозная, нанесения методом распыления, для окраски деревянных и предварительно загрунтованных металлических поверхностей изделий, сорт первый, цвет белый, НЦ-132П п.с. белая ГОСТ 6631-74</t>
  </si>
  <si>
    <t>Щебень гранитный фракция 40-70мм М1400 F300 ГОСТ 8267-93</t>
  </si>
  <si>
    <t>Кувалда тупоносая, тип бойка квадратный, масса головки 3кг, материал головки кованая углеродистая сталь, покрытие цинковое толщиной 15мкм с бесцветным хроматированием, материал рукоятки дерево ТУ 3926-046-53581936-2014</t>
  </si>
  <si>
    <t>Ключ для винтов с внутренним шестигранником, Г-образный, размер зева 6мм, длина общая 90мм, покрытие хромовое толщиной 9мкм (Х9), 7812-0375 Х9 ГОСТ 11737-93</t>
  </si>
  <si>
    <t>Напильник слесарный, полукруглый, тупоносый, с рукояткой, длина рабочей части 300мм, BETA 017190253, дополнительное обозначение: 1719BMC/M300</t>
  </si>
  <si>
    <t>Вороток для метчиков метчикодержатель ручной №7 М8-М25 длина 425мм 28035-7 Stayer</t>
  </si>
  <si>
    <t>Вороток для круглых плашек одногнездный размер плашки 16х5,5мм</t>
  </si>
  <si>
    <t>Набор ключей имбусовых 9 предметов 43-2-100 RemoColor</t>
  </si>
  <si>
    <t>Напильник слесарный, трехгранный (тип 3), остроносый, личный, насечка перекрестная (двойная) №2, твердость 58HRC3 (исполнение 03), длина: рабочей части 200мм, общая 255мм, ширина 15мм, 2821-0067-03 ГОСТ 1465-80</t>
  </si>
  <si>
    <t>Сверло спиральное, по металлу, режущая часть из быстрорежущей стали, хвостовик цилиндрический, хвостовая часть без поводка (исполнение 1), правое, точность повышенная (класс A1), серия средняя, диаметр 2,05мм, угол при вершине (заточки) 118град, длина: рабочей части 24мм, общая 49мм, 2300-8123-A1 ГО</t>
  </si>
  <si>
    <t>Ключ гаечный торцовый с внутренним шестигранником односторонний изогнутый 50 мм 7812-1651 ГОСТ 25788-83</t>
  </si>
  <si>
    <t>Ключ гаечный кольцевой двусторонний коленчатый 6х7 мм 7811-0501 П Х9 ГОСТ 2906-80</t>
  </si>
  <si>
    <t>Ключ гаечный с открытым зевом двусторонний 6х7 мм 7811-0454 Х9 ГОСТ 2839-80</t>
  </si>
  <si>
    <t>Напильник слесарный, круглый с нарезными зубьями (тип 7), остроносый, личный, нарезка перекрестная (двойная) №2, твердость 60HRC3 (исполнение 01), длина: рабочей части 200мм, общая 255мм, диаметр 8мм, 2822-0061 ГОСТ 1465-80</t>
  </si>
  <si>
    <t>Резец токарный проходной, упорный, режущая часть с пластиной из твердого сплава марки ВК8, угол врезки пластины 10град, изогнутый (тип 2), правый, сечение 25х16мм, длина 140мм, 2103-0007 ВК8 ГОСТ 18879-73</t>
  </si>
  <si>
    <t>Вороток для метчиков метчикодержатель ручной №5 М4-М12 длина 230мм 28035-5 Stayer</t>
  </si>
  <si>
    <t>Ключ гаечный двухсторонний с внутренним шестигранником, торцовый, трубчатый (исполнение 1), размеры зевов 8х10мм, длина общая 95мм, точность повышенная (П), группа прочности А, покрытие хромовое толщиной 9мкм (Х9), 6910-0494 П А Х9 ГОСТ 25789-83</t>
  </si>
  <si>
    <t>Ключ гаечный двухсторонний с открытым зевом (рожковый), размеры зевов 36х41мм, длина общая 350мм, точность нормальная (Н), группа прочности C, исполнение шероховатостей поверхности 1, покрытие хромовое толщиной 9мкм (Х9), 7811-0044 C 1 Х9 ГОСТ 2839-80</t>
  </si>
  <si>
    <t>Рукав пожарный напорный с внутренним латексным гидроизоляционным слоем Латексированный, для передвижной пожарной техники, внутренний диаметр 66мм, рабочее давление 1,6МПа, длина в скатке 20м, вид климатического исполнения У1, в комплекте с головками рукавными, Латексированный 66мм ТУ 8193-019-003238</t>
  </si>
  <si>
    <t>Резьбомер Д55 для дюймовых резьб диапазон измерений количества ниток на 1 дюйм 4-18</t>
  </si>
  <si>
    <t>Сверло коническое ступенчатое STB HSS 4-20мм</t>
  </si>
  <si>
    <t>Ключ гаечный кольцевой двусторонний коленчатый 19х22 мм 7811-0290 П Х9 ГОСТ 2906-80</t>
  </si>
  <si>
    <t>Ключ гаечный торцовый с внутренним шестигранником односторонний трубчатый 11 мм 7812-1417 ГОСТ 25787-83</t>
  </si>
  <si>
    <t>Сверло спиральное, по металлу, режущая часть из быстрорежущей стали, хвостовик цилиндрический, хвостовая часть без поводка (исполнение 1), правое, точность повышенная (класс A1), серия средняя, диаметр 14,25мм, угол при вершине (заточки) 118град, длина: рабочей части 114мм, общая 169мм, 2300-6403-A1</t>
  </si>
  <si>
    <t>Сверло спиральное, по металлу, режущая часть из быстрорежущей стали, хвостовик цилиндрический, хвостовая часть без поводка (исполнение 1), правое, точность нормальная (класс B), серия средняя, диаметр 11мм, угол при вершине (заточки) 118град, длина: рабочей части 94мм, общая 142мм, 2300-0214 ГОСТ 10</t>
  </si>
  <si>
    <t>Сверло спиральное, по металлу, режущая часть из быстрорежущей стали, хвостовик цилиндрический, хвостовая часть без поводка (исполнение 1), правое, точность повышенная (класс A1), серия средняя, диаметр 4,6мм, угол при вершине (заточки) 118град, длина: рабочей части 47мм, общая 80мм, 2300-0172-A1 ГОС</t>
  </si>
  <si>
    <t>Напильник слесарный, плоский (тип 1), тупоносый, личный, насечки: по широким сторонам перекрестная (двойная) №2, по узкой стороне одинарная №2, твердость 60HRC3 (исполнение 01), длина: рабочей части 200мм, общая 255мм, ширина 21мм, 2820-0017 ГОСТ 1465-80</t>
  </si>
  <si>
    <t>Комплект клейм ручных, оттиск буквы А-Я, в составе: клеймо тип 1 (цельное), высота шрифта 5мм, материал сталь, твердость рабочей части 54-60HRC, тип защитного покрытия химическое окисное пропитанное маслом, количество 30шт; жесткая тара, 7858-0124 Хим.Окс.прм ГОСТ 25726-83</t>
  </si>
  <si>
    <t>Батарея аккумуляторная литий-ионная (Li-Ion) для мобильных телефонов Nokia BL-5СА напряжение 3,7В емкость 860мАч</t>
  </si>
  <si>
    <t>Бумага инженерная A2 Xerox 452L90868</t>
  </si>
  <si>
    <t>Бумага инженерная листовая Xerox 452L90859 формат A1 (594х841мм) плотность 80г/м2 250 листов</t>
  </si>
  <si>
    <t>Кольцо резиновое уплотнительное круглого сечения для гидравлических и пневматических устройств для штока диаметром 150мм цилиндра диаметром 160мм диаметром сечения 5,8мм группы точности 2 группы резины 2 ГОСТ 18829-73, ГОСТ 9833-73</t>
  </si>
  <si>
    <t>Разъем типа ШР с условным размером корпуса 20 с прямым патрубком с 4 контактами для неэкранированного кабеля, вид контактов - розетка, обозначение контактов - 8 ШР20ПК4НГ8</t>
  </si>
  <si>
    <t>Кольцо резиновое уплотнительное круглого сечения для гидравлических и пневматических устройств для штока диаметром 105мм цилиндра диаметром 115мм диаметром сечения 5,8мм группы точности 2 группы резины 2 ГОСТ 18829-73, ГОСТ 9833-73</t>
  </si>
  <si>
    <t>Манометр электроконтактный (сигнализирующий) показывающий, ДМ2005Сг, исполнение общепромышленное, измеряемая среда неагрессивные, некристаллизующиеся жидкости, пары и газы, диапазон измерения 0-100кПа, пределы допускаемой основной погрешности +/-1,5% (класс точности 1,5), корпус круглый диаметром 16</t>
  </si>
  <si>
    <t>Батарея аккумуляторная свинцово-кислотная, серия DT, электролит абсорбированный (AGM), герметичная (необслуживаемая), для слаботочных систем, номинальное напряжение 6В, емкость 4,5Ач, клеммы нож F1, размеры 70х47х107мм, DELTA DT 6045</t>
  </si>
  <si>
    <t>Лоток для бумаг горизонтальный открытый, формат А4, количество секций 1</t>
  </si>
  <si>
    <t>Выключатель одноклавишный скрытой проводки С16-158 напряжение 220-250В номинальный ток 6А частота тока 50Гц размеры 80х80х31мм ТУ РБ 100258222.001-2000</t>
  </si>
  <si>
    <t>Вилка штепсельная универсальная без заземляющего контакта белая В6-001 16А</t>
  </si>
  <si>
    <t>Лоток кабельный система S5 Combitech, тип конструкции неперфорированный (глухой), ширина 200мм, высота 80мм, длина 2000мм, толщина материала 0,8мм, материал сталь, покрытие цинковое, вид климатического исполнения У2, ХЛ2, УХЛ2, DKC 35054 ТУ 3449-013-47022248-2004</t>
  </si>
  <si>
    <t>Лента поливинилхлоридная электроизоляционная с липким слоем шириной 15мм толщиной 0,20мм длиной 10м синего цвета высшего сорта ГОСТ 16214-86</t>
  </si>
  <si>
    <t>Лента поливинилхлоридная электроизоляционная с липким слоем шириной 38мм, длина 33м, черная, рабочая температура -18+105С, SCOTCH Super 33+ 38ммх33м</t>
  </si>
  <si>
    <t>Труба..426х24 дл.500...</t>
  </si>
  <si>
    <t>Манометр технический показывающий, МП4-У, исполнение общепромышленное, измеряемая среда неагрессивные, некристаллизующиеся жидкости, пары и газы, диапазон измерения 0-400кгс/см2, пределы допускаемой основной погрешности +/-1% (класс точности 1), корпус круглый диаметром 160мм, расположение штуцера р</t>
  </si>
  <si>
    <t>Манометр электроконтактный (сигнализирующий) показывающий, ДМ2005Сг, исполнение общепромышленное, измеряемая среда неагрессивные, некристаллизующиеся жидкости, пары и газы, диапазон измерения 0-600кПа, пределы допускаемой основной погрешности +/-1,5% (класс точности 1,5), корпус круглый диаметром 16</t>
  </si>
  <si>
    <t>Блок высоковольтный в сборе БВН-2П (повышающий трансформатор 2000В, регулятор напряжения, делитель напряжения, фильтр, цифровой вольтметр и эталонный конденсатор)</t>
  </si>
  <si>
    <t>Лампа накаливания общего назначения биспиральная криптоновая БК230-240-40-1 на напряжение 230-240В мощностью 40Вт с цоколем типа E27 ГОСТ 2239-79</t>
  </si>
  <si>
    <t>Лента самоклеющаяся.Tape Wnite.12мм х 8м  (1 комп=10 шт)</t>
  </si>
  <si>
    <t>Манометр технический показывающий, МП3-У, исполнение общепромышленное, измеряемая среда кислород, диапазон измерения 0-25кгс/см2, пределы допускаемой основной погрешности +/-1,5% (класс точности 1,5), корпус круглый диаметром 100мм, расположение штуцера радиальное, присоединение наружная резьба M20х</t>
  </si>
  <si>
    <t>Мановакуумметр тип МВП4-У, тип по назначению технический показывающий, исполнение общепромышленное, измеряемая среда неагрессивные, некристаллизующиеся жидкости, пары и газы, диапазон измерения -100+60кПа, класс точности 1,5, форма корпуса круглая, диаметр корпуса 160мм, расположение штуцера радиаль</t>
  </si>
  <si>
    <t>Манометр технический показывающий МП2-У с диапазоном измерений 0-1,6кгс/см2 класса точности 2,5 диаметром корпуса 60мм степени защиты IP40 климатического исполнения У2 с радиальным штуцером М12х1,5-8g для жидкости, пара, газа общепромышленного исполнения ТУ 25-02.180335-84</t>
  </si>
  <si>
    <t>Батарея аккумуляторная свинцово-кислотная, серия GP, электролит абсорбированный (AGM), герметичная (необслуживаемая), номинальное напряжение 12В, емкость 7,2Ач, клеммы нож F1, размеры 151х64,8х98,6мм, CSB GP 1272</t>
  </si>
  <si>
    <t>Светильник люминисцентный Дельта артикул 12806</t>
  </si>
  <si>
    <t>Светильник взрывозащищенный шахтный головной с герметичной аккумуляторной батареей СГГ-5М под рудничную лампу накаливания Р3,75-1+0,5 климатического исполнения О5</t>
  </si>
  <si>
    <t>Электрощетка угольная Schunk Е49Х 12,5х25х40 ч.100122143010</t>
  </si>
  <si>
    <t>Вилка штепсельная с заземляющим контактом В10-151 10А 250В</t>
  </si>
  <si>
    <t>Лампа светодиодная СКЛ-1-Л-2-220</t>
  </si>
  <si>
    <t>Манометр технический показывающий, МП3-У, исполнение общепромышленное, измеряемая среда кислород, диапазон измерения 0-6кгс/см2, пределы допускаемой основной погрешности +/-1,5% (класс точности 1,5), корпус круглый диаметром 100мм, расположение штуцера радиальное, присоединение наружная резьба M20х1</t>
  </si>
  <si>
    <t>Узел мембранный М 302 Э</t>
  </si>
  <si>
    <t>Комплект сменных элементов КСЭ201 (пленка тефлоновая анализатора МАРК-201)</t>
  </si>
  <si>
    <t>Альбом для черчения А3, 24 листа, 200г/м2</t>
  </si>
  <si>
    <t>Пленка для ламинирования 75х105мм 125мкм ProMega Office 100шт/уп</t>
  </si>
  <si>
    <t>Вставка плавкая стеклянная ВПБ6-1 на номинальный ток 1А номинальное напряжение до 250В</t>
  </si>
  <si>
    <t>Аккумулятор литио-ионный Canon BP-945 емкость 4500 мА/ч</t>
  </si>
  <si>
    <t>Патрон керамический для лампы.Е-40..</t>
  </si>
  <si>
    <t>Розетка силовая переносная 224 3P+PE 32А 380В IP44, EKF ps-224-32-380</t>
  </si>
  <si>
    <t>Патрон Е14ДК-06</t>
  </si>
  <si>
    <t>Розетка штепсельная двухместная открытой проводки Wessen серии Прима РА10-403-с на номинальный ток 10А напряжение 250В частоту 50Гц степени защиты IP20 слоновая кость</t>
  </si>
  <si>
    <t>Разъем РШ-ВШ-40 для соединения(разъединения) бытовых и промышленных электроцепейнапряжение 220В ток 40А</t>
  </si>
  <si>
    <t>Лампа светодиодная коммутаторная красная СКЛ 11-К-3-380</t>
  </si>
  <si>
    <t>Предохранитель плавкий ППНИ-33 габарит 00 номинальный ток 63А IEK</t>
  </si>
  <si>
    <t>Кабель связи с медной жилой с ПВХ изоляцией в оболочке из ПВХ-пластиката без защитного наружного покрова гибкий c 4 жилами диаметром 0,5мм на напряжение до 0,25кВ переменного тока КСПВ 4х0,5 ТУ 3565-001-99617467-2007</t>
  </si>
  <si>
    <t>Кабель сигнальный с медными многожильными проводниками парной скрутки с изоляцией из пористого полиэтилена в общем экране из алюмолавсановой ленты и оплетки из медных луженых проволок в оболочке из светостабилизированного полиэтилена c 2 жилами сечением 1,5мм2 КГПпЭП 1х2х1,5</t>
  </si>
  <si>
    <t>Кабель оптический армированный внешней прокладки 4 волокна типа OM1 AMP 1593973-5</t>
  </si>
  <si>
    <t>о_Кабель.MMJ.3x1,5</t>
  </si>
  <si>
    <t>Трубка резиновая для соединения и уплотнения отдельных узлов вакуумных систем, внутренний диаметр 6мм, толщина стенки 2мм, 6х2 ТУ 38 105881-85</t>
  </si>
  <si>
    <t>Лента электроизоляционная, на челночных станках тип ЛЭС, из стеклянных крученых комплексных нитей, толщина 0,1мм, ширина 25мм, ЛЭС-0,1х25 ГОСТ 5937-81</t>
  </si>
  <si>
    <t>Металлорукав РЗ-ЦХ-16</t>
  </si>
  <si>
    <t>Трубка электроизоляционная термоусаживаемая, тип ТУТ, материал полиэтилен, коэффициент усадки 2:1, внутренние диаметры: до усадки 4мм, после усадки 2мм, толщины стенок: до усадки 0,5мм, после усадки 1мм, напряжение до 1000В, температура усадки +90+125С, температура эксплуатации -40+105С, цвет черный</t>
  </si>
  <si>
    <t>Шнур шпринцованный, теплостойкий, круглого сечения, диаметр 10мм, температура эксплуатации -60+250C, резина марки 5р-129, 10 5р-129 ТУ 38.105.1165-90</t>
  </si>
  <si>
    <t>Рукав металлический (металлорукав) для защиты изолированных проводов и кабелей в электрических установках и системах связи от механических повреждений и агрессивного воздействия окружающей среды, гибкий негерметичный (тип РЗ), материал стальная оцинкованная лента (Ц), уплотнение хлопчатобумажное (Х), номинальный диаметр 32мм, степень защиты IP42, вид климатического исполнения У3, ПРОМРУКАВ РЗ-ЦХ-32, обозначение с учетом фасовки: 03321 ТУ 4833-001-32912984-2015</t>
  </si>
  <si>
    <t>Рукав металлический (металлорукав) для защиты изолированных проводов и кабелей в электрических установках и системах связи от механических повреждений и агрессивного воздействия окружающей среды, гибкий негерметичный (тип РЗ), материал стальная оцинкованная лента (Ц), уплотнение хлопчатобумажное (Х), номинальный диаметр 50мм, степень защиты IP42, вид климатического исполнения У3, ПРОМРУКАВ РЗ-ЦХ-50, обозначение с учетом фасовки: 03501 ТУ 4833-001-32912984-2015</t>
  </si>
  <si>
    <t>Трубка электроизоляционная термоусаживаемая, не поддерживающая горение, тип ТУТнг, материал полиолефин, коэффициент усадки 2:1, внутренние диаметры: до усадки 80мм, после усадки 40мм, толщина стенки после усадки 1,2мм, напряжение до 600В, температура усадки +90+120С, температура эксплуатации -55+125</t>
  </si>
  <si>
    <t>Трубка электроизоляционная термоусаживаемая, не поддерживающая горение, тип ТУТнг, материал полиолефин, коэффициент усадки 2:1, внутренние диаметры: до усадки 8мм, после усадки 4мм, толщина стенки после усадки 0,5мм, напряжение до 600В, температура усадки +90+120С, температура эксплуатации -55+125С,</t>
  </si>
  <si>
    <t>Трубка полиолефиновая термоусаживаемая не поддерживающая горения для изоляции и антикоррозионной защиты мест соединения кабеля до 1000В марки ТУТнг с коэффициентом усадки 2:1 диаметр до усадки 30мм диаметр после усадки 15мм толщина стенки после усадки 1мм зеленая</t>
  </si>
  <si>
    <t>Канат двойной свивки типа ЛК-О конструкции 6*19(1+9+9)+1о.с. d7,8мм грузолюдского назначения, марки ВК, из проволоки без покрытия, правого направления свивки, крестового сочетания направления свивки, нераскручивающийся свивки, повышенной точности изготовления, нерихтованной степени уравновешенности,</t>
  </si>
  <si>
    <t>Рукав металлический (металлорукав) гибкий негерметичный (тип Р3), материал стальная оцинкованная лента (Ц), уплотнение хлопчатобумажное (Х), круглое сечение, диаметр условного прохода 10мм, Р3-ЦХ-10 ТУ 22-5570-83</t>
  </si>
  <si>
    <t>Лента электроизоляционная из стеклянных крученых комплексных нитей толщиной 0,2мм шириной 20мм ГОСТ 5937-81</t>
  </si>
  <si>
    <t>Труба бесшовная холоднодеформированная для паровых котлов и трубопроводов 28х3мм сталь 20 ТУ 14-3Р-55-2001</t>
  </si>
  <si>
    <t>Труба стальная бесшовная Х 28х4-20 ТУ 14-3Р-55-2001</t>
  </si>
  <si>
    <t>Труба холоднодеформированная бесшовная толстостенная общего назначения обычной точности изготовления немерной длины наружным диаметром 22мм толщиной стенки 2мм из стали группы В марки 20 ГОСТ 8734-75, ГОСТ 8733-74</t>
  </si>
  <si>
    <t>Круг стальной горячекатаный В1-50 ГОСТ 2590-2006 25Х1МФ ГОСТ 20072-74</t>
  </si>
  <si>
    <t>Труба горячедеформированная бесшовная общего назначения обычной точности изготовления немерной длины наружным диаметром 28мм толщиной стенки 3мм из стали группы В марки ВСт3сп/пс ГОСТ 8732-78; ГОСТ 8731-74</t>
  </si>
  <si>
    <t>Труба холоднодеформированная бесшовная для паровых котлов и трубопроводов обычной точности изготовления немерной длины наружным диаметром 28мм толщиной стенки 4мм из стали марки 12Х1МФ ТУ 14-3Р-55-2001</t>
  </si>
  <si>
    <t>Двутавр стальной горячекатаный с уклоном внутренних граней полок №12 обычной точности прокатки (В) по ГОСТ 8239-89 из стали Ст3сп по ГОСТ 535-2005</t>
  </si>
  <si>
    <t>Лист стальной горячекатаный нормальной точности(Б) нормальной плоскостности(ПН) с обрезной кромкой(О) размером 2х1000х2000мм из стали марки 12Х18Н10Т термически обработанный группы поверхности М4г ГОСТ 19903-74, ГОСТ 5582-75</t>
  </si>
  <si>
    <t>Полоса стальная горячекатаная для холодной штамповки гаек(ХШГ), обычной точности прокатки по толщине (ВТ1) и ширине (ВШ1), немерной длины (НД), по притуплению углов группы (ВУ), обычной серповидности (ВС), нормальной плоскостности (ПН), толщиной 4мм и шириной 40мм по ГОСТ 103-2006 из стали марки Ст3</t>
  </si>
  <si>
    <t>Лента стальная упаковочная 0,5х20 ГОСТ 3560-73</t>
  </si>
  <si>
    <t>Уголок 100х63х7-Б ГОСТ 8509-86 Ст3пс2 ГОСТ 535-88</t>
  </si>
  <si>
    <t>Труба холоднодеформированная бесшовная для паровых котлов и трубопроводов обычной точности изготовления немерной длины наружным диаметром 50мм толщиной стенки 11мм из стали марки 12Х1МФ</t>
  </si>
  <si>
    <t>Труба бесшовная горячедеформированная 325х8-12Х18Н10Т ГОСТ 9940-81</t>
  </si>
  <si>
    <t>Швеллер стальной горячекатаный с уклоном внутренних граней полок №10 по ГОСТ 8240-97 из стали Ст3сп категории 3 с качеством поверхности группы 1ГП по ГОСТ 535-2005</t>
  </si>
  <si>
    <t>Труба стальная бесшовная, горячедеформированная, для паровых котлов и трубопроводов, наружный диаметр 245мм, толщина стенки 45мм, длина немерная, предельные отклонения: по наружному диаметру +1,25/-1%, по толщине стенки +20/-5% (точность изготовления по диаметру и толщине стенки обычная), материал с</t>
  </si>
  <si>
    <t>Шнур резиновый, сечение круглое, теплостойкий (тип 2), для уплотнения неподвижных разъемных соединений, малая твердость, диаметр 10мм, рабочая среда: воздух, азот и инертные газы, рабочая температура -30+140С, давление рабочей среды до 0,5МПа (группа 1), 1-2М 10 ГОСТ 6467-79</t>
  </si>
  <si>
    <t>Лента фторопластовая уплотнительная ФУМ.Ф-4ЭО.0,04х50.242222-80</t>
  </si>
  <si>
    <t>Проволока стальная сварочная диаметром 1,2мм с омедненной поверхностью марки Св-08Г2С 1,2 Св-08Г2С-О ГОСТ 2246-70</t>
  </si>
  <si>
    <t>Проволока стальная сварочная диаметром 1,2мм марки Св-08Г2С 1,2 Св-08Г2С ГОСТ 2246-70</t>
  </si>
  <si>
    <t>Проволока стальная.1.4.30х15.ГОСТ 3282-74.</t>
  </si>
  <si>
    <t>Лента уплотнительная фторопластовая марки 1 ширина 20м толщина 0,1мм ТУ 6-05-1388-86</t>
  </si>
  <si>
    <t>Лента уплотнительная фторопластовая ФУМ марки 1 шириной ленты 10мм толщиной 0,1мм высшего сорта ТУ 6-05-1388-86</t>
  </si>
  <si>
    <t>Шнур резиновый, сечение круглое, теплостойкий, для работы при деформации до 10-20% в неподвижных соединениях, диаметр 5мм, материал резиновая смесь 5р-129, рабочая среда воздух с повышенным содержанием озона, рабочая температура -60+250С, 5 5р-129 ТУ 38 1051165-90</t>
  </si>
  <si>
    <t>Труба стальная бесшовная, холоднодеформированная, наружный диаметр 25мм, толщина стенки 3мм, длина немерная, предельные отклонения: по наружному диаметру +/-0,4мм, по толщине стенки +12,5/-15% (точность изготовления по диаметру и толщине стенки обычная), материал сталь 08Х18Н10Т, 25х3-08Х18Н10Т ГОСТ</t>
  </si>
  <si>
    <t>Лента стальная упаковочная, мягкая (М), точность нормальная по толщине и ширине, толщина ленты 0,4мм., ширина ленты 20мм, М-0,4х20 ГОСТ 3560-73</t>
  </si>
  <si>
    <t>Труба стальная прямошовная, электросварная, наружный диаметр 325мм, толщина стенки 8мм, длина немерная, предельные отклонения: по наружному диаметру +/-0,75% (точность изготовления обычная), по толщине стенки +0,6/-0,8мм, материал сталь 20, с нормированием механических свойств и химического состава (группа В), 325х8/В-20 ГОСТ 10704-91, ГОСТ 10705-80</t>
  </si>
  <si>
    <t>Лист стальной горячекатаный, точность прокатки нормальная (Б), плоскостность нормальная (ПН), кромка обрезная (О), толщина 4мм, ширина 1500мм, длина 6000мм, материал сталь Ст3сп, категория 3, гарантия свариваемости (св), Б-ПН-О-4х1500х6000/Ст3сп3-св ГОСТ 19903-2015, ГОСТ 14637-89</t>
  </si>
  <si>
    <t>Проволока стальная низкоуглеродистая диаметром 4,0мм, термически обработанная, нормальной точности, черная ГОСТ 3282-74</t>
  </si>
  <si>
    <t>Труба стальная плавниковая, холоднокатаная, для паровых котлов, наружный диаметр 32мм, толщина стенки 6мм, размер по плавникам 46мм, средняя толщина плавника 6,5мм, длина немерная, предельные отклонения: по наружному диаметру +/-0,4мм, по толщине стенки +/-10%, по размеру по плавникам +0,7/-0,3мм, п</t>
  </si>
  <si>
    <t>Труба стальная бесшовная, холоднодеформированная, толстостенная, наружный диаметр 16мм, толщина стенки 2,5мм, длина немерная, предельные отклонения: по наружному диаметру +/-0,3мм, по толщине стенки +/-10% (точность изготовления по диаметру и толщине стенки обычная), материал сталь 20, с нормировани</t>
  </si>
  <si>
    <t>Труба стальная бесшовная, холоднодеформированная, толстостенная, наружный диаметр 16мм, толщина стенки 2мм, длина немерная, предельные отклонения: по наружному диаметру +/-0,3мм, по толщине стенки +/-10% (точность изготовления по диаметру и толщине стенки обычная), материал сталь 20, с нормированием</t>
  </si>
  <si>
    <t xml:space="preserve">Труба стальная бесшовная, холоднодеформированная, наружный диаметр 32мм, толщина стенки 3мм, длина немерная, предельные отклонения: по наружному диаметру +/-1,2%, по толщине стенки +12,5/-15% (точность изготовления по диаметру и толщине стенки обычная), материал сталь 12Х18Н10Т, 32х3-12Х18Н10Т ГОСТ </t>
  </si>
  <si>
    <t>Труба стальная сварная, водогазопроводная, обыкновенная, условный проход 20мм, толщина стенки 2,8мм, длина немерная, предельные отклонения: по наружному диаметру +0,4/-0,5мм, по толщине стенки -0,15% (точность изготовления по диаметру и толщине стенки обычная), 20х2,8 ГОСТ 3262-75</t>
  </si>
  <si>
    <t>о_Труба.465х22.ст.12Х1МФ.ТУ 14-3-460-75</t>
  </si>
  <si>
    <t>Лента уплотнительная фторопластовая ФУМ марки 1 шириной ленты 20мм толщиной 0,1мм высшего сорта ТУ 6-05-1388-86</t>
  </si>
  <si>
    <t>Труба стальная бесшовная, холоднодеформированная, толстостенная, наружный диаметр 25мм, толщина стенки 4мм, длина немерная, предельные отклонения: по наружному диаметру +/-0,3мм, по толщине стенки +/-10% (точность изготовления по диаметру и толщине стенки обычная), материал сталь 20, с нормированием</t>
  </si>
  <si>
    <t xml:space="preserve">Труба стальная бесшовная, холоднодеформированная, тонкостенная, наружный диаметр 50мм, толщина стенки 4мм, длина немерная, предельные отклонения: по наружному диаметру +/-0,4мм, по толщине стенки +/-10% (точность изготовления по диаметру и толщине стенки обычная), материал сталь 20, с нормированием </t>
  </si>
  <si>
    <t>Труба стальная бесшовная, горячедеформированная, наружный диаметр 76мм, толщина стенки 6мм, длина немерная, предельные отклонения: по наружному диаметру +/-1%, по толщине стенки +12,5/-15% (точность изготовления по диаметру и толщине стенки обычная), материал сталь 09Г2С, с нормированием механически</t>
  </si>
  <si>
    <t xml:space="preserve">Труба стальная бесшовная, холоднодеформированная, наружный диаметр 10мм, толщина стенки 2,5мм, длина немерная, предельные отклонения: по наружному диаметру +/-0,3мм, по толщине стенки +12,5/-15% (точность изготовления по диаметру и толщине стенки обычная), материал сталь 12Х18Н10Т, 10х2,5-12Х18Н10Т </t>
  </si>
  <si>
    <t>Труба стальная бесшовная, холоднодеформированная, толстостенная, наружный диаметр 22мм, толщина стенки 3мм, длина немерная, предельные отклонения: по наружному диаметру +/-0,3мм, по толщине стенки +/-10% (точность изготовления по диаметру и толщине стенки обычная), материал сталь 20, с нормированием</t>
  </si>
  <si>
    <t>Пост управления кнопочный для пристройки к ровной поверхности с пластмассовым корпусом с 2 толкателями ПКЕ-222-2 У2 номинальным током 10А напряжением цепей управления до 660В 50/60Гц степени защиты IP54 со стороны управляющего элемента ТУ 16-642.006-83</t>
  </si>
  <si>
    <t>Гильза защитная для термопреобразователей штуцерная коническая 8.236.001, монтажная резьба M33х2, внутренняя резьба M20х1,5, материал коррозионностойкая сталь марки 12Х18Н10Т, монтажная длина 160мм, размер под ключ S41, давление рабочей среды до 50МПа, 8.236.001-01.1 ТУ 4211-075-00226253-2011</t>
  </si>
  <si>
    <t>Гильза защитная для термопреобразователей штуцерная коническая 8.236.001, монтажная резьба M33х2, внутренняя резьба M20х1,5, материал коррозионностойкая сталь марки 12Х18Н10Т, монтажная длина 200мм, размер под ключ S41, давление рабочей среды до 50МПа, 8.236.001-02.1 ТУ 4211-075-00226253-2011</t>
  </si>
  <si>
    <t>Пускатель электромагнитный нереверсивный с реле тепловым с исполнением контактов вспомогательной цепи 2з+1р ПМ12-160200У2Б номинальным током 160А напряжением катушки управления 380В 50Гц климатического исполнения У2 исполнения по износостойкости Б степени защиты IP00 ТУ 3427-034-05758144-2007</t>
  </si>
  <si>
    <t>Блок контроля сопротивления БКС-М напряжение 220В, 50Гц, диапазон конролируемых сопротивлений от 0 до 100 кОм, ток нагрузки 4 А, степень защиты IP20, температура окружающего воздуха от 0 до 150С</t>
  </si>
  <si>
    <t>Вентилятор для процессора IceHammer IH-3775 SOCKET A/478/775/754</t>
  </si>
  <si>
    <t>Шайба уплотнительная ВД 8.370.00Н</t>
  </si>
  <si>
    <t>Вентиль сальниковый запорный регулирующий ВТ-5</t>
  </si>
  <si>
    <t>Клапан предохранительный, АДЛ.Прегран КПП 095А.Ру-10, Ду-25.V-200</t>
  </si>
  <si>
    <t>Кнопка управления КЕ-011-2-У3 с цилиндрическим толкателем исполнение 2 (1 замыкающий, 1 размыкающий контактов) черная ТУ 3428-002-05758121</t>
  </si>
  <si>
    <t>Втулка направляющая АС 11544/23</t>
  </si>
  <si>
    <t>Датчик измерения давления масла 98612-15 компрессора V100/200 OY HYDOR AB</t>
  </si>
  <si>
    <t>Компрессор V-200DA.промежуточный охладитель..С11159/50</t>
  </si>
  <si>
    <t>Патч-панель Hyperline PP2-19-48-8P8C-C5e-110D 19" 24 порта RJ?45 категория 5e</t>
  </si>
  <si>
    <t>Кольцо О-образное круглого сечения 160х2 1300985/151953 чертеж 5B 2329 SZ позиция 14 пневмопривода RDF160-3 шарового крана FK76 DN250/200 PN16 ARGUS</t>
  </si>
  <si>
    <t>Кольцо О-образное круглого сечения 151674 пневмопривода RDF40-3 шарового крана EK DN50 PN10 ARGUS</t>
  </si>
  <si>
    <t>Кольцо уплотнительное золотника воздухораспределителя коробки передач, 238-1723026</t>
  </si>
  <si>
    <t>Реле времени РСВ-01-4 УХЛ4 220В 0,1сек-100ч</t>
  </si>
  <si>
    <t>Реле.РМ-12-11..ГОСТ</t>
  </si>
  <si>
    <t>Рубильник ЯРВ 250А</t>
  </si>
  <si>
    <t>Кольцо О-образное 0311-2803-15 05 65 чертеж 3D 1573 SZ позиция 47 шарового крана FK76 DN250/200 PN16 ARGUS</t>
  </si>
  <si>
    <t>Комплект ремонтный сменный 481203.041 для клапана E331 L21 пневмопривода шарового крана DN250/200 NELES</t>
  </si>
  <si>
    <t>Пробка M20х1,5, ТА 10652.00.00</t>
  </si>
  <si>
    <t>Механизм сигнализации положения МСП-1-3У2 ЯЛБИ.421321.013-11</t>
  </si>
  <si>
    <t>Термометр манометрический ТКП-160Сr-М3(0-120С)кл.1,5, L капиляр 10м</t>
  </si>
  <si>
    <t>Вакууметр ВПТИ-У-(-100 кПа)-1-Кл.б.3-ФОШ-IP40-М20х1,5-Л63-П.П.С.</t>
  </si>
  <si>
    <t>Вентилятор 98084/2 к компрессору V100A</t>
  </si>
  <si>
    <t>Выключатель автоматический трехполюсный, электромагнитный и тепловой максимальный расцепитель, тип АЕ2046М, номинальный ток выключателя 63А, номинальное напряжение до 380В, частота 50/60Гц, отключающая способность (Icu) 4,5кА, ток расцепителя 16А, уставка расцепителя тока короткого замыкания 12In, м</t>
  </si>
  <si>
    <t>Предохранитель плавкий с наполнителем серии НПН2-60 номинальтый ток 16А номинальное напряжение 380/220В предельный ток отключения 10кА климатическое исполнение У3 ТУ 3424-050-05758109-2009</t>
  </si>
  <si>
    <t>Коробка распределительная КР 400х400х200</t>
  </si>
  <si>
    <t>Комплект сменных элементов КСЭ 301/403/409</t>
  </si>
  <si>
    <t>Патрон токоограничивающий, класс напряжения 10, номинальный ток 31,5, диаметр 55мм, длина 412мм, ПТ 1.1-10-31,5-12,5 У3</t>
  </si>
  <si>
    <t>Выключатель автоматический двухполюсный, расцепитель электронный (полупроводниковый), серия А3700, номинальное напряжение 440В постоянного тока, номинальный ток 250А, отключающая способоность (Icu) 110кА, селективный, ручной дистанционный привод, выдвижное исполнение, положение в ячейке вертикальное</t>
  </si>
  <si>
    <t>Манометр технический показывающий, МП4-У, исполнение общепромышленное, измеряемая среда неагрессивные, некристаллизующиеся жидкости, пары и газы, диапазон измерения 0-25кгс/см2, пределы допускаемой основной погрешности +/-1,5% (класс точности 1,5), корпус круглый диаметром 160мм, расположение штуцер</t>
  </si>
  <si>
    <t>Бобышка для монтажа датчиков температуры Б1-33х2-70 сталь20</t>
  </si>
  <si>
    <t>Гильза защитная для термопреобразователей цельноточеная с резьбовой ввертной частью ГЗР-02, монтажная резьба M33х2, внутренняя M20х1,5, материал коррозионностойкая сталь марки 12Х18Н10Т, монтажная длина 160мм, давление рабочей среды до 50МПа, ГЗР-02 M33х2 160 12Х18Н10Т</t>
  </si>
  <si>
    <t>Гильза защитная для термопреобразователей цельноточеная с резьбовой ввертной частью ГЗР-01, монтажная резьба M20х1,5, внутренняя M20х1,5, материал коррозионностойкая сталь марки 12Х18Н10Т, монтажная длина 120мм, давление рабочей среды до 50МПа, ГЗР-01 M20х1,5 120 12Х18Н10Т</t>
  </si>
  <si>
    <t>Гильза защитная для термопреобразователей цельноточеная с резьбовой ввертной частью ГЗР-01, монтажная резьба M20х1,5, внутренняя M20х1,5, материал коррозионностойкая сталь марки 12Х18Н10Т, монтажная длина 500мм, давление рабочей среды до 50МПа, ГЗР-01 M20х1,5 500 12Х18Н10Т</t>
  </si>
  <si>
    <t>Преобразователь термоэлектрический ТХА-0193-02 200мм</t>
  </si>
  <si>
    <t>Датчик-реле уровня искробезопасный РОС 101-021И-УХЛ-3,9 один датчик длиной 3,9м температура окружающей среды до 80C потребляемая мощность 7ВА 220В IP54 ТУ 311-00227465.051-99</t>
  </si>
  <si>
    <t>Строп текстильный ленточный петлевой из полиэфирного волокна СТП-5,0/2000 грузоподъемностью 5,0т длиной 2м</t>
  </si>
  <si>
    <t>Выключатель автоматический трехфазный ВА21-29В-320010-3IH-660-IP54 У2 номинальный ток 50А</t>
  </si>
  <si>
    <t>Переносная вилка, силовой разъем ССИ-025, 5 полюсов, 32А, 380В., ключ 6Ч., IP44. АРТ PSR02-032-5 ИЭК</t>
  </si>
  <si>
    <t>Термобумага Testo 0554 0568 для принтера газоанализатора 6рул/уп</t>
  </si>
  <si>
    <t>Переключатель клавиатура-видеомонитор-мышь (KVM-переключатель) D-Link KVM-440 количество портов 8</t>
  </si>
  <si>
    <t>Выключатель концевой взрывозащищенный ВКВ-23 УХЛ1 с подсоединением кабеля без вводной коробки диаметром до 18мм с передаточным числом редуктора 1:50 климатического исполнения УХЛ1 номинальным током до 2,5А номинальным напряжением 380/220В 50/60Гц ТУ 16-94 ПИЖЦ.642236.004</t>
  </si>
  <si>
    <t>Контроллер расцепитель электронный ЭКТМ-5-М2</t>
  </si>
  <si>
    <t>Пускатель электромагнитный нереверсивный с реле тепловым с исполнением контактов вспомогательной цепи 2з+2р ПМЕ-222У3Б номинальным током 25А напряжением включающей катушки 380В климатического исполнения У3 исполнения по износостойкости Б степени защиты IP30 ТУ 16-526.491-94</t>
  </si>
  <si>
    <t>Приставка контактная ПКЛ-2204А, 660В, 16А, контакты 2з + 2р</t>
  </si>
  <si>
    <t>Предохранитель плавкий с наполнителем серии НПН2-60 номинальтый ток 25А номинальное напряжение 380/220В предельный ток отключения 10кА климатическое исполнение У3 ТУ 3424-050-05758109-2009</t>
  </si>
  <si>
    <t>Мановакуумметр ВТИ-1218-100-0-300кПа-1</t>
  </si>
  <si>
    <t>Выключатель автоматический трехполюсный, электромагнитный и тепловой расцепитель, серия АП50Б, номинальный ток расцепитей 4А, уставка по току электромагнитного расцепителя 3,5In, степень защиты IP54, вид климатического исполнения У3, АП50Б-3МТ-У3 4А 3,5In ТУ 16-522.139-78</t>
  </si>
  <si>
    <t>Микропереключатель MP320NEH04 с актуатором, L выводов 120 мм, Чертеж MP300M933</t>
  </si>
  <si>
    <t>Шайба стопорная 8СЯ.951.015</t>
  </si>
  <si>
    <t>Вакуумметр тип ВТИ, модель 1218, тип по назначению технический показывающий для точных измерений, исполнение общепромышленное, измеряемая среда неагрессивные, некристаллизующиеся жидкости, пары и газы, диапазон измерения -100-0кПа, класс точности 1, форма корпуса круглая, диаметр корпуса 160мм, расп</t>
  </si>
  <si>
    <t>Мембрана 180-А001-01 клапанного насоса анализатора натрия 3011 Emercon</t>
  </si>
  <si>
    <t>Пускатель электромагнитный нереверсивный, с электротепловым реле номинальным током 25А, без кнопок, серия ПМЕ-200, номинальный ток 25А, номинальное напряжение главной цепи до 380В 50/60Гц, номинальное напряжение включающей катушки 220В 50Гц, степень защиты IP30, вид климатического исполнения У3, исполнение по износостойкости А, контакты вспомогательной цепи 1з, ПМЕ-222У3А 220В 1з 25А ТУ 16-526.491-94</t>
  </si>
  <si>
    <t>Расходомер-счетчик электромагнитный Взлет ЭР Лайт М ЭРСВ-410Л В Ду80 присоединение сэндвич без индикатора</t>
  </si>
  <si>
    <t>Реле статическое максимальное активной мощности, серия РСМ 13, номинальный ток 1А, напряжение 100В, частота 50Гц, угол максимальной чувствительности 0град, исполнение по контактам 1з+1р, переднее присоединение проводников винтом, напряжение питания 220В постоянного тока, степень защиты: реле IP40, к</t>
  </si>
  <si>
    <t>Устройство дилатометрическое электрическое терморегулирующее ТУДЭ-2М1-4-IP54 длина чувствительной трубки 251мм диапазон температур регулируемой среды 0+100С диапазон дифференциала 4-20С допускаемая основная погрешность шкалы задания 2,5% степень защиты IP54 ТУ 25-7323.001-88</t>
  </si>
  <si>
    <t>Термопара ТХА  1193-02  L-250мм</t>
  </si>
  <si>
    <t>Пускатель электромагнитный ПМ 12-160150 2з+2р 220В</t>
  </si>
  <si>
    <t>Микропереключатель конечный МП-1101</t>
  </si>
  <si>
    <t>Вставка уплотнительная 60.7405.003</t>
  </si>
  <si>
    <t>Датчик-реле температуры камерный биметаллический обратного действия (замыкание контактов при понижении температуры) ДТКБ-50 +10+30С цена деления шкалы 1С ТУ 25.02.888-75</t>
  </si>
  <si>
    <t>Регистратор электронный М660.1М 136424242424242010 диапазон измерений входного сигнала 4-20мА 6 входов</t>
  </si>
  <si>
    <t>Коммутатор D-Link DGS-1016D 16 портов Ethernet 10/100/1000 Мбит/с</t>
  </si>
  <si>
    <t>Датчик температуры манометрический 98612-13.SC компрессора V100/200 OY HYDOR AB</t>
  </si>
  <si>
    <t>Конденсатор радиальный электролитический алюминиевый К50-35 напряжение 50В емкость 220мкФ</t>
  </si>
  <si>
    <t>Манометр технический показывающий, МП2-У, исполнение общепромышленное, измеряемая среда неагрессивные, некристаллизующиеся жидкости, пары и газы, диапазон измерения 0-250кгс/см2, пределы допускаемой основной погрешности +/-2,5% (класс точности 2,5), корпус круглый диаметром 60мм, расположение штуцер</t>
  </si>
  <si>
    <t>Вставка термометрическая измерительная 50005.182.073-04.1 сменный элемент для термопары ТХА-1292-03 L=200м</t>
  </si>
  <si>
    <t>Аккумулятор литий-ионный Olympus CR-V3 напряжение 3В емкость 1300мАч</t>
  </si>
  <si>
    <t>Устройство дилатометрическое электрическое терморегулирующее ТУДЭ-4М1-4-IP54 длина чувствительной трубки 251мм диапазон температур регулируемой среды 0-250С диапазон дифференциала 4-20С допускаемая основная погрешность шкалы задания 2,5% степень защиты IP54 ТУ 25-7323.001-88</t>
  </si>
  <si>
    <t>Контактор электромагнитный переменного тока трехполюсный КТ 6033 номинальный ток главной цепи 250А напряжение 220В напряжение втягивающей катушки 220В переменного тока с медными главными контактами с 2 замыкающими и 2 размыкающими дополнительными контактами</t>
  </si>
  <si>
    <t>Шунт измерительный стационарный взаимозаменяемый пластинчатого типа 75ШИСВ на номинальный ток 75А напряжение 75мВ класса точности 0,5</t>
  </si>
  <si>
    <t>Шунт измерительный стационарный взаимозаменяемый пластинчатого типа 75ШИСВ на номинальный ток 100А напряжение 75мВ класса точности 0,5</t>
  </si>
  <si>
    <t>Шунт измерительный стационарный взаимозаменяемый 75ШСВ1 на номинальный ток 200А напряжение 75мВ класса точности 0,5</t>
  </si>
  <si>
    <t>Шунт измерительный стационарный взаимозаменяемый 75ШСВ1 на номинальный ток 300А напряжение 75мВ класса точности 0,5</t>
  </si>
  <si>
    <t>Шунт измерительный стационарный взаимозаменяемый 75ШСА1 на номинальный ток 30А напряжение 75мВ класса точности 0,5</t>
  </si>
  <si>
    <t>Выключатель кнопочный КЕ-011 толкатель цилиндрический исполнения 1 2 пары замыкающих контактов</t>
  </si>
  <si>
    <t>Переключатель универсальный.УП-5311-Л-263-У3..ГОСТ</t>
  </si>
  <si>
    <t>Переключатель универсальный.УП-5312-М241-У2..ГОСТ</t>
  </si>
  <si>
    <t>Переключатель универсальный.УП-5312-С64..ГОСТ</t>
  </si>
  <si>
    <t>Тумблер однополюсный с 1 переключающим контактом МТ-1 напряжением до 30В силой тока до 4А климатического исполнения В</t>
  </si>
  <si>
    <t>Тумблер двухполюсный с 1 переключающим контактом МТ-3 напряжением до 30В силой тока до 4А климатического исполнения В</t>
  </si>
  <si>
    <t>Пост управления кнопочный тельферный с шестью управляющими элементами ПКТ-60У2 6,3А 660В IP30 ТУ 16-526.040-80</t>
  </si>
  <si>
    <t>Приставка контактная 2з+2р ПКЛ-22О4А 660В IP00</t>
  </si>
  <si>
    <t>Приставка контактная 2з ПКЛ-20О4А 660В IP00</t>
  </si>
  <si>
    <t>Поковка принимаемая индивидуально 293х95 гр.I Т ст.20 для изготовления деталей котлов, сосудов и трубопроводов тепловых электростанций из стали марки 20 ОСТ 108.030.113-87</t>
  </si>
  <si>
    <t>Картридж лазерный, типоразмер 96A, черный (Black), HP (HEWLETT PACKARD) C4096A</t>
  </si>
  <si>
    <t>Обложка для переплета прозрачная A4 GBC HiClear CE011580F упак 100шт</t>
  </si>
  <si>
    <t>Бумага офисная формат A2 80г/м2</t>
  </si>
  <si>
    <t>Пружина для переплета пластиковая диаметр 28мм 50шт/упк</t>
  </si>
  <si>
    <t>Бумага для черчения (ватман) формат А3</t>
  </si>
  <si>
    <t>Редуктор баллонный ацетиленовый одноступенчатый с пружинным заданием БАО-5ДМ с пропускной способностью 5м3/ч с наибольшим давлением газа на входе 25кгс/см2 и наибольшим рабочим давлением 3кгс/см2 ГОСТ 13861-89</t>
  </si>
  <si>
    <t>Пружина для переплета, материал пластик, диаметр колец 32мм, формат А4</t>
  </si>
  <si>
    <t>Бумага для факса артикул JTK216</t>
  </si>
  <si>
    <t>Пружина для переплета ф51мм</t>
  </si>
  <si>
    <t>РНД.колпак и кожух</t>
  </si>
  <si>
    <t>Цепь приводная роликовая однорядная, шаг 38,1мм, расстояние между внутренними пластинами 25,40мм, разрушающая нагрузка 127кН, ПР-38,1-127 ГОСТ 13568-97</t>
  </si>
  <si>
    <t>Бумага офисная SmartLine Jet A4</t>
  </si>
  <si>
    <t>Фотобумага Premium Photo Q2519A HP</t>
  </si>
  <si>
    <t>Преобразователь термоэлектрический ТХА-0193-02 160мм</t>
  </si>
  <si>
    <t>Обложка для переплета из картона формат А4</t>
  </si>
  <si>
    <t>Панель стеновая трёхслойная из керамзитобетона Т-ПСК 6-12-2 размер 6000х1200х250мм</t>
  </si>
  <si>
    <t>Панель стеновая трёхслойная из керамзитобетона Т-ПСК 12-12-2 размер 12000х1200х250мм</t>
  </si>
  <si>
    <t>Панель стеновая трёхслойная из керамзитобетона Т-ПСК 12-18-2 размер 12000х1800х250мм</t>
  </si>
  <si>
    <t>Плита предварительно напряженная переменной высоты с отогнутой арматурой ПНОС 12-4 А-IIIв ч.190301.0000003.02955.010.КЖ.ИЗ.20000-01</t>
  </si>
  <si>
    <t>Плита предварительно напряженная переменной высоты с отогнутой арматурой ПНОС 12-7у-А-IIIв ч.190301.0000003.02955.010.КЖ.ИЗ.3000-05</t>
  </si>
  <si>
    <t>Балка предварительно напряженная балка переменной высоты с отогнутой арматурой СБНОС 12-1-3 А-IIIв ч.190301.0000003.02955.010.КЖ.И4.1000-13</t>
  </si>
  <si>
    <t>Ставень защитно-герметичный для убежищ класса 4 порядковый номер конструкции 1 проемов 800x800мм</t>
  </si>
  <si>
    <t>Резак газовый Р2-01 для ручной кислородной разделительной резки нелегированных, низкоуглеродистых сталей 3-200мм с использованием подогревающего пламени, образуемого сжиганием смеси кислорода с ацетиленом или пропан-бутаном</t>
  </si>
  <si>
    <t>Штанга изолирующая универсально-оперативная ШОУ-1 до 1кВ длина рукоятки 300мм длина изолированной части 500мм</t>
  </si>
  <si>
    <t>Штанга изолирующая универсально-оперативная ШОУ-15 до 15кВ длина рукоятки 300мм длина изолированной части 700мм</t>
  </si>
  <si>
    <t>Строп грузовой канатный универсальный УСК исполнения 1(двухпетлевой) грузоподъемностью 0,63т длиной 1м РД 10-231-98</t>
  </si>
  <si>
    <t>Паяльник электрический, непрерывный нагрев, сменный паяльный стержень, тип ЭПСН, мощность 65Вт, номинальное напряжение 36В, ЭПСН-65/36 ГОСТ 7219-83</t>
  </si>
  <si>
    <t>Заземление переносное подстанционное трехфазное для распределительных устройств ЗПП-15 номинальное рабочее напряжение 1-15кВ с проводом сечением 25мм2 длиной между фазами 1,25м длина изолирующей части 700мм длина рукоятки 300мм ток термической стойкости 4кА/3 с ТУ 3414-001-10112071-2009</t>
  </si>
  <si>
    <t>Манометр показывающий для точных измерений МТИ модели 1218 с диапазоном измерений 0-100кПа класса точности 1 диаметром корпуса 160мм</t>
  </si>
  <si>
    <t>Трубка медицинская поливинилхлоридная диаметром 10мм ТУ 64-2-286-79</t>
  </si>
  <si>
    <t>Пластина резиновая, вулканизированная, неформовая (Н), для уплотнения узлов, работающих под давлением свыше 0,1 МПа (класс 1), без тканных слоев (тип I), тепломорозокислотощелочестойкая (марка ТМКЩ), степень твердости средняя С, температура эксплуатации -30+80С, толщина 3мм, 1Н-I-ТМКЩ-С-3 ГОСТ 7338-</t>
  </si>
  <si>
    <t>Смазка водостойкая, консистентная, эксплуатационно-консервационная, для смазки особо нагруженных узлов и механизмов автомобильной техники и промышленного оборудования, рабочая температура -20+70С, OILRIGHT Графитная</t>
  </si>
  <si>
    <t>Масло компрессорное, для смазывания центробежных и турбокомпрессорных машин, вязкость при температуре +40С 41,6-50,6мм2/с, ЛУКОЙЛ Кп-8с ТУ 38.1011296-90</t>
  </si>
  <si>
    <t>Костюм хлопчатобумажный для защиты от общих производственных загрязнений и механических воздействий (МВ) (куртка и брюки, мужской) ТУ 8570-006-82513953-2015 размер 52-54рост 182-188</t>
  </si>
  <si>
    <t>24.20.40.000</t>
  </si>
  <si>
    <t>28.14.13.120</t>
  </si>
  <si>
    <t>25.30.12.111</t>
  </si>
  <si>
    <t>25.94.11.130</t>
  </si>
  <si>
    <t>28.14.20.000</t>
  </si>
  <si>
    <t>28.14.11.130</t>
  </si>
  <si>
    <t>28.14.11.140</t>
  </si>
  <si>
    <t>28.14.13.110</t>
  </si>
  <si>
    <t>71.12.19.100</t>
  </si>
  <si>
    <t>28.13.31.110</t>
  </si>
  <si>
    <t>28.13.32.120</t>
  </si>
  <si>
    <t>25.11.23.119</t>
  </si>
  <si>
    <t>24.20.13.120</t>
  </si>
  <si>
    <t>28.11.33.000</t>
  </si>
  <si>
    <t>27.11.61.120</t>
  </si>
  <si>
    <t>25.30.13.000</t>
  </si>
  <si>
    <t>28.14.13.130</t>
  </si>
  <si>
    <t>28.14.11.120</t>
  </si>
  <si>
    <t>27.90.11.000</t>
  </si>
  <si>
    <t>28.13.32.130</t>
  </si>
  <si>
    <t>28.14.12.110</t>
  </si>
  <si>
    <t>27.12.40.000</t>
  </si>
  <si>
    <t>28.92.62.000</t>
  </si>
  <si>
    <t>27.52.13.000</t>
  </si>
  <si>
    <t>28.13.31.120</t>
  </si>
  <si>
    <t>23.19.23.110</t>
  </si>
  <si>
    <t>28.11.31.000</t>
  </si>
  <si>
    <t>22.19.73.111</t>
  </si>
  <si>
    <t>28.11.42.000</t>
  </si>
  <si>
    <t>24.51.30.000</t>
  </si>
  <si>
    <t>27.32.11.000</t>
  </si>
  <si>
    <t>24.10.73.111</t>
  </si>
  <si>
    <t>26.51.33.199</t>
  </si>
  <si>
    <t>22.19.40.122</t>
  </si>
  <si>
    <t>25.73.30.234</t>
  </si>
  <si>
    <t>20.41.44.190</t>
  </si>
  <si>
    <t>10.89.19.290</t>
  </si>
  <si>
    <t>22.19.73.113</t>
  </si>
  <si>
    <t>25.73.40.272</t>
  </si>
  <si>
    <t>20.41.32.121</t>
  </si>
  <si>
    <t>25.94.11.140</t>
  </si>
  <si>
    <t>20.41.32.125</t>
  </si>
  <si>
    <t>27.20.21.000</t>
  </si>
  <si>
    <t>25.72.11.110</t>
  </si>
  <si>
    <t>26.51.33.192</t>
  </si>
  <si>
    <t>28.15.10.112</t>
  </si>
  <si>
    <t>28.15.10.122</t>
  </si>
  <si>
    <t>28.15.10.115</t>
  </si>
  <si>
    <t>27.33.13.130</t>
  </si>
  <si>
    <t>25.73.40.111</t>
  </si>
  <si>
    <t>25.73.40.260</t>
  </si>
  <si>
    <t>26.51.51.110</t>
  </si>
  <si>
    <t>28.15.10.114</t>
  </si>
  <si>
    <t>20.60.13.000</t>
  </si>
  <si>
    <t>24.20.13.140</t>
  </si>
  <si>
    <t>25.94.12.110</t>
  </si>
  <si>
    <t>25.94.12.190</t>
  </si>
  <si>
    <t>23.13.13.122</t>
  </si>
  <si>
    <t>25.73.30.171</t>
  </si>
  <si>
    <t>25.73.30.173</t>
  </si>
  <si>
    <t>22.19.40.123</t>
  </si>
  <si>
    <t>22.19.73.112</t>
  </si>
  <si>
    <t>28.15.10.121</t>
  </si>
  <si>
    <t>20.59.56.120</t>
  </si>
  <si>
    <t>22.19.73.119</t>
  </si>
  <si>
    <t>28.23.26.000</t>
  </si>
  <si>
    <t>19.20.32.190</t>
  </si>
  <si>
    <t>23.91.12.110</t>
  </si>
  <si>
    <t>22.19.30.131</t>
  </si>
  <si>
    <t>19.20.29.113</t>
  </si>
  <si>
    <t>25.94.11.110</t>
  </si>
  <si>
    <t>32.30.16.126</t>
  </si>
  <si>
    <t>20.30.12.140</t>
  </si>
  <si>
    <t>27.51.27.000</t>
  </si>
  <si>
    <t>25.93.14.111</t>
  </si>
  <si>
    <t>23.99.11.130</t>
  </si>
  <si>
    <t>20.30.22.180</t>
  </si>
  <si>
    <t>20.14.62.000</t>
  </si>
  <si>
    <t>25.93.15.120</t>
  </si>
  <si>
    <t>28.29.60.000</t>
  </si>
  <si>
    <t>25.94.11.120</t>
  </si>
  <si>
    <t>20.30.22.110</t>
  </si>
  <si>
    <t>13.20.46.000</t>
  </si>
  <si>
    <t>22.19.20.120</t>
  </si>
  <si>
    <t>20.59.43.110</t>
  </si>
  <si>
    <t>19.20.29.211</t>
  </si>
  <si>
    <t>19.20.29.160</t>
  </si>
  <si>
    <t>19.20.29.130</t>
  </si>
  <si>
    <t>19.20.29.112</t>
  </si>
  <si>
    <t>19.20.29.150</t>
  </si>
  <si>
    <t>22.29.29.000</t>
  </si>
  <si>
    <t>28.25.14.111</t>
  </si>
  <si>
    <t>26.11.21.130</t>
  </si>
  <si>
    <t>28.15.10.123</t>
  </si>
  <si>
    <t>29.32.30.390</t>
  </si>
  <si>
    <t>28.22.19.150</t>
  </si>
  <si>
    <t>27.12.10.140</t>
  </si>
  <si>
    <t>27.12.21.000</t>
  </si>
  <si>
    <t>25.73.40.130</t>
  </si>
  <si>
    <t>25.93.13.112</t>
  </si>
  <si>
    <t>25.73.60.190</t>
  </si>
  <si>
    <t>26.51.82.190</t>
  </si>
  <si>
    <t>32.91.11.000</t>
  </si>
  <si>
    <t>25.73.30.110</t>
  </si>
  <si>
    <t>25.73.30.141</t>
  </si>
  <si>
    <t>25.73.30.233</t>
  </si>
  <si>
    <t>17.23.13.110</t>
  </si>
  <si>
    <t>25.73.30.176</t>
  </si>
  <si>
    <t>28.29.22.110</t>
  </si>
  <si>
    <t>25.73.30.164</t>
  </si>
  <si>
    <t>26.30.60.000</t>
  </si>
  <si>
    <t>22.19.30.110</t>
  </si>
  <si>
    <t>25.73.60.112</t>
  </si>
  <si>
    <t>22.19.30.137</t>
  </si>
  <si>
    <t>25.73.30.210</t>
  </si>
  <si>
    <t>25.73.30.174</t>
  </si>
  <si>
    <t>25.73.30.144</t>
  </si>
  <si>
    <t>14.12.30.150</t>
  </si>
  <si>
    <t>15.20.31.000</t>
  </si>
  <si>
    <t>26.70.19.000</t>
  </si>
  <si>
    <t>17.12.14.122</t>
  </si>
  <si>
    <t>27.90.12.130</t>
  </si>
  <si>
    <t>27.33.13.110</t>
  </si>
  <si>
    <t>26.51.52.130</t>
  </si>
  <si>
    <t>27.12.24.110</t>
  </si>
  <si>
    <t>27.20.22.000</t>
  </si>
  <si>
    <t>27.12.24.120</t>
  </si>
  <si>
    <t>27.33.11.140</t>
  </si>
  <si>
    <t>27.20.11.000</t>
  </si>
  <si>
    <t>32.99.14.130</t>
  </si>
  <si>
    <t>27.40.39.110</t>
  </si>
  <si>
    <t>27.40.39.190</t>
  </si>
  <si>
    <t>26.20.16.120</t>
  </si>
  <si>
    <t>27.90.20.120</t>
  </si>
  <si>
    <t>26.20.40.120</t>
  </si>
  <si>
    <t>27.33.12.000</t>
  </si>
  <si>
    <t>27.32.13.111</t>
  </si>
  <si>
    <t>27.32.13.147</t>
  </si>
  <si>
    <t>25.99.29.190</t>
  </si>
  <si>
    <t>17.12.14.119</t>
  </si>
  <si>
    <t>25.93.11.120</t>
  </si>
  <si>
    <t>24.10.66.121</t>
  </si>
  <si>
    <t>24.20.14.110</t>
  </si>
  <si>
    <t>24.10.33.000</t>
  </si>
  <si>
    <t>24.20.13.160</t>
  </si>
  <si>
    <t>24.34.11.110</t>
  </si>
  <si>
    <t>24.43.23.150</t>
  </si>
  <si>
    <t>24.10.31.000</t>
  </si>
  <si>
    <t>27.12.22.000</t>
  </si>
  <si>
    <t>27.33.11.130</t>
  </si>
  <si>
    <t>27.11.62.110</t>
  </si>
  <si>
    <t>27.33.13.162</t>
  </si>
  <si>
    <t>27.33.13.150</t>
  </si>
  <si>
    <t>27.12.31.000</t>
  </si>
  <si>
    <t>27.51.15.110</t>
  </si>
  <si>
    <t>26.40.33.110</t>
  </si>
  <si>
    <t>27.12.24.190</t>
  </si>
  <si>
    <t>27.12.24.130</t>
  </si>
  <si>
    <t>30.20.40.112</t>
  </si>
  <si>
    <t>27.33.13.120</t>
  </si>
  <si>
    <t>26.51.52.190</t>
  </si>
  <si>
    <t>26.51.52.120</t>
  </si>
  <si>
    <t>25.93.11.140</t>
  </si>
  <si>
    <t>26.11.21.120</t>
  </si>
  <si>
    <t>27.33.11.160</t>
  </si>
  <si>
    <t>26.20.40.190</t>
  </si>
  <si>
    <t>26.20.40.110</t>
  </si>
  <si>
    <t>26.11.30.000</t>
  </si>
  <si>
    <t>26.51.63.120</t>
  </si>
  <si>
    <t>26.30.11.110</t>
  </si>
  <si>
    <t>27.33.13.140</t>
  </si>
  <si>
    <t>26.20.30.000</t>
  </si>
  <si>
    <t>26.51.53.110</t>
  </si>
  <si>
    <t>27.33.11.150</t>
  </si>
  <si>
    <t>26.51.66.190</t>
  </si>
  <si>
    <t>25.93.14.140</t>
  </si>
  <si>
    <t>25.73.30.299</t>
  </si>
  <si>
    <t>17.12.43.112</t>
  </si>
  <si>
    <t>26.51.43.131</t>
  </si>
  <si>
    <t>28.29.70.110</t>
  </si>
  <si>
    <t>25.99.24.120</t>
  </si>
  <si>
    <t>17.22.11.110</t>
  </si>
  <si>
    <t>17.23.13.199</t>
  </si>
  <si>
    <t>17.12.14.179</t>
  </si>
  <si>
    <t>28.92.40.124</t>
  </si>
  <si>
    <t>27.12.10.190</t>
  </si>
  <si>
    <t>27.90.31.110</t>
  </si>
  <si>
    <t>27.51.26.110</t>
  </si>
  <si>
    <t>32.50.13.190</t>
  </si>
  <si>
    <t>14.12.30.190</t>
  </si>
  <si>
    <t>Новый</t>
  </si>
  <si>
    <t>Бывший в употреблении</t>
  </si>
  <si>
    <t>компл</t>
  </si>
  <si>
    <t>л</t>
  </si>
  <si>
    <t>упак</t>
  </si>
  <si>
    <t>км</t>
  </si>
  <si>
    <t>пог. м</t>
  </si>
  <si>
    <t>м</t>
  </si>
  <si>
    <t>м2</t>
  </si>
  <si>
    <t>пар</t>
  </si>
  <si>
    <t>Невостребованные ликвидные МТР</t>
  </si>
  <si>
    <t>24/00118872</t>
  </si>
  <si>
    <t>24/00067098</t>
  </si>
  <si>
    <t>24/00016270</t>
  </si>
  <si>
    <t>08/00012208</t>
  </si>
  <si>
    <t>08/00023865</t>
  </si>
  <si>
    <t>Гайка 181-С-0508</t>
  </si>
  <si>
    <t>Мембрана 1339662</t>
  </si>
  <si>
    <t>Насос МВН.30-320В с блоком клапанов ч.2224901СБ</t>
  </si>
  <si>
    <t>Пружина 185-М-081</t>
  </si>
  <si>
    <t>Гайка 12.7923.131</t>
  </si>
  <si>
    <t>Мембрана КОС отборов 450х90х12мм 1339662</t>
  </si>
  <si>
    <t>Гайка колпачковая M64х4мм 12.7923.131</t>
  </si>
  <si>
    <t>08/00038569</t>
  </si>
  <si>
    <t>Болт 1219389</t>
  </si>
  <si>
    <t>Болт M42х195мм 1219389</t>
  </si>
  <si>
    <t>08/00038722</t>
  </si>
  <si>
    <t>Шпилька 38.7850.298</t>
  </si>
  <si>
    <t>Шпилька M48х190мм 38.7850.298</t>
  </si>
  <si>
    <t>08/00038868</t>
  </si>
  <si>
    <t>24/00227535</t>
  </si>
  <si>
    <t>24/00174531</t>
  </si>
  <si>
    <t>24/00179830</t>
  </si>
  <si>
    <t>Шпилька 80.7852.113</t>
  </si>
  <si>
    <t>Гайка 12.7923.161</t>
  </si>
  <si>
    <t>Вкладыш В-51147СБ</t>
  </si>
  <si>
    <t>Колесо Н01.36.01.003</t>
  </si>
  <si>
    <t>Шпилька M56х285мм 80.7852.113</t>
  </si>
  <si>
    <t>Гайка колпачковая, 12.7923.161</t>
  </si>
  <si>
    <t>Колесо рабочее Н01.36.01.003</t>
  </si>
  <si>
    <t xml:space="preserve">Неликвидные </t>
  </si>
  <si>
    <t>Ремонт МРП 2018</t>
  </si>
  <si>
    <t>ЗИП для основного и вспомогательного оборудования</t>
  </si>
  <si>
    <t>24/00076643</t>
  </si>
  <si>
    <t>Силикагель КСМГ ГОСТ 3956-76</t>
  </si>
  <si>
    <t>Силикагель гранулированный мелкопористый крупный ГОСТ 3956-76</t>
  </si>
  <si>
    <t>Ремонт 2018</t>
  </si>
  <si>
    <t>20.13.24.170</t>
  </si>
  <si>
    <t>24/00239261</t>
  </si>
  <si>
    <t>Выключатель Электрон Э16В У3 1600А 660В привод -220В</t>
  </si>
  <si>
    <t>Выключатель автоматический трехполюсный, расцепитель электронный с регулируемыми уставками, выдвижной с задним присоединением, серия Электрон, номинальное напряжение до 660В, частота 50/60Гц, номинальный ток 1600А, отключающая способоность (Icu) 35кА, электродвигательный привод напряжение 220В посто</t>
  </si>
  <si>
    <t>ремонт 2018</t>
  </si>
  <si>
    <t>18/00059398</t>
  </si>
  <si>
    <t>#Труба 159х5/В-Ст3сп ГОСТ 10704-91, ГОСТ 10705-80</t>
  </si>
  <si>
    <t>Труба электросварная прямошовная для трубопроводов и конструкций разного назначения обычной точности изготовления немерной длины наружным диаметром 159мм толщиной стенки 5мм из стали группы В марки Ст3сп ГОСТ 10704-91, ГОСТ 10705-80</t>
  </si>
  <si>
    <t>24.20.13.131</t>
  </si>
  <si>
    <t>нет</t>
  </si>
  <si>
    <t>черный</t>
  </si>
  <si>
    <t xml:space="preserve">нет </t>
  </si>
  <si>
    <t>нж</t>
  </si>
  <si>
    <t>резина</t>
  </si>
  <si>
    <t>Медь 13</t>
  </si>
  <si>
    <t>Медь 5</t>
  </si>
  <si>
    <t xml:space="preserve">Смешанный( Медь 10, черный) </t>
  </si>
  <si>
    <t>низколиквидый</t>
  </si>
  <si>
    <t>ликвидный</t>
  </si>
  <si>
    <t>Заместитель директора по экономике и снабжению  ___________________ Т.Ю. Чернасов</t>
  </si>
  <si>
    <t>08/00039040</t>
  </si>
  <si>
    <t>Шпилька 1297189</t>
  </si>
  <si>
    <t>не включен в резерв</t>
  </si>
  <si>
    <t>24/00206013</t>
  </si>
  <si>
    <t>Седло ГПК ОП 1029-200-7СБ ч. 652.9070.1460</t>
  </si>
  <si>
    <t>24/00056048</t>
  </si>
  <si>
    <t>Уплотнение УТВ-339</t>
  </si>
  <si>
    <t>28.13.31.111</t>
  </si>
  <si>
    <t>#Комплект ЗИП для УТВ-339</t>
  </si>
  <si>
    <t>24/00056046</t>
  </si>
  <si>
    <t>08/00039404</t>
  </si>
  <si>
    <t>Кольцо 8МСК-7.0120</t>
  </si>
  <si>
    <t>Кольцо уплотняющее 8МСК-7.0120</t>
  </si>
  <si>
    <t>Втулка 8МСК-7.0125-1</t>
  </si>
  <si>
    <t>24/00071247</t>
  </si>
  <si>
    <t xml:space="preserve">          «_____» ________________ 2019</t>
  </si>
  <si>
    <t>Главный инженер _____________________________ А.Л. Соколов</t>
  </si>
  <si>
    <t>24/00060887</t>
  </si>
  <si>
    <t>Клей Супер Момент Гель 3г</t>
  </si>
  <si>
    <t>20.52.10.140</t>
  </si>
  <si>
    <t>Эксплуататция МРП</t>
  </si>
  <si>
    <t>Перечень невостребованных МТР для программы реализации 2019 год</t>
  </si>
  <si>
    <t>Начальник ОМТСиУЗ</t>
  </si>
  <si>
    <t>А.В. Бахтин</t>
  </si>
  <si>
    <t>не продавать в ГКПЗ 2019</t>
  </si>
  <si>
    <t xml:space="preserve">убрать из продажи </t>
  </si>
  <si>
    <t xml:space="preserve">не продавать, в ГКПЗ 2019 </t>
  </si>
  <si>
    <t>на ремонт взяли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</si>
</sst>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0.000;[Red]\-0.000"/>
    <numFmt numFmtId="166" formatCode="0.000"/>
  </numFmts>
  <fonts count="21" x14ac:knownFonts="1">
    <font>
      <sz val="11"/>
      <color theme="1"/>
      <name val="Calibri"/>
      <family val="2"/>
      <charset val="204"/>
      <scheme val="minor"/>
    </font>
    <font>
      <b/>
      <sz val="8"/>
      <color theme="1"/>
      <name val="Arial"/>
      <family val="2"/>
      <charset val="204"/>
    </font>
    <font>
      <sz val="8"/>
      <color theme="1"/>
      <name val="Arial"/>
      <family val="2"/>
      <charset val="204"/>
    </font>
    <font>
      <sz val="8"/>
      <color rgb="FF000000"/>
      <name val="Arial"/>
      <family val="2"/>
      <charset val="204"/>
    </font>
    <font>
      <b/>
      <sz val="10"/>
      <color theme="1"/>
      <name val="Arial"/>
      <family val="2"/>
      <charset val="204"/>
    </font>
    <font>
      <sz val="10"/>
      <color theme="1"/>
      <name val="Arial"/>
      <family val="2"/>
      <charset val="204"/>
    </font>
    <font>
      <i/>
      <sz val="10"/>
      <color theme="1"/>
      <name val="Arial"/>
      <family val="2"/>
      <charset val="204"/>
    </font>
    <font>
      <i/>
      <sz val="10"/>
      <color rgb="FFFF0000"/>
      <name val="Arial"/>
      <family val="2"/>
      <charset val="204"/>
    </font>
    <font>
      <b/>
      <sz val="8"/>
      <color rgb="FFFF0000"/>
      <name val="Arial"/>
      <family val="2"/>
      <charset val="204"/>
    </font>
    <font>
      <b/>
      <sz val="8"/>
      <name val="Arial"/>
      <family val="2"/>
      <charset val="204"/>
    </font>
    <font>
      <sz val="11"/>
      <color theme="1"/>
      <name val="Calibri"/>
      <family val="2"/>
      <charset val="204"/>
      <scheme val="minor"/>
    </font>
    <font>
      <sz val="10"/>
      <name val="Arial"/>
      <family val="2"/>
      <charset val="204"/>
    </font>
    <font>
      <sz val="8"/>
      <name val="Arial"/>
      <family val="2"/>
      <charset val="204"/>
    </font>
    <font>
      <sz val="8"/>
      <color indexed="8"/>
      <name val="Arial"/>
      <family val="2"/>
    </font>
    <font>
      <sz val="8"/>
      <color rgb="FF000000"/>
      <name val="Arial"/>
      <family val="2"/>
    </font>
    <font>
      <sz val="8"/>
      <name val="Arial"/>
      <family val="2"/>
    </font>
    <font>
      <sz val="8"/>
      <color rgb="FFFF0000"/>
      <name val="Arial"/>
      <family val="2"/>
      <charset val="204"/>
    </font>
    <font>
      <sz val="8"/>
      <color rgb="FFFF0000"/>
      <name val="Arial"/>
      <family val="2"/>
    </font>
    <font>
      <b/>
      <i/>
      <sz val="12"/>
      <color theme="1"/>
      <name val="Arial"/>
      <family val="2"/>
      <charset val="204"/>
    </font>
    <font>
      <sz val="8"/>
      <color rgb="FF00B0F0"/>
      <name val="Arial"/>
      <family val="2"/>
      <charset val="204"/>
    </font>
    <font>
      <sz val="8"/>
      <color rgb="FF0070C0"/>
      <name val="Arial"/>
      <family val="2"/>
      <charset val="204"/>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diagonal/>
    </border>
  </borders>
  <cellStyleXfs count="2">
    <xf numFmtId="0" fontId="0" fillId="0" borderId="0"/>
    <xf numFmtId="0" fontId="10" fillId="0" borderId="0"/>
  </cellStyleXfs>
  <cellXfs count="113">
    <xf numFmtId="0" fontId="0" fillId="0" borderId="0" xfId="0"/>
    <xf numFmtId="0" fontId="5" fillId="0" borderId="0" xfId="0" applyFont="1"/>
    <xf numFmtId="0" fontId="2" fillId="0" borderId="0" xfId="0" applyFont="1"/>
    <xf numFmtId="0" fontId="2" fillId="0" borderId="0" xfId="0" applyFont="1" applyAlignment="1">
      <alignment horizontal="center"/>
    </xf>
    <xf numFmtId="4" fontId="2" fillId="0" borderId="0" xfId="0" applyNumberFormat="1" applyFont="1" applyAlignment="1">
      <alignment horizontal="right"/>
    </xf>
    <xf numFmtId="0" fontId="2" fillId="0" borderId="0" xfId="0" applyFont="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5" fillId="0" borderId="0" xfId="0" applyNumberFormat="1" applyFont="1" applyAlignment="1">
      <alignment horizontal="right"/>
    </xf>
    <xf numFmtId="4" fontId="4" fillId="0" borderId="0" xfId="0" applyNumberFormat="1" applyFont="1" applyAlignment="1">
      <alignment horizontal="right"/>
    </xf>
    <xf numFmtId="4" fontId="2" fillId="0" borderId="0" xfId="0" applyNumberFormat="1" applyFont="1" applyFill="1" applyAlignment="1">
      <alignment horizontal="right"/>
    </xf>
    <xf numFmtId="4" fontId="6" fillId="0" borderId="0" xfId="0" applyNumberFormat="1" applyFont="1" applyFill="1" applyAlignment="1">
      <alignment horizontal="right"/>
    </xf>
    <xf numFmtId="0" fontId="5" fillId="0" borderId="0" xfId="0" applyFont="1" applyFill="1"/>
    <xf numFmtId="0" fontId="5" fillId="0" borderId="0" xfId="0" applyFont="1" applyFill="1" applyAlignment="1">
      <alignment horizontal="center"/>
    </xf>
    <xf numFmtId="0" fontId="5" fillId="0" borderId="0" xfId="0" applyFont="1" applyFill="1" applyAlignment="1"/>
    <xf numFmtId="4" fontId="5" fillId="0" borderId="0" xfId="0" applyNumberFormat="1" applyFont="1" applyFill="1" applyAlignment="1">
      <alignment horizontal="right"/>
    </xf>
    <xf numFmtId="0" fontId="4" fillId="0" borderId="0" xfId="0" applyFont="1"/>
    <xf numFmtId="4" fontId="7" fillId="0" borderId="0" xfId="0" applyNumberFormat="1" applyFont="1" applyFill="1" applyAlignment="1">
      <alignment horizontal="right"/>
    </xf>
    <xf numFmtId="0" fontId="5" fillId="0" borderId="0" xfId="0" applyFont="1" applyAlignment="1">
      <alignment horizontal="center"/>
    </xf>
    <xf numFmtId="0" fontId="5" fillId="0" borderId="0" xfId="0" applyFont="1" applyAlignment="1"/>
    <xf numFmtId="0" fontId="5" fillId="0" borderId="0" xfId="0" applyFont="1" applyAlignment="1">
      <alignment horizontal="right"/>
    </xf>
    <xf numFmtId="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1" fillId="0" borderId="0" xfId="0" applyFont="1" applyFill="1"/>
    <xf numFmtId="0" fontId="11" fillId="0" borderId="0" xfId="0" applyFont="1" applyFill="1" applyAlignment="1">
      <alignment horizontal="center"/>
    </xf>
    <xf numFmtId="0" fontId="11" fillId="0" borderId="0" xfId="0" applyFont="1"/>
    <xf numFmtId="0" fontId="12" fillId="0" borderId="0" xfId="0" applyFont="1"/>
    <xf numFmtId="0" fontId="12" fillId="0" borderId="0" xfId="0" applyFont="1" applyAlignment="1">
      <alignment horizontal="center"/>
    </xf>
    <xf numFmtId="4" fontId="12" fillId="0" borderId="0" xfId="0" applyNumberFormat="1" applyFont="1" applyFill="1" applyAlignment="1">
      <alignment horizontal="right"/>
    </xf>
    <xf numFmtId="0" fontId="11" fillId="0" borderId="0" xfId="0" applyFont="1" applyAlignment="1">
      <alignment horizontal="center"/>
    </xf>
    <xf numFmtId="4" fontId="11" fillId="0" borderId="0" xfId="0" applyNumberFormat="1" applyFont="1" applyFill="1" applyAlignment="1">
      <alignment horizontal="right"/>
    </xf>
    <xf numFmtId="0" fontId="13"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NumberFormat="1" applyFont="1" applyFill="1" applyBorder="1" applyAlignment="1">
      <alignment horizontal="left" vertical="top" wrapText="1" indent="2"/>
    </xf>
    <xf numFmtId="0" fontId="13" fillId="0"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1" fontId="13" fillId="0" borderId="1" xfId="0" applyNumberFormat="1" applyFont="1" applyFill="1" applyBorder="1" applyAlignment="1">
      <alignment horizontal="left" vertical="top" wrapText="1"/>
    </xf>
    <xf numFmtId="165" fontId="13" fillId="0" borderId="1" xfId="0" applyNumberFormat="1" applyFont="1" applyFill="1" applyBorder="1" applyAlignment="1">
      <alignment horizontal="right" vertical="top" wrapText="1"/>
    </xf>
    <xf numFmtId="4" fontId="3" fillId="0" borderId="1" xfId="0" applyNumberFormat="1" applyFont="1" applyFill="1" applyBorder="1" applyAlignment="1">
      <alignment horizontal="right" vertical="center" wrapText="1"/>
    </xf>
    <xf numFmtId="164" fontId="13" fillId="0" borderId="1" xfId="0" applyNumberFormat="1" applyFont="1" applyFill="1" applyBorder="1" applyAlignment="1">
      <alignment horizontal="right" vertical="top" wrapText="1"/>
    </xf>
    <xf numFmtId="0" fontId="2" fillId="0" borderId="0" xfId="0" applyFont="1" applyFill="1"/>
    <xf numFmtId="166" fontId="3" fillId="0" borderId="1" xfId="0" applyNumberFormat="1" applyFont="1" applyFill="1" applyBorder="1" applyAlignment="1">
      <alignment horizontal="right" vertical="center" wrapText="1"/>
    </xf>
    <xf numFmtId="0" fontId="16" fillId="0" borderId="1" xfId="0" applyFont="1" applyFill="1" applyBorder="1" applyAlignment="1">
      <alignment horizontal="right" vertical="center" wrapText="1"/>
    </xf>
    <xf numFmtId="0" fontId="4" fillId="0" borderId="0" xfId="0" applyFont="1" applyFill="1"/>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13" fillId="0" borderId="7" xfId="0" applyNumberFormat="1" applyFont="1" applyFill="1" applyBorder="1" applyAlignment="1">
      <alignment horizontal="left" vertical="top" wrapText="1" indent="2"/>
    </xf>
    <xf numFmtId="0" fontId="13" fillId="0" borderId="7" xfId="0" applyNumberFormat="1" applyFont="1" applyFill="1" applyBorder="1" applyAlignment="1">
      <alignment horizontal="left" vertical="top" wrapText="1"/>
    </xf>
    <xf numFmtId="0" fontId="14" fillId="0" borderId="7" xfId="0" applyFont="1" applyFill="1" applyBorder="1" applyAlignment="1">
      <alignment horizontal="left" vertical="top" wrapText="1"/>
    </xf>
    <xf numFmtId="1" fontId="13" fillId="0" borderId="7" xfId="0" applyNumberFormat="1" applyFont="1" applyFill="1" applyBorder="1" applyAlignment="1">
      <alignment horizontal="left" vertical="top" wrapText="1"/>
    </xf>
    <xf numFmtId="0" fontId="3" fillId="0" borderId="7" xfId="0" applyFont="1" applyFill="1" applyBorder="1" applyAlignment="1">
      <alignment horizontal="center" vertical="center" wrapText="1"/>
    </xf>
    <xf numFmtId="165" fontId="13" fillId="0" borderId="7" xfId="0" applyNumberFormat="1" applyFont="1" applyFill="1" applyBorder="1" applyAlignment="1">
      <alignment horizontal="right" vertical="top" wrapText="1"/>
    </xf>
    <xf numFmtId="4" fontId="3" fillId="0" borderId="7" xfId="0" applyNumberFormat="1" applyFont="1" applyFill="1" applyBorder="1" applyAlignment="1">
      <alignment horizontal="right" vertical="center" wrapText="1"/>
    </xf>
    <xf numFmtId="164" fontId="13" fillId="0" borderId="7" xfId="0" applyNumberFormat="1" applyFont="1" applyFill="1" applyBorder="1" applyAlignment="1">
      <alignment horizontal="right" vertical="top" wrapText="1"/>
    </xf>
    <xf numFmtId="0" fontId="2" fillId="0" borderId="1" xfId="0" applyFont="1" applyFill="1" applyBorder="1"/>
    <xf numFmtId="0" fontId="5" fillId="0" borderId="0" xfId="0" applyFont="1" applyFill="1" applyAlignment="1">
      <alignment horizontal="right"/>
    </xf>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right"/>
    </xf>
    <xf numFmtId="0" fontId="12" fillId="0" borderId="0" xfId="0" applyFont="1" applyFill="1"/>
    <xf numFmtId="4" fontId="1"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right" vertical="center" wrapText="1"/>
    </xf>
    <xf numFmtId="166" fontId="16" fillId="0" borderId="1" xfId="0" applyNumberFormat="1" applyFont="1" applyFill="1" applyBorder="1" applyAlignment="1">
      <alignment horizontal="right" vertical="center" wrapText="1"/>
    </xf>
    <xf numFmtId="0" fontId="15" fillId="0" borderId="1" xfId="0" applyNumberFormat="1" applyFont="1" applyFill="1" applyBorder="1" applyAlignment="1">
      <alignment horizontal="left" vertical="top" wrapText="1" indent="2"/>
    </xf>
    <xf numFmtId="0" fontId="15"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1" fontId="15" fillId="0" borderId="1" xfId="0" applyNumberFormat="1" applyFont="1" applyFill="1" applyBorder="1" applyAlignment="1">
      <alignment horizontal="left" vertical="top" wrapText="1"/>
    </xf>
    <xf numFmtId="0" fontId="12" fillId="0" borderId="1" xfId="0" applyFont="1" applyFill="1" applyBorder="1" applyAlignment="1">
      <alignment horizontal="center" vertical="center" wrapText="1"/>
    </xf>
    <xf numFmtId="165" fontId="15" fillId="0" borderId="1" xfId="0" applyNumberFormat="1" applyFont="1" applyFill="1" applyBorder="1" applyAlignment="1">
      <alignment horizontal="right" vertical="top" wrapText="1"/>
    </xf>
    <xf numFmtId="4" fontId="12"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top" wrapText="1"/>
    </xf>
    <xf numFmtId="166" fontId="12" fillId="0" borderId="1" xfId="0" applyNumberFormat="1" applyFont="1" applyFill="1" applyBorder="1" applyAlignment="1">
      <alignment horizontal="right" vertical="center" wrapText="1"/>
    </xf>
    <xf numFmtId="0" fontId="17" fillId="0" borderId="1" xfId="0" applyNumberFormat="1" applyFont="1" applyFill="1" applyBorder="1" applyAlignment="1">
      <alignment horizontal="center" vertical="top" wrapText="1"/>
    </xf>
    <xf numFmtId="0" fontId="16" fillId="0" borderId="1" xfId="0" applyFont="1" applyFill="1" applyBorder="1" applyAlignment="1">
      <alignment horizontal="center" vertical="center" wrapText="1"/>
    </xf>
    <xf numFmtId="0" fontId="17" fillId="0" borderId="1" xfId="0" applyNumberFormat="1" applyFont="1" applyFill="1" applyBorder="1" applyAlignment="1">
      <alignment horizontal="left" vertical="top" wrapText="1" indent="2"/>
    </xf>
    <xf numFmtId="0" fontId="17" fillId="0" borderId="1" xfId="0" applyNumberFormat="1" applyFont="1" applyFill="1" applyBorder="1" applyAlignment="1">
      <alignment horizontal="left" vertical="top" wrapText="1"/>
    </xf>
    <xf numFmtId="4" fontId="17" fillId="0" borderId="1" xfId="0" applyNumberFormat="1" applyFont="1" applyFill="1" applyBorder="1" applyAlignment="1">
      <alignment horizontal="right" vertical="center" wrapText="1"/>
    </xf>
    <xf numFmtId="166" fontId="3" fillId="0" borderId="7" xfId="0" applyNumberFormat="1" applyFont="1" applyFill="1" applyBorder="1" applyAlignment="1">
      <alignment horizontal="right" vertical="center" wrapText="1"/>
    </xf>
    <xf numFmtId="0" fontId="2"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right" vertical="center" wrapText="1"/>
    </xf>
    <xf numFmtId="4" fontId="3" fillId="0" borderId="2" xfId="0" applyNumberFormat="1" applyFont="1" applyFill="1" applyBorder="1" applyAlignment="1">
      <alignment horizontal="right" vertical="center" wrapText="1"/>
    </xf>
    <xf numFmtId="0" fontId="2" fillId="0" borderId="0" xfId="0" applyFont="1" applyFill="1" applyBorder="1"/>
    <xf numFmtId="0" fontId="18" fillId="0" borderId="0" xfId="0" applyFont="1"/>
    <xf numFmtId="0" fontId="12" fillId="0" borderId="1" xfId="0" applyNumberFormat="1" applyFont="1" applyFill="1" applyBorder="1" applyAlignment="1">
      <alignment horizontal="left" vertical="top" wrapText="1" indent="2"/>
    </xf>
    <xf numFmtId="0" fontId="12" fillId="0" borderId="1"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1" fontId="12" fillId="0" borderId="1" xfId="0" applyNumberFormat="1" applyFont="1" applyFill="1" applyBorder="1" applyAlignment="1">
      <alignment horizontal="left" vertical="top" wrapText="1"/>
    </xf>
    <xf numFmtId="165" fontId="12" fillId="0"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65" fontId="13" fillId="4" borderId="1" xfId="0" applyNumberFormat="1" applyFont="1" applyFill="1" applyBorder="1" applyAlignment="1">
      <alignment horizontal="right" vertical="top" wrapText="1"/>
    </xf>
    <xf numFmtId="0" fontId="2" fillId="4" borderId="1" xfId="0" applyFont="1" applyFill="1" applyBorder="1" applyAlignment="1">
      <alignment horizontal="center" vertical="center" wrapText="1"/>
    </xf>
    <xf numFmtId="0" fontId="13" fillId="4" borderId="1" xfId="0" applyNumberFormat="1" applyFont="1" applyFill="1" applyBorder="1" applyAlignment="1">
      <alignment horizontal="left" vertical="top" wrapText="1" indent="2"/>
    </xf>
    <xf numFmtId="0" fontId="13" fillId="4" borderId="1" xfId="0" applyNumberFormat="1" applyFont="1" applyFill="1" applyBorder="1" applyAlignment="1">
      <alignment horizontal="left" vertical="top" wrapText="1"/>
    </xf>
    <xf numFmtId="0" fontId="14" fillId="4" borderId="1" xfId="0" applyFont="1" applyFill="1" applyBorder="1" applyAlignment="1">
      <alignment horizontal="left" vertical="top" wrapText="1"/>
    </xf>
    <xf numFmtId="1" fontId="13" fillId="4" borderId="1" xfId="0" applyNumberFormat="1" applyFont="1" applyFill="1" applyBorder="1" applyAlignment="1">
      <alignment horizontal="left" vertical="top" wrapText="1"/>
    </xf>
    <xf numFmtId="0" fontId="3" fillId="4" borderId="1" xfId="0" applyFont="1" applyFill="1" applyBorder="1" applyAlignment="1">
      <alignment horizontal="center" vertical="center" wrapText="1"/>
    </xf>
    <xf numFmtId="4" fontId="3" fillId="4" borderId="1" xfId="0" applyNumberFormat="1" applyFont="1" applyFill="1" applyBorder="1" applyAlignment="1">
      <alignment horizontal="right" vertical="center" wrapText="1"/>
    </xf>
    <xf numFmtId="164" fontId="13" fillId="4" borderId="1" xfId="0" applyNumberFormat="1" applyFont="1" applyFill="1" applyBorder="1" applyAlignment="1">
      <alignment horizontal="right" vertical="top" wrapText="1"/>
    </xf>
    <xf numFmtId="166" fontId="3" fillId="4" borderId="1" xfId="0" applyNumberFormat="1" applyFont="1" applyFill="1" applyBorder="1" applyAlignment="1">
      <alignment horizontal="right" vertical="center" wrapText="1"/>
    </xf>
    <xf numFmtId="0" fontId="2" fillId="4" borderId="0" xfId="0" applyFont="1" applyFill="1"/>
    <xf numFmtId="0" fontId="13" fillId="4" borderId="1" xfId="0" applyNumberFormat="1" applyFont="1" applyFill="1" applyBorder="1" applyAlignment="1">
      <alignment horizontal="center" vertical="top" wrapText="1"/>
    </xf>
    <xf numFmtId="4" fontId="16" fillId="4" borderId="1" xfId="0" applyNumberFormat="1" applyFont="1" applyFill="1" applyBorder="1" applyAlignment="1">
      <alignment horizontal="right" vertical="center" wrapText="1"/>
    </xf>
    <xf numFmtId="0" fontId="4" fillId="2" borderId="5" xfId="0" applyFont="1" applyFill="1" applyBorder="1" applyAlignment="1">
      <alignment horizontal="center"/>
    </xf>
    <xf numFmtId="0" fontId="4" fillId="0" borderId="6" xfId="0" applyFont="1" applyFill="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81"/>
  <sheetViews>
    <sheetView tabSelected="1" topLeftCell="A7" zoomScaleNormal="100" workbookViewId="0">
      <pane xSplit="3" ySplit="9" topLeftCell="D722" activePane="bottomRight" state="frozen"/>
      <selection activeCell="A7" sqref="A7"/>
      <selection pane="topRight" activeCell="D7" sqref="D7"/>
      <selection pane="bottomLeft" activeCell="A16" sqref="A16"/>
      <selection pane="bottomRight" activeCell="B732" sqref="B732"/>
    </sheetView>
  </sheetViews>
  <sheetFormatPr defaultRowHeight="11.25" x14ac:dyDescent="0.2"/>
  <cols>
    <col min="1" max="1" width="6.140625" style="43" customWidth="1"/>
    <col min="2" max="2" width="15.42578125" style="2" customWidth="1"/>
    <col min="3" max="3" width="41.42578125" style="2" customWidth="1"/>
    <col min="4" max="4" width="40.7109375" style="2" customWidth="1"/>
    <col min="5" max="5" width="8.7109375" style="3" customWidth="1"/>
    <col min="6" max="6" width="10.7109375" style="3" customWidth="1"/>
    <col min="7" max="7" width="7.7109375" style="2" customWidth="1"/>
    <col min="8" max="8" width="12.42578125" style="2" customWidth="1"/>
    <col min="9" max="9" width="4.7109375" style="2" customWidth="1"/>
    <col min="10" max="10" width="8.28515625" style="5" customWidth="1"/>
    <col min="11" max="12" width="10.7109375" style="4" customWidth="1"/>
    <col min="13" max="13" width="12.7109375" style="2" customWidth="1"/>
    <col min="14" max="14" width="8" style="61" customWidth="1"/>
    <col min="15" max="15" width="14" style="3" customWidth="1"/>
    <col min="16" max="17" width="10.7109375" style="4" customWidth="1"/>
    <col min="18" max="19" width="11.7109375" style="4" customWidth="1"/>
    <col min="20" max="20" width="14.7109375" style="4" customWidth="1"/>
    <col min="21" max="16384" width="9.140625" style="2"/>
  </cols>
  <sheetData>
    <row r="1" spans="1:20" s="1" customFormat="1" ht="12.75" hidden="1" x14ac:dyDescent="0.2">
      <c r="A1" s="12"/>
      <c r="E1" s="18"/>
      <c r="F1" s="18"/>
      <c r="J1" s="19"/>
      <c r="K1" s="8"/>
      <c r="L1" s="8"/>
      <c r="N1" s="58"/>
      <c r="O1" s="18"/>
      <c r="P1" s="8"/>
      <c r="Q1" s="8"/>
      <c r="R1" s="8"/>
      <c r="S1" s="9" t="s">
        <v>22</v>
      </c>
      <c r="T1" s="9"/>
    </row>
    <row r="2" spans="1:20" ht="12.75" hidden="1" x14ac:dyDescent="0.2">
      <c r="S2" s="8" t="s">
        <v>32</v>
      </c>
      <c r="T2" s="8"/>
    </row>
    <row r="3" spans="1:20" ht="12.75" hidden="1" x14ac:dyDescent="0.2">
      <c r="S3" s="8" t="s">
        <v>31</v>
      </c>
      <c r="T3" s="8"/>
    </row>
    <row r="4" spans="1:20" s="1" customFormat="1" ht="12.75" hidden="1" x14ac:dyDescent="0.2">
      <c r="A4" s="12"/>
      <c r="E4" s="18"/>
      <c r="F4" s="18"/>
      <c r="J4" s="19"/>
      <c r="K4" s="8"/>
      <c r="L4" s="8"/>
      <c r="N4" s="58"/>
      <c r="O4" s="18"/>
      <c r="P4" s="8"/>
      <c r="Q4" s="8"/>
      <c r="R4" s="8"/>
      <c r="S4" s="8" t="s">
        <v>34</v>
      </c>
      <c r="T4" s="8"/>
    </row>
    <row r="5" spans="1:20" s="1" customFormat="1" ht="12.75" hidden="1" x14ac:dyDescent="0.2">
      <c r="A5" s="12"/>
      <c r="E5" s="18"/>
      <c r="F5" s="18"/>
      <c r="J5" s="19"/>
      <c r="K5" s="8"/>
      <c r="L5" s="8"/>
      <c r="N5" s="58"/>
      <c r="O5" s="18"/>
      <c r="P5" s="8"/>
      <c r="Q5" s="8"/>
      <c r="R5" s="8"/>
      <c r="S5" s="8"/>
      <c r="T5" s="8"/>
    </row>
    <row r="6" spans="1:20" s="16" customFormat="1" ht="12.75" hidden="1" x14ac:dyDescent="0.2">
      <c r="A6" s="111" t="s">
        <v>23</v>
      </c>
      <c r="B6" s="111"/>
      <c r="C6" s="111"/>
      <c r="D6" s="111"/>
      <c r="E6" s="111"/>
      <c r="F6" s="111"/>
      <c r="G6" s="111"/>
      <c r="H6" s="111"/>
      <c r="I6" s="111"/>
      <c r="J6" s="111"/>
      <c r="K6" s="111"/>
      <c r="L6" s="111"/>
      <c r="M6" s="111"/>
      <c r="N6" s="111"/>
      <c r="O6" s="111"/>
      <c r="P6" s="111"/>
      <c r="Q6" s="111"/>
      <c r="R6" s="111"/>
      <c r="S6" s="111"/>
    </row>
    <row r="7" spans="1:20" ht="12.75" x14ac:dyDescent="0.2">
      <c r="A7" s="46" t="s">
        <v>21</v>
      </c>
      <c r="B7" s="16"/>
      <c r="S7" s="9" t="s">
        <v>20</v>
      </c>
      <c r="T7" s="9"/>
    </row>
    <row r="8" spans="1:20" ht="12.75" x14ac:dyDescent="0.2">
      <c r="K8" s="10"/>
      <c r="L8" s="10"/>
      <c r="O8" s="29"/>
      <c r="P8" s="30"/>
      <c r="Q8" s="20"/>
      <c r="R8" s="31"/>
      <c r="S8" s="32" t="s">
        <v>45</v>
      </c>
      <c r="T8" s="17"/>
    </row>
    <row r="9" spans="1:20" s="12" customFormat="1" ht="12.75" x14ac:dyDescent="0.2">
      <c r="A9" s="25" t="s">
        <v>3068</v>
      </c>
      <c r="B9" s="25"/>
      <c r="C9" s="25"/>
      <c r="D9" s="25"/>
      <c r="E9" s="26"/>
      <c r="F9" s="13"/>
      <c r="J9" s="14"/>
      <c r="K9" s="15"/>
      <c r="L9" s="15"/>
      <c r="N9" s="58"/>
      <c r="O9" s="13"/>
      <c r="P9" s="15"/>
      <c r="Q9" s="13"/>
      <c r="R9" s="15"/>
      <c r="S9" s="15" t="s">
        <v>36</v>
      </c>
      <c r="T9" s="11"/>
    </row>
    <row r="10" spans="1:20" ht="12.75" x14ac:dyDescent="0.2">
      <c r="S10" s="8" t="s">
        <v>46</v>
      </c>
      <c r="T10" s="8"/>
    </row>
    <row r="11" spans="1:20" ht="12.75" x14ac:dyDescent="0.2">
      <c r="A11" s="25" t="s">
        <v>3085</v>
      </c>
      <c r="B11" s="27"/>
      <c r="C11" s="28"/>
      <c r="D11" s="27"/>
      <c r="S11" s="8"/>
      <c r="T11" s="8"/>
    </row>
    <row r="12" spans="1:20" ht="12.75" x14ac:dyDescent="0.2">
      <c r="S12" s="8" t="s">
        <v>3084</v>
      </c>
      <c r="T12" s="8"/>
    </row>
    <row r="13" spans="1:20" ht="15" x14ac:dyDescent="0.2">
      <c r="D13" s="88" t="s">
        <v>3090</v>
      </c>
    </row>
    <row r="14" spans="1:20" s="3" customFormat="1" ht="78.75" x14ac:dyDescent="0.2">
      <c r="A14" s="47" t="s">
        <v>14</v>
      </c>
      <c r="B14" s="22" t="s">
        <v>25</v>
      </c>
      <c r="C14" s="22" t="s">
        <v>15</v>
      </c>
      <c r="D14" s="22" t="s">
        <v>16</v>
      </c>
      <c r="E14" s="22" t="s">
        <v>0</v>
      </c>
      <c r="F14" s="22" t="s">
        <v>1</v>
      </c>
      <c r="G14" s="22" t="s">
        <v>19</v>
      </c>
      <c r="H14" s="22" t="s">
        <v>18</v>
      </c>
      <c r="I14" s="22" t="s">
        <v>3</v>
      </c>
      <c r="J14" s="22" t="s">
        <v>4</v>
      </c>
      <c r="K14" s="21" t="s">
        <v>8</v>
      </c>
      <c r="L14" s="21" t="s">
        <v>9</v>
      </c>
      <c r="M14" s="21" t="s">
        <v>5</v>
      </c>
      <c r="N14" s="24" t="s">
        <v>33</v>
      </c>
      <c r="O14" s="6" t="s">
        <v>2</v>
      </c>
      <c r="P14" s="7" t="s">
        <v>6</v>
      </c>
      <c r="Q14" s="7" t="s">
        <v>7</v>
      </c>
      <c r="R14" s="23" t="s">
        <v>27</v>
      </c>
      <c r="S14" s="7" t="s">
        <v>10</v>
      </c>
      <c r="T14" s="7" t="s">
        <v>35</v>
      </c>
    </row>
    <row r="15" spans="1:20" s="3" customFormat="1" x14ac:dyDescent="0.2">
      <c r="A15" s="47">
        <v>1</v>
      </c>
      <c r="B15" s="22">
        <v>2</v>
      </c>
      <c r="C15" s="22">
        <v>3</v>
      </c>
      <c r="D15" s="22">
        <v>4</v>
      </c>
      <c r="E15" s="22">
        <v>5</v>
      </c>
      <c r="F15" s="22">
        <v>6</v>
      </c>
      <c r="G15" s="22">
        <v>7</v>
      </c>
      <c r="H15" s="22">
        <v>8</v>
      </c>
      <c r="I15" s="22">
        <v>9</v>
      </c>
      <c r="J15" s="22">
        <v>10</v>
      </c>
      <c r="K15" s="22">
        <v>11</v>
      </c>
      <c r="L15" s="22">
        <v>12</v>
      </c>
      <c r="M15" s="22">
        <v>13</v>
      </c>
      <c r="N15" s="22">
        <v>14</v>
      </c>
      <c r="O15" s="6">
        <v>15</v>
      </c>
      <c r="P15" s="6">
        <v>16</v>
      </c>
      <c r="Q15" s="6">
        <v>17</v>
      </c>
      <c r="R15" s="6">
        <v>18</v>
      </c>
      <c r="S15" s="6">
        <v>19</v>
      </c>
      <c r="T15" s="24">
        <v>20</v>
      </c>
    </row>
    <row r="16" spans="1:20" s="43" customFormat="1" ht="19.5" customHeight="1" x14ac:dyDescent="0.2">
      <c r="A16" s="35">
        <v>1</v>
      </c>
      <c r="B16" s="36" t="s">
        <v>47</v>
      </c>
      <c r="C16" s="37" t="s">
        <v>1029</v>
      </c>
      <c r="D16" s="38" t="s">
        <v>1029</v>
      </c>
      <c r="E16" s="39">
        <v>414046</v>
      </c>
      <c r="F16" s="37" t="s">
        <v>2812</v>
      </c>
      <c r="G16" s="34">
        <v>2005</v>
      </c>
      <c r="H16" s="34" t="s">
        <v>3002</v>
      </c>
      <c r="I16" s="37" t="s">
        <v>11</v>
      </c>
      <c r="J16" s="40">
        <v>1</v>
      </c>
      <c r="K16" s="41">
        <v>6795.3</v>
      </c>
      <c r="L16" s="42">
        <f t="shared" ref="L16:L79" si="0">K16*J16</f>
        <v>6795.3</v>
      </c>
      <c r="M16" s="34" t="s">
        <v>3059</v>
      </c>
      <c r="N16" s="44">
        <v>40</v>
      </c>
      <c r="O16" s="34" t="s">
        <v>3067</v>
      </c>
      <c r="P16" s="64">
        <v>300</v>
      </c>
      <c r="Q16" s="64">
        <f>P16*J16</f>
        <v>300</v>
      </c>
      <c r="R16" s="41">
        <v>584</v>
      </c>
      <c r="S16" s="41">
        <v>-6211.3</v>
      </c>
      <c r="T16" s="41" t="s">
        <v>3012</v>
      </c>
    </row>
    <row r="17" spans="1:20" s="43" customFormat="1" ht="19.5" customHeight="1" x14ac:dyDescent="0.2">
      <c r="A17" s="35">
        <v>2</v>
      </c>
      <c r="B17" s="36" t="s">
        <v>48</v>
      </c>
      <c r="C17" s="37" t="s">
        <v>1030</v>
      </c>
      <c r="D17" s="38" t="s">
        <v>2011</v>
      </c>
      <c r="E17" s="39">
        <v>395816</v>
      </c>
      <c r="F17" s="37" t="s">
        <v>2812</v>
      </c>
      <c r="G17" s="34">
        <v>2006</v>
      </c>
      <c r="H17" s="34" t="s">
        <v>3002</v>
      </c>
      <c r="I17" s="37" t="s">
        <v>11</v>
      </c>
      <c r="J17" s="40">
        <v>2</v>
      </c>
      <c r="K17" s="41">
        <v>5300.5</v>
      </c>
      <c r="L17" s="42">
        <f t="shared" si="0"/>
        <v>10601</v>
      </c>
      <c r="M17" s="34" t="s">
        <v>3059</v>
      </c>
      <c r="N17" s="44">
        <v>0.24</v>
      </c>
      <c r="O17" s="34" t="s">
        <v>3067</v>
      </c>
      <c r="P17" s="41">
        <f>K17*0.5</f>
        <v>2650.25</v>
      </c>
      <c r="Q17" s="41">
        <f>P17*N17</f>
        <v>636.05999999999995</v>
      </c>
      <c r="R17" s="41">
        <v>3.504</v>
      </c>
      <c r="S17" s="41">
        <v>-10597.495999999999</v>
      </c>
      <c r="T17" s="41" t="s">
        <v>3012</v>
      </c>
    </row>
    <row r="18" spans="1:20" s="43" customFormat="1" ht="19.5" customHeight="1" x14ac:dyDescent="0.2">
      <c r="A18" s="35">
        <v>3</v>
      </c>
      <c r="B18" s="36" t="s">
        <v>49</v>
      </c>
      <c r="C18" s="37" t="s">
        <v>1031</v>
      </c>
      <c r="D18" s="38" t="s">
        <v>2012</v>
      </c>
      <c r="E18" s="39">
        <v>334366</v>
      </c>
      <c r="F18" s="37" t="s">
        <v>2813</v>
      </c>
      <c r="G18" s="34">
        <v>2007</v>
      </c>
      <c r="H18" s="34" t="s">
        <v>3003</v>
      </c>
      <c r="I18" s="37" t="s">
        <v>11</v>
      </c>
      <c r="J18" s="40">
        <v>2</v>
      </c>
      <c r="K18" s="41">
        <v>29512.5</v>
      </c>
      <c r="L18" s="42">
        <f t="shared" si="0"/>
        <v>59025</v>
      </c>
      <c r="M18" s="34" t="s">
        <v>3059</v>
      </c>
      <c r="N18" s="44">
        <v>390</v>
      </c>
      <c r="O18" s="34" t="s">
        <v>3066</v>
      </c>
      <c r="P18" s="41">
        <v>14.6</v>
      </c>
      <c r="Q18" s="41">
        <f>P18*N18</f>
        <v>5694</v>
      </c>
      <c r="R18" s="41">
        <v>5694</v>
      </c>
      <c r="S18" s="41">
        <v>-53331</v>
      </c>
      <c r="T18" s="41" t="s">
        <v>3012</v>
      </c>
    </row>
    <row r="19" spans="1:20" s="43" customFormat="1" ht="19.5" customHeight="1" x14ac:dyDescent="0.2">
      <c r="A19" s="35">
        <v>4</v>
      </c>
      <c r="B19" s="36" t="s">
        <v>50</v>
      </c>
      <c r="C19" s="37" t="s">
        <v>1032</v>
      </c>
      <c r="D19" s="38" t="s">
        <v>2013</v>
      </c>
      <c r="E19" s="39">
        <v>375194</v>
      </c>
      <c r="F19" s="37" t="s">
        <v>2814</v>
      </c>
      <c r="G19" s="34">
        <v>2007</v>
      </c>
      <c r="H19" s="34" t="s">
        <v>3002</v>
      </c>
      <c r="I19" s="37" t="s">
        <v>11</v>
      </c>
      <c r="J19" s="40">
        <v>2</v>
      </c>
      <c r="K19" s="41">
        <v>33.47</v>
      </c>
      <c r="L19" s="42">
        <f t="shared" si="0"/>
        <v>66.94</v>
      </c>
      <c r="M19" s="34" t="s">
        <v>3059</v>
      </c>
      <c r="N19" s="44">
        <v>0.3</v>
      </c>
      <c r="O19" s="34" t="s">
        <v>3067</v>
      </c>
      <c r="P19" s="64">
        <v>125</v>
      </c>
      <c r="Q19" s="64">
        <f>P19*J19</f>
        <v>250</v>
      </c>
      <c r="R19" s="41">
        <v>4.38</v>
      </c>
      <c r="S19" s="41">
        <v>-62.559999999999995</v>
      </c>
      <c r="T19" s="41" t="s">
        <v>3012</v>
      </c>
    </row>
    <row r="20" spans="1:20" s="43" customFormat="1" ht="19.5" customHeight="1" x14ac:dyDescent="0.2">
      <c r="A20" s="35">
        <v>5</v>
      </c>
      <c r="B20" s="36" t="s">
        <v>51</v>
      </c>
      <c r="C20" s="37" t="s">
        <v>1033</v>
      </c>
      <c r="D20" s="38" t="s">
        <v>2014</v>
      </c>
      <c r="E20" s="39">
        <v>437039</v>
      </c>
      <c r="F20" s="37" t="s">
        <v>2814</v>
      </c>
      <c r="G20" s="34">
        <v>2007</v>
      </c>
      <c r="H20" s="34" t="s">
        <v>3002</v>
      </c>
      <c r="I20" s="37" t="s">
        <v>11</v>
      </c>
      <c r="J20" s="40">
        <v>1</v>
      </c>
      <c r="K20" s="41">
        <v>200</v>
      </c>
      <c r="L20" s="42">
        <f t="shared" si="0"/>
        <v>200</v>
      </c>
      <c r="M20" s="34" t="s">
        <v>3059</v>
      </c>
      <c r="N20" s="44">
        <v>5</v>
      </c>
      <c r="O20" s="34" t="s">
        <v>3067</v>
      </c>
      <c r="P20" s="64">
        <v>225</v>
      </c>
      <c r="Q20" s="64">
        <f>P20*J20</f>
        <v>225</v>
      </c>
      <c r="R20" s="41">
        <v>73</v>
      </c>
      <c r="S20" s="41">
        <v>-127</v>
      </c>
      <c r="T20" s="41" t="s">
        <v>3012</v>
      </c>
    </row>
    <row r="21" spans="1:20" s="62" customFormat="1" ht="19.5" customHeight="1" x14ac:dyDescent="0.2">
      <c r="A21" s="70">
        <v>6</v>
      </c>
      <c r="B21" s="89" t="s">
        <v>52</v>
      </c>
      <c r="C21" s="90" t="s">
        <v>1034</v>
      </c>
      <c r="D21" s="91" t="s">
        <v>2015</v>
      </c>
      <c r="E21" s="92">
        <v>355726</v>
      </c>
      <c r="F21" s="90" t="s">
        <v>2814</v>
      </c>
      <c r="G21" s="70">
        <v>2007</v>
      </c>
      <c r="H21" s="70" t="s">
        <v>3002</v>
      </c>
      <c r="I21" s="90" t="s">
        <v>11</v>
      </c>
      <c r="J21" s="93">
        <v>119</v>
      </c>
      <c r="K21" s="72">
        <v>336.32873949579835</v>
      </c>
      <c r="L21" s="94">
        <f t="shared" si="0"/>
        <v>40023.120000000003</v>
      </c>
      <c r="M21" s="70" t="s">
        <v>3059</v>
      </c>
      <c r="N21" s="74">
        <v>5</v>
      </c>
      <c r="O21" s="70" t="s">
        <v>3067</v>
      </c>
      <c r="P21" s="72">
        <f>K21*0.5</f>
        <v>168.16436974789917</v>
      </c>
      <c r="Q21" s="72">
        <f>P21*J21</f>
        <v>20011.560000000001</v>
      </c>
      <c r="R21" s="72">
        <v>73</v>
      </c>
      <c r="S21" s="72">
        <v>-39950.120000000003</v>
      </c>
      <c r="T21" s="72" t="s">
        <v>3012</v>
      </c>
    </row>
    <row r="22" spans="1:20" s="43" customFormat="1" ht="18.75" customHeight="1" x14ac:dyDescent="0.2">
      <c r="A22" s="35">
        <v>7</v>
      </c>
      <c r="B22" s="36" t="s">
        <v>53</v>
      </c>
      <c r="C22" s="37" t="s">
        <v>1035</v>
      </c>
      <c r="D22" s="38" t="s">
        <v>2016</v>
      </c>
      <c r="E22" s="39">
        <v>334651</v>
      </c>
      <c r="F22" s="37" t="s">
        <v>2813</v>
      </c>
      <c r="G22" s="34">
        <v>2006</v>
      </c>
      <c r="H22" s="34" t="s">
        <v>3003</v>
      </c>
      <c r="I22" s="37" t="s">
        <v>11</v>
      </c>
      <c r="J22" s="40">
        <v>4</v>
      </c>
      <c r="K22" s="41">
        <v>17847.5</v>
      </c>
      <c r="L22" s="42">
        <f t="shared" si="0"/>
        <v>71390</v>
      </c>
      <c r="M22" s="34" t="s">
        <v>3059</v>
      </c>
      <c r="N22" s="44">
        <v>220</v>
      </c>
      <c r="O22" s="34" t="s">
        <v>3066</v>
      </c>
      <c r="P22" s="41">
        <v>14.6</v>
      </c>
      <c r="Q22" s="41">
        <f>P22*N22</f>
        <v>3212</v>
      </c>
      <c r="R22" s="41">
        <v>3212</v>
      </c>
      <c r="S22" s="41">
        <v>-68178</v>
      </c>
      <c r="T22" s="41" t="s">
        <v>3012</v>
      </c>
    </row>
    <row r="23" spans="1:20" s="43" customFormat="1" ht="19.5" customHeight="1" x14ac:dyDescent="0.2">
      <c r="A23" s="35">
        <v>8</v>
      </c>
      <c r="B23" s="36" t="s">
        <v>54</v>
      </c>
      <c r="C23" s="37" t="s">
        <v>1036</v>
      </c>
      <c r="D23" s="38" t="s">
        <v>2017</v>
      </c>
      <c r="E23" s="39">
        <v>375954</v>
      </c>
      <c r="F23" s="37" t="s">
        <v>2815</v>
      </c>
      <c r="G23" s="34">
        <v>2006</v>
      </c>
      <c r="H23" s="34" t="s">
        <v>3002</v>
      </c>
      <c r="I23" s="37" t="s">
        <v>11</v>
      </c>
      <c r="J23" s="40">
        <v>7</v>
      </c>
      <c r="K23" s="41">
        <v>13.578571428571427</v>
      </c>
      <c r="L23" s="42">
        <f t="shared" si="0"/>
        <v>95.05</v>
      </c>
      <c r="M23" s="34" t="s">
        <v>3059</v>
      </c>
      <c r="N23" s="44">
        <v>1.9</v>
      </c>
      <c r="O23" s="34" t="s">
        <v>3067</v>
      </c>
      <c r="P23" s="64">
        <v>16</v>
      </c>
      <c r="Q23" s="64">
        <f>P23*J23</f>
        <v>112</v>
      </c>
      <c r="R23" s="41">
        <v>27.74</v>
      </c>
      <c r="S23" s="41">
        <v>-67.31</v>
      </c>
      <c r="T23" s="41" t="s">
        <v>3012</v>
      </c>
    </row>
    <row r="24" spans="1:20" s="43" customFormat="1" ht="19.5" customHeight="1" x14ac:dyDescent="0.2">
      <c r="A24" s="35">
        <v>9</v>
      </c>
      <c r="B24" s="36" t="s">
        <v>55</v>
      </c>
      <c r="C24" s="37" t="s">
        <v>1037</v>
      </c>
      <c r="D24" s="38" t="s">
        <v>2018</v>
      </c>
      <c r="E24" s="39">
        <v>431337</v>
      </c>
      <c r="F24" s="37" t="s">
        <v>2812</v>
      </c>
      <c r="G24" s="34">
        <v>2006</v>
      </c>
      <c r="H24" s="34" t="s">
        <v>3002</v>
      </c>
      <c r="I24" s="37" t="s">
        <v>11</v>
      </c>
      <c r="J24" s="40">
        <v>2</v>
      </c>
      <c r="K24" s="41">
        <v>24559.32</v>
      </c>
      <c r="L24" s="42">
        <f t="shared" si="0"/>
        <v>49118.64</v>
      </c>
      <c r="M24" s="34" t="s">
        <v>3059</v>
      </c>
      <c r="N24" s="44">
        <v>208</v>
      </c>
      <c r="O24" s="34" t="s">
        <v>3067</v>
      </c>
      <c r="P24" s="64">
        <v>8400</v>
      </c>
      <c r="Q24" s="64">
        <f>P24*J24</f>
        <v>16800</v>
      </c>
      <c r="R24" s="41">
        <v>3036.7999999999997</v>
      </c>
      <c r="S24" s="41">
        <v>-46081.84</v>
      </c>
      <c r="T24" s="41" t="s">
        <v>3012</v>
      </c>
    </row>
    <row r="25" spans="1:20" s="62" customFormat="1" ht="19.5" customHeight="1" x14ac:dyDescent="0.2">
      <c r="A25" s="70">
        <v>10</v>
      </c>
      <c r="B25" s="89" t="s">
        <v>56</v>
      </c>
      <c r="C25" s="90" t="s">
        <v>1038</v>
      </c>
      <c r="D25" s="91" t="s">
        <v>1038</v>
      </c>
      <c r="E25" s="92">
        <v>417958</v>
      </c>
      <c r="F25" s="90" t="s">
        <v>2816</v>
      </c>
      <c r="G25" s="70">
        <v>2006</v>
      </c>
      <c r="H25" s="70" t="s">
        <v>3002</v>
      </c>
      <c r="I25" s="90" t="s">
        <v>11</v>
      </c>
      <c r="J25" s="93">
        <v>2</v>
      </c>
      <c r="K25" s="72">
        <v>677.96500000000003</v>
      </c>
      <c r="L25" s="94">
        <f t="shared" si="0"/>
        <v>1355.93</v>
      </c>
      <c r="M25" s="70" t="s">
        <v>3059</v>
      </c>
      <c r="N25" s="74">
        <v>16</v>
      </c>
      <c r="O25" s="70" t="s">
        <v>3067</v>
      </c>
      <c r="P25" s="72">
        <f>K25*0.5</f>
        <v>338.98250000000002</v>
      </c>
      <c r="Q25" s="72">
        <f>P25*J25</f>
        <v>677.96500000000003</v>
      </c>
      <c r="R25" s="72">
        <v>233.6</v>
      </c>
      <c r="S25" s="72">
        <v>-1122.3300000000002</v>
      </c>
      <c r="T25" s="72" t="s">
        <v>3012</v>
      </c>
    </row>
    <row r="26" spans="1:20" s="43" customFormat="1" ht="19.5" customHeight="1" x14ac:dyDescent="0.2">
      <c r="A26" s="35">
        <v>11</v>
      </c>
      <c r="B26" s="36" t="s">
        <v>57</v>
      </c>
      <c r="C26" s="37" t="s">
        <v>1039</v>
      </c>
      <c r="D26" s="38" t="s">
        <v>2019</v>
      </c>
      <c r="E26" s="39">
        <v>499769</v>
      </c>
      <c r="F26" s="37" t="s">
        <v>2813</v>
      </c>
      <c r="G26" s="34">
        <v>2006</v>
      </c>
      <c r="H26" s="34" t="s">
        <v>3003</v>
      </c>
      <c r="I26" s="37" t="s">
        <v>11</v>
      </c>
      <c r="J26" s="40">
        <v>1</v>
      </c>
      <c r="K26" s="41">
        <v>65985</v>
      </c>
      <c r="L26" s="42">
        <f t="shared" si="0"/>
        <v>65985</v>
      </c>
      <c r="M26" s="34" t="s">
        <v>3059</v>
      </c>
      <c r="N26" s="44">
        <v>485</v>
      </c>
      <c r="O26" s="34" t="s">
        <v>3066</v>
      </c>
      <c r="P26" s="41">
        <v>14.6</v>
      </c>
      <c r="Q26" s="41">
        <f t="shared" ref="Q26:Q30" si="1">P26*N26</f>
        <v>7081</v>
      </c>
      <c r="R26" s="41">
        <v>7081</v>
      </c>
      <c r="S26" s="41">
        <v>-58904</v>
      </c>
      <c r="T26" s="41" t="s">
        <v>3012</v>
      </c>
    </row>
    <row r="27" spans="1:20" s="43" customFormat="1" ht="19.5" customHeight="1" x14ac:dyDescent="0.2">
      <c r="A27" s="35">
        <v>12</v>
      </c>
      <c r="B27" s="36" t="s">
        <v>58</v>
      </c>
      <c r="C27" s="37" t="s">
        <v>1040</v>
      </c>
      <c r="D27" s="38" t="s">
        <v>2020</v>
      </c>
      <c r="E27" s="39">
        <v>521084</v>
      </c>
      <c r="F27" s="37" t="s">
        <v>2817</v>
      </c>
      <c r="G27" s="34">
        <v>2006</v>
      </c>
      <c r="H27" s="34" t="s">
        <v>3003</v>
      </c>
      <c r="I27" s="37" t="s">
        <v>11</v>
      </c>
      <c r="J27" s="40">
        <v>3</v>
      </c>
      <c r="K27" s="41">
        <v>3019.6299999999997</v>
      </c>
      <c r="L27" s="42">
        <f t="shared" si="0"/>
        <v>9058.89</v>
      </c>
      <c r="M27" s="34" t="s">
        <v>3059</v>
      </c>
      <c r="N27" s="44">
        <v>24.5</v>
      </c>
      <c r="O27" s="34" t="s">
        <v>3066</v>
      </c>
      <c r="P27" s="41">
        <v>14.6</v>
      </c>
      <c r="Q27" s="41">
        <f t="shared" si="1"/>
        <v>357.7</v>
      </c>
      <c r="R27" s="41">
        <v>357.7</v>
      </c>
      <c r="S27" s="41">
        <v>-8701.1899999999987</v>
      </c>
      <c r="T27" s="41" t="s">
        <v>3012</v>
      </c>
    </row>
    <row r="28" spans="1:20" s="43" customFormat="1" ht="19.5" customHeight="1" x14ac:dyDescent="0.2">
      <c r="A28" s="35">
        <v>13</v>
      </c>
      <c r="B28" s="36" t="s">
        <v>59</v>
      </c>
      <c r="C28" s="37" t="s">
        <v>1041</v>
      </c>
      <c r="D28" s="38" t="s">
        <v>2021</v>
      </c>
      <c r="E28" s="39">
        <v>516779</v>
      </c>
      <c r="F28" s="37" t="s">
        <v>2818</v>
      </c>
      <c r="G28" s="34">
        <v>2006</v>
      </c>
      <c r="H28" s="34" t="s">
        <v>3003</v>
      </c>
      <c r="I28" s="37" t="s">
        <v>11</v>
      </c>
      <c r="J28" s="40">
        <v>1</v>
      </c>
      <c r="K28" s="41">
        <v>30078.75</v>
      </c>
      <c r="L28" s="42">
        <f t="shared" si="0"/>
        <v>30078.75</v>
      </c>
      <c r="M28" s="34" t="s">
        <v>3059</v>
      </c>
      <c r="N28" s="44">
        <v>90</v>
      </c>
      <c r="O28" s="34" t="s">
        <v>3066</v>
      </c>
      <c r="P28" s="41">
        <v>14.6</v>
      </c>
      <c r="Q28" s="41">
        <f t="shared" si="1"/>
        <v>1314</v>
      </c>
      <c r="R28" s="41">
        <v>1314</v>
      </c>
      <c r="S28" s="41">
        <v>-28764.75</v>
      </c>
      <c r="T28" s="41" t="s">
        <v>3012</v>
      </c>
    </row>
    <row r="29" spans="1:20" s="43" customFormat="1" ht="19.5" customHeight="1" x14ac:dyDescent="0.2">
      <c r="A29" s="35">
        <v>14</v>
      </c>
      <c r="B29" s="36" t="s">
        <v>60</v>
      </c>
      <c r="C29" s="37" t="s">
        <v>1042</v>
      </c>
      <c r="D29" s="38" t="s">
        <v>2022</v>
      </c>
      <c r="E29" s="39">
        <v>526141</v>
      </c>
      <c r="F29" s="37" t="s">
        <v>2813</v>
      </c>
      <c r="G29" s="34">
        <v>2006</v>
      </c>
      <c r="H29" s="34" t="s">
        <v>3003</v>
      </c>
      <c r="I29" s="37" t="s">
        <v>11</v>
      </c>
      <c r="J29" s="40">
        <v>1</v>
      </c>
      <c r="K29" s="41">
        <v>70125</v>
      </c>
      <c r="L29" s="42">
        <f t="shared" si="0"/>
        <v>70125</v>
      </c>
      <c r="M29" s="34" t="s">
        <v>3059</v>
      </c>
      <c r="N29" s="44">
        <v>250</v>
      </c>
      <c r="O29" s="34" t="s">
        <v>3066</v>
      </c>
      <c r="P29" s="41">
        <v>14.6</v>
      </c>
      <c r="Q29" s="41">
        <f t="shared" si="1"/>
        <v>3650</v>
      </c>
      <c r="R29" s="41">
        <v>3650</v>
      </c>
      <c r="S29" s="41">
        <v>-66475</v>
      </c>
      <c r="T29" s="41" t="s">
        <v>3012</v>
      </c>
    </row>
    <row r="30" spans="1:20" s="43" customFormat="1" ht="19.5" customHeight="1" x14ac:dyDescent="0.2">
      <c r="A30" s="35">
        <v>15</v>
      </c>
      <c r="B30" s="36" t="s">
        <v>61</v>
      </c>
      <c r="C30" s="37" t="s">
        <v>1043</v>
      </c>
      <c r="D30" s="38" t="s">
        <v>2023</v>
      </c>
      <c r="E30" s="39">
        <v>336813</v>
      </c>
      <c r="F30" s="37" t="s">
        <v>2813</v>
      </c>
      <c r="G30" s="34">
        <v>2006</v>
      </c>
      <c r="H30" s="34" t="s">
        <v>3003</v>
      </c>
      <c r="I30" s="37" t="s">
        <v>11</v>
      </c>
      <c r="J30" s="40">
        <v>3</v>
      </c>
      <c r="K30" s="41">
        <v>48562.369999999995</v>
      </c>
      <c r="L30" s="42">
        <f t="shared" si="0"/>
        <v>145687.10999999999</v>
      </c>
      <c r="M30" s="34" t="s">
        <v>3059</v>
      </c>
      <c r="N30" s="44">
        <v>310</v>
      </c>
      <c r="O30" s="34" t="s">
        <v>3066</v>
      </c>
      <c r="P30" s="41">
        <v>14.6</v>
      </c>
      <c r="Q30" s="41">
        <f t="shared" si="1"/>
        <v>4526</v>
      </c>
      <c r="R30" s="41">
        <v>4526</v>
      </c>
      <c r="S30" s="41">
        <v>-141161.10999999999</v>
      </c>
      <c r="T30" s="41" t="s">
        <v>3012</v>
      </c>
    </row>
    <row r="31" spans="1:20" s="43" customFormat="1" ht="19.5" customHeight="1" x14ac:dyDescent="0.2">
      <c r="A31" s="35">
        <v>16</v>
      </c>
      <c r="B31" s="36" t="s">
        <v>62</v>
      </c>
      <c r="C31" s="37" t="s">
        <v>1044</v>
      </c>
      <c r="D31" s="38" t="s">
        <v>2024</v>
      </c>
      <c r="E31" s="39">
        <v>334343</v>
      </c>
      <c r="F31" s="37" t="s">
        <v>2819</v>
      </c>
      <c r="G31" s="34">
        <v>2006</v>
      </c>
      <c r="H31" s="34" t="s">
        <v>3002</v>
      </c>
      <c r="I31" s="37" t="s">
        <v>11</v>
      </c>
      <c r="J31" s="40">
        <v>3</v>
      </c>
      <c r="K31" s="41">
        <v>427.9666666666667</v>
      </c>
      <c r="L31" s="42">
        <f t="shared" si="0"/>
        <v>1283.9000000000001</v>
      </c>
      <c r="M31" s="34" t="s">
        <v>3059</v>
      </c>
      <c r="N31" s="44">
        <v>0.9</v>
      </c>
      <c r="O31" s="34" t="s">
        <v>3067</v>
      </c>
      <c r="P31" s="64">
        <v>229</v>
      </c>
      <c r="Q31" s="64">
        <f>P31*J31</f>
        <v>687</v>
      </c>
      <c r="R31" s="41">
        <v>13.14</v>
      </c>
      <c r="S31" s="41">
        <v>-1270.76</v>
      </c>
      <c r="T31" s="41" t="s">
        <v>3012</v>
      </c>
    </row>
    <row r="32" spans="1:20" s="43" customFormat="1" ht="19.5" customHeight="1" x14ac:dyDescent="0.2">
      <c r="A32" s="35">
        <v>17</v>
      </c>
      <c r="B32" s="36" t="s">
        <v>63</v>
      </c>
      <c r="C32" s="37" t="s">
        <v>1045</v>
      </c>
      <c r="D32" s="38" t="s">
        <v>2025</v>
      </c>
      <c r="E32" s="39">
        <v>337531</v>
      </c>
      <c r="F32" s="37" t="s">
        <v>2813</v>
      </c>
      <c r="G32" s="34">
        <v>2006</v>
      </c>
      <c r="H32" s="34" t="s">
        <v>3003</v>
      </c>
      <c r="I32" s="37" t="s">
        <v>11</v>
      </c>
      <c r="J32" s="40">
        <v>2</v>
      </c>
      <c r="K32" s="41">
        <v>31232.5</v>
      </c>
      <c r="L32" s="42">
        <f t="shared" si="0"/>
        <v>62465</v>
      </c>
      <c r="M32" s="34" t="s">
        <v>3059</v>
      </c>
      <c r="N32" s="44">
        <v>330</v>
      </c>
      <c r="O32" s="34" t="s">
        <v>3066</v>
      </c>
      <c r="P32" s="41">
        <v>14.6</v>
      </c>
      <c r="Q32" s="41">
        <f>P32*N32</f>
        <v>4818</v>
      </c>
      <c r="R32" s="41">
        <v>4818</v>
      </c>
      <c r="S32" s="41">
        <v>-57647</v>
      </c>
      <c r="T32" s="41" t="s">
        <v>3012</v>
      </c>
    </row>
    <row r="33" spans="1:20" s="43" customFormat="1" ht="19.5" customHeight="1" x14ac:dyDescent="0.2">
      <c r="A33" s="35">
        <v>18</v>
      </c>
      <c r="B33" s="36" t="s">
        <v>64</v>
      </c>
      <c r="C33" s="37" t="s">
        <v>1046</v>
      </c>
      <c r="D33" s="38" t="s">
        <v>1046</v>
      </c>
      <c r="E33" s="39">
        <v>472705</v>
      </c>
      <c r="F33" s="37" t="s">
        <v>2820</v>
      </c>
      <c r="G33" s="34">
        <v>2014</v>
      </c>
      <c r="H33" s="34" t="s">
        <v>3002</v>
      </c>
      <c r="I33" s="37" t="s">
        <v>3004</v>
      </c>
      <c r="J33" s="40">
        <v>0.9</v>
      </c>
      <c r="K33" s="41">
        <v>3346116.8777777776</v>
      </c>
      <c r="L33" s="42">
        <f t="shared" si="0"/>
        <v>3011505.19</v>
      </c>
      <c r="M33" s="34" t="s">
        <v>3059</v>
      </c>
      <c r="N33" s="44">
        <v>1900</v>
      </c>
      <c r="O33" s="34" t="s">
        <v>3066</v>
      </c>
      <c r="P33" s="41">
        <v>14.6</v>
      </c>
      <c r="Q33" s="41">
        <f>P33*N33</f>
        <v>27740</v>
      </c>
      <c r="R33" s="41">
        <v>27740</v>
      </c>
      <c r="S33" s="41">
        <v>-2983765.19</v>
      </c>
      <c r="T33" s="41" t="s">
        <v>3012</v>
      </c>
    </row>
    <row r="34" spans="1:20" s="43" customFormat="1" ht="19.5" customHeight="1" x14ac:dyDescent="0.2">
      <c r="A34" s="35">
        <v>19</v>
      </c>
      <c r="B34" s="36" t="s">
        <v>65</v>
      </c>
      <c r="C34" s="37" t="s">
        <v>1047</v>
      </c>
      <c r="D34" s="38" t="s">
        <v>2026</v>
      </c>
      <c r="E34" s="39">
        <v>423409</v>
      </c>
      <c r="F34" s="37" t="s">
        <v>2821</v>
      </c>
      <c r="G34" s="34">
        <v>2007</v>
      </c>
      <c r="H34" s="34" t="s">
        <v>3002</v>
      </c>
      <c r="I34" s="37" t="s">
        <v>11</v>
      </c>
      <c r="J34" s="40">
        <v>2</v>
      </c>
      <c r="K34" s="41">
        <v>5913.62</v>
      </c>
      <c r="L34" s="42">
        <f t="shared" si="0"/>
        <v>11827.24</v>
      </c>
      <c r="M34" s="34" t="s">
        <v>3059</v>
      </c>
      <c r="N34" s="44">
        <v>0.56000000000000005</v>
      </c>
      <c r="O34" s="34" t="s">
        <v>3066</v>
      </c>
      <c r="P34" s="41">
        <v>14.6</v>
      </c>
      <c r="Q34" s="41">
        <f>P34*N34</f>
        <v>8.1760000000000002</v>
      </c>
      <c r="R34" s="41">
        <v>8.1760000000000002</v>
      </c>
      <c r="S34" s="41">
        <v>-11819.064</v>
      </c>
      <c r="T34" s="41" t="s">
        <v>3012</v>
      </c>
    </row>
    <row r="35" spans="1:20" s="43" customFormat="1" ht="19.5" customHeight="1" x14ac:dyDescent="0.2">
      <c r="A35" s="35">
        <v>20</v>
      </c>
      <c r="B35" s="36" t="s">
        <v>66</v>
      </c>
      <c r="C35" s="37" t="s">
        <v>1048</v>
      </c>
      <c r="D35" s="38" t="s">
        <v>2027</v>
      </c>
      <c r="E35" s="39">
        <v>404552</v>
      </c>
      <c r="F35" s="37" t="s">
        <v>2821</v>
      </c>
      <c r="G35" s="34">
        <v>2007</v>
      </c>
      <c r="H35" s="34" t="s">
        <v>3002</v>
      </c>
      <c r="I35" s="37" t="s">
        <v>11</v>
      </c>
      <c r="J35" s="40">
        <v>2</v>
      </c>
      <c r="K35" s="41">
        <v>2048.3200000000002</v>
      </c>
      <c r="L35" s="42">
        <f t="shared" si="0"/>
        <v>4096.6400000000003</v>
      </c>
      <c r="M35" s="34" t="s">
        <v>3059</v>
      </c>
      <c r="N35" s="44">
        <v>3.6</v>
      </c>
      <c r="O35" s="34" t="s">
        <v>3066</v>
      </c>
      <c r="P35" s="41">
        <v>14.6</v>
      </c>
      <c r="Q35" s="41">
        <f>P35*N35</f>
        <v>52.56</v>
      </c>
      <c r="R35" s="41">
        <v>52.56</v>
      </c>
      <c r="S35" s="41">
        <v>-4044.0800000000004</v>
      </c>
      <c r="T35" s="41" t="s">
        <v>3012</v>
      </c>
    </row>
    <row r="36" spans="1:20" s="43" customFormat="1" ht="19.5" customHeight="1" x14ac:dyDescent="0.2">
      <c r="A36" s="35">
        <v>21</v>
      </c>
      <c r="B36" s="36" t="s">
        <v>67</v>
      </c>
      <c r="C36" s="37" t="s">
        <v>1049</v>
      </c>
      <c r="D36" s="38" t="s">
        <v>1049</v>
      </c>
      <c r="E36" s="39">
        <v>384736</v>
      </c>
      <c r="F36" s="37" t="s">
        <v>2821</v>
      </c>
      <c r="G36" s="34">
        <v>2007</v>
      </c>
      <c r="H36" s="34" t="s">
        <v>3002</v>
      </c>
      <c r="I36" s="37" t="s">
        <v>11</v>
      </c>
      <c r="J36" s="40">
        <v>1</v>
      </c>
      <c r="K36" s="41">
        <v>77862.899999999994</v>
      </c>
      <c r="L36" s="42">
        <f t="shared" si="0"/>
        <v>77862.899999999994</v>
      </c>
      <c r="M36" s="34" t="s">
        <v>3059</v>
      </c>
      <c r="N36" s="44">
        <v>19</v>
      </c>
      <c r="O36" s="34" t="s">
        <v>3066</v>
      </c>
      <c r="P36" s="41">
        <v>14.6</v>
      </c>
      <c r="Q36" s="41">
        <f>P36*N36</f>
        <v>277.39999999999998</v>
      </c>
      <c r="R36" s="41">
        <v>277.39999999999998</v>
      </c>
      <c r="S36" s="41">
        <v>-77585.5</v>
      </c>
      <c r="T36" s="41" t="s">
        <v>3012</v>
      </c>
    </row>
    <row r="37" spans="1:20" s="43" customFormat="1" ht="19.5" customHeight="1" x14ac:dyDescent="0.2">
      <c r="A37" s="35">
        <v>22</v>
      </c>
      <c r="B37" s="36" t="s">
        <v>68</v>
      </c>
      <c r="C37" s="37" t="s">
        <v>1050</v>
      </c>
      <c r="D37" s="38" t="s">
        <v>1050</v>
      </c>
      <c r="E37" s="39">
        <v>393317</v>
      </c>
      <c r="F37" s="37" t="s">
        <v>2822</v>
      </c>
      <c r="G37" s="34">
        <v>2007</v>
      </c>
      <c r="H37" s="34" t="s">
        <v>3002</v>
      </c>
      <c r="I37" s="37" t="s">
        <v>11</v>
      </c>
      <c r="J37" s="40">
        <v>1</v>
      </c>
      <c r="K37" s="41">
        <v>3382.79</v>
      </c>
      <c r="L37" s="42">
        <f t="shared" si="0"/>
        <v>3382.79</v>
      </c>
      <c r="M37" s="34" t="s">
        <v>3059</v>
      </c>
      <c r="N37" s="44">
        <v>65</v>
      </c>
      <c r="O37" s="34" t="s">
        <v>3067</v>
      </c>
      <c r="P37" s="64">
        <v>5720</v>
      </c>
      <c r="Q37" s="64">
        <f>P37*J37</f>
        <v>5720</v>
      </c>
      <c r="R37" s="41">
        <v>949</v>
      </c>
      <c r="S37" s="41">
        <v>-2433.79</v>
      </c>
      <c r="T37" s="41" t="s">
        <v>3012</v>
      </c>
    </row>
    <row r="38" spans="1:20" s="43" customFormat="1" ht="19.5" customHeight="1" x14ac:dyDescent="0.2">
      <c r="A38" s="35">
        <v>23</v>
      </c>
      <c r="B38" s="36" t="s">
        <v>69</v>
      </c>
      <c r="C38" s="37" t="s">
        <v>1051</v>
      </c>
      <c r="D38" s="38" t="s">
        <v>2028</v>
      </c>
      <c r="E38" s="39">
        <v>385192</v>
      </c>
      <c r="F38" s="37" t="s">
        <v>2821</v>
      </c>
      <c r="G38" s="34">
        <v>2007</v>
      </c>
      <c r="H38" s="34" t="s">
        <v>3002</v>
      </c>
      <c r="I38" s="37" t="s">
        <v>11</v>
      </c>
      <c r="J38" s="40">
        <v>4</v>
      </c>
      <c r="K38" s="41">
        <v>1959</v>
      </c>
      <c r="L38" s="42">
        <f t="shared" si="0"/>
        <v>7836</v>
      </c>
      <c r="M38" s="34" t="s">
        <v>3059</v>
      </c>
      <c r="N38" s="44">
        <v>5.6</v>
      </c>
      <c r="O38" s="34" t="s">
        <v>3066</v>
      </c>
      <c r="P38" s="41">
        <v>14.6</v>
      </c>
      <c r="Q38" s="41">
        <f t="shared" ref="Q38:Q43" si="2">P38*N38</f>
        <v>81.759999999999991</v>
      </c>
      <c r="R38" s="41">
        <v>81.759999999999991</v>
      </c>
      <c r="S38" s="41">
        <v>-7754.24</v>
      </c>
      <c r="T38" s="41" t="s">
        <v>3012</v>
      </c>
    </row>
    <row r="39" spans="1:20" s="43" customFormat="1" ht="19.5" customHeight="1" x14ac:dyDescent="0.2">
      <c r="A39" s="35">
        <v>24</v>
      </c>
      <c r="B39" s="36" t="s">
        <v>70</v>
      </c>
      <c r="C39" s="37" t="s">
        <v>1052</v>
      </c>
      <c r="D39" s="38" t="s">
        <v>2029</v>
      </c>
      <c r="E39" s="39">
        <v>431374</v>
      </c>
      <c r="F39" s="37" t="s">
        <v>2821</v>
      </c>
      <c r="G39" s="34">
        <v>2010</v>
      </c>
      <c r="H39" s="34" t="s">
        <v>3002</v>
      </c>
      <c r="I39" s="37" t="s">
        <v>11</v>
      </c>
      <c r="J39" s="40">
        <v>1</v>
      </c>
      <c r="K39" s="41">
        <v>27841.89</v>
      </c>
      <c r="L39" s="42">
        <f t="shared" si="0"/>
        <v>27841.89</v>
      </c>
      <c r="M39" s="34" t="s">
        <v>3059</v>
      </c>
      <c r="N39" s="65">
        <v>0.15</v>
      </c>
      <c r="O39" s="34" t="s">
        <v>3066</v>
      </c>
      <c r="P39" s="41">
        <v>14.6</v>
      </c>
      <c r="Q39" s="41">
        <f t="shared" si="2"/>
        <v>2.19</v>
      </c>
      <c r="R39" s="41">
        <v>2.19</v>
      </c>
      <c r="S39" s="41">
        <v>-27839.7</v>
      </c>
      <c r="T39" s="41" t="s">
        <v>3012</v>
      </c>
    </row>
    <row r="40" spans="1:20" s="43" customFormat="1" ht="19.5" customHeight="1" x14ac:dyDescent="0.2">
      <c r="A40" s="35">
        <v>25</v>
      </c>
      <c r="B40" s="36" t="s">
        <v>71</v>
      </c>
      <c r="C40" s="37" t="s">
        <v>1053</v>
      </c>
      <c r="D40" s="38" t="s">
        <v>2030</v>
      </c>
      <c r="E40" s="39">
        <v>431373</v>
      </c>
      <c r="F40" s="37" t="s">
        <v>2821</v>
      </c>
      <c r="G40" s="34">
        <v>2010</v>
      </c>
      <c r="H40" s="34" t="s">
        <v>3002</v>
      </c>
      <c r="I40" s="37" t="s">
        <v>11</v>
      </c>
      <c r="J40" s="40">
        <v>1</v>
      </c>
      <c r="K40" s="41">
        <v>27841.89</v>
      </c>
      <c r="L40" s="42">
        <f t="shared" si="0"/>
        <v>27841.89</v>
      </c>
      <c r="M40" s="34" t="s">
        <v>3059</v>
      </c>
      <c r="N40" s="65">
        <v>0.15</v>
      </c>
      <c r="O40" s="34" t="s">
        <v>3066</v>
      </c>
      <c r="P40" s="41">
        <v>14.6</v>
      </c>
      <c r="Q40" s="41">
        <f t="shared" si="2"/>
        <v>2.19</v>
      </c>
      <c r="R40" s="41">
        <v>2.19</v>
      </c>
      <c r="S40" s="41">
        <v>-27839.7</v>
      </c>
      <c r="T40" s="41" t="s">
        <v>3012</v>
      </c>
    </row>
    <row r="41" spans="1:20" s="43" customFormat="1" ht="19.5" customHeight="1" x14ac:dyDescent="0.2">
      <c r="A41" s="35">
        <v>26</v>
      </c>
      <c r="B41" s="36" t="s">
        <v>72</v>
      </c>
      <c r="C41" s="37" t="s">
        <v>1054</v>
      </c>
      <c r="D41" s="38" t="s">
        <v>2031</v>
      </c>
      <c r="E41" s="39">
        <v>431372</v>
      </c>
      <c r="F41" s="37" t="s">
        <v>2821</v>
      </c>
      <c r="G41" s="34">
        <v>2010</v>
      </c>
      <c r="H41" s="34" t="s">
        <v>3002</v>
      </c>
      <c r="I41" s="37" t="s">
        <v>11</v>
      </c>
      <c r="J41" s="40">
        <v>1</v>
      </c>
      <c r="K41" s="41">
        <v>27841.89</v>
      </c>
      <c r="L41" s="42">
        <f t="shared" si="0"/>
        <v>27841.89</v>
      </c>
      <c r="M41" s="34" t="s">
        <v>3059</v>
      </c>
      <c r="N41" s="65">
        <v>0.15</v>
      </c>
      <c r="O41" s="34" t="s">
        <v>3066</v>
      </c>
      <c r="P41" s="41">
        <v>14.6</v>
      </c>
      <c r="Q41" s="41">
        <f t="shared" si="2"/>
        <v>2.19</v>
      </c>
      <c r="R41" s="41">
        <v>2.19</v>
      </c>
      <c r="S41" s="41">
        <v>-27839.7</v>
      </c>
      <c r="T41" s="41" t="s">
        <v>3012</v>
      </c>
    </row>
    <row r="42" spans="1:20" s="43" customFormat="1" ht="19.5" customHeight="1" x14ac:dyDescent="0.2">
      <c r="A42" s="35">
        <v>27</v>
      </c>
      <c r="B42" s="36" t="s">
        <v>73</v>
      </c>
      <c r="C42" s="37" t="s">
        <v>1055</v>
      </c>
      <c r="D42" s="38" t="s">
        <v>2032</v>
      </c>
      <c r="E42" s="39">
        <v>431371</v>
      </c>
      <c r="F42" s="37" t="s">
        <v>2821</v>
      </c>
      <c r="G42" s="34">
        <v>2010</v>
      </c>
      <c r="H42" s="34" t="s">
        <v>3002</v>
      </c>
      <c r="I42" s="37" t="s">
        <v>11</v>
      </c>
      <c r="J42" s="40">
        <v>1</v>
      </c>
      <c r="K42" s="41">
        <v>27841.89</v>
      </c>
      <c r="L42" s="42">
        <f t="shared" si="0"/>
        <v>27841.89</v>
      </c>
      <c r="M42" s="34" t="s">
        <v>3059</v>
      </c>
      <c r="N42" s="65">
        <v>0.15</v>
      </c>
      <c r="O42" s="34" t="s">
        <v>3066</v>
      </c>
      <c r="P42" s="41">
        <v>14.6</v>
      </c>
      <c r="Q42" s="41">
        <f t="shared" si="2"/>
        <v>2.19</v>
      </c>
      <c r="R42" s="41">
        <v>2.19</v>
      </c>
      <c r="S42" s="41">
        <v>-27839.7</v>
      </c>
      <c r="T42" s="41" t="s">
        <v>3012</v>
      </c>
    </row>
    <row r="43" spans="1:20" s="43" customFormat="1" ht="19.5" customHeight="1" x14ac:dyDescent="0.2">
      <c r="A43" s="35">
        <v>28</v>
      </c>
      <c r="B43" s="36" t="s">
        <v>74</v>
      </c>
      <c r="C43" s="37" t="s">
        <v>1056</v>
      </c>
      <c r="D43" s="38" t="s">
        <v>2033</v>
      </c>
      <c r="E43" s="39">
        <v>431370</v>
      </c>
      <c r="F43" s="37" t="s">
        <v>2821</v>
      </c>
      <c r="G43" s="34">
        <v>2010</v>
      </c>
      <c r="H43" s="34" t="s">
        <v>3002</v>
      </c>
      <c r="I43" s="37" t="s">
        <v>11</v>
      </c>
      <c r="J43" s="40">
        <v>1</v>
      </c>
      <c r="K43" s="41">
        <v>28955.56</v>
      </c>
      <c r="L43" s="42">
        <f t="shared" si="0"/>
        <v>28955.56</v>
      </c>
      <c r="M43" s="34" t="s">
        <v>3059</v>
      </c>
      <c r="N43" s="65">
        <v>0.15</v>
      </c>
      <c r="O43" s="34" t="s">
        <v>3066</v>
      </c>
      <c r="P43" s="41">
        <v>14.6</v>
      </c>
      <c r="Q43" s="41">
        <f t="shared" si="2"/>
        <v>2.19</v>
      </c>
      <c r="R43" s="41">
        <v>2.19</v>
      </c>
      <c r="S43" s="41">
        <v>-28953.370000000003</v>
      </c>
      <c r="T43" s="41" t="s">
        <v>3012</v>
      </c>
    </row>
    <row r="44" spans="1:20" s="43" customFormat="1" ht="19.5" customHeight="1" x14ac:dyDescent="0.2">
      <c r="A44" s="35">
        <v>29</v>
      </c>
      <c r="B44" s="36" t="s">
        <v>75</v>
      </c>
      <c r="C44" s="37" t="s">
        <v>1057</v>
      </c>
      <c r="D44" s="38" t="s">
        <v>2034</v>
      </c>
      <c r="E44" s="39"/>
      <c r="F44" s="37"/>
      <c r="G44" s="34">
        <v>2005</v>
      </c>
      <c r="H44" s="34" t="s">
        <v>3002</v>
      </c>
      <c r="I44" s="37" t="s">
        <v>11</v>
      </c>
      <c r="J44" s="40">
        <v>3</v>
      </c>
      <c r="K44" s="41">
        <v>27841.89</v>
      </c>
      <c r="L44" s="42">
        <f t="shared" si="0"/>
        <v>83525.67</v>
      </c>
      <c r="M44" s="34" t="s">
        <v>3059</v>
      </c>
      <c r="N44" s="44">
        <v>75</v>
      </c>
      <c r="O44" s="34" t="s">
        <v>3067</v>
      </c>
      <c r="P44" s="41">
        <f>K44*0.5</f>
        <v>13920.945</v>
      </c>
      <c r="Q44" s="41">
        <f>P44*J44</f>
        <v>41762.834999999999</v>
      </c>
      <c r="R44" s="41">
        <v>1095</v>
      </c>
      <c r="S44" s="41">
        <v>-82430.67</v>
      </c>
      <c r="T44" s="41" t="s">
        <v>3012</v>
      </c>
    </row>
    <row r="45" spans="1:20" s="43" customFormat="1" ht="19.5" customHeight="1" x14ac:dyDescent="0.2">
      <c r="A45" s="35">
        <v>30</v>
      </c>
      <c r="B45" s="36" t="s">
        <v>76</v>
      </c>
      <c r="C45" s="37" t="s">
        <v>1058</v>
      </c>
      <c r="D45" s="38" t="s">
        <v>2035</v>
      </c>
      <c r="E45" s="39">
        <v>372371</v>
      </c>
      <c r="F45" s="37" t="s">
        <v>2823</v>
      </c>
      <c r="G45" s="34">
        <v>2005</v>
      </c>
      <c r="H45" s="34" t="s">
        <v>3002</v>
      </c>
      <c r="I45" s="37" t="s">
        <v>11</v>
      </c>
      <c r="J45" s="40">
        <v>10</v>
      </c>
      <c r="K45" s="41">
        <v>161.47999999999999</v>
      </c>
      <c r="L45" s="42">
        <f t="shared" si="0"/>
        <v>1614.8</v>
      </c>
      <c r="M45" s="34" t="s">
        <v>3059</v>
      </c>
      <c r="N45" s="44">
        <v>3</v>
      </c>
      <c r="O45" s="34" t="s">
        <v>3067</v>
      </c>
      <c r="P45" s="64">
        <v>195</v>
      </c>
      <c r="Q45" s="64">
        <f>P45*J45</f>
        <v>1950</v>
      </c>
      <c r="R45" s="41">
        <v>43.8</v>
      </c>
      <c r="S45" s="41">
        <v>-1571</v>
      </c>
      <c r="T45" s="41" t="s">
        <v>3012</v>
      </c>
    </row>
    <row r="46" spans="1:20" s="43" customFormat="1" ht="19.5" customHeight="1" x14ac:dyDescent="0.2">
      <c r="A46" s="35">
        <v>31</v>
      </c>
      <c r="B46" s="36" t="s">
        <v>77</v>
      </c>
      <c r="C46" s="37" t="s">
        <v>1059</v>
      </c>
      <c r="D46" s="38" t="s">
        <v>2036</v>
      </c>
      <c r="E46" s="39"/>
      <c r="F46" s="37"/>
      <c r="G46" s="34">
        <v>2005</v>
      </c>
      <c r="H46" s="34" t="s">
        <v>3002</v>
      </c>
      <c r="I46" s="37" t="s">
        <v>11</v>
      </c>
      <c r="J46" s="40">
        <v>10</v>
      </c>
      <c r="K46" s="41">
        <v>339.76</v>
      </c>
      <c r="L46" s="42">
        <f t="shared" si="0"/>
        <v>3397.6</v>
      </c>
      <c r="M46" s="34" t="s">
        <v>3061</v>
      </c>
      <c r="N46" s="44">
        <v>2</v>
      </c>
      <c r="O46" s="34" t="s">
        <v>3067</v>
      </c>
      <c r="P46" s="41">
        <v>65</v>
      </c>
      <c r="Q46" s="41">
        <f>P46*N46</f>
        <v>130</v>
      </c>
      <c r="R46" s="41">
        <v>130</v>
      </c>
      <c r="S46" s="41">
        <v>-3267.6</v>
      </c>
      <c r="T46" s="41" t="s">
        <v>3012</v>
      </c>
    </row>
    <row r="47" spans="1:20" s="43" customFormat="1" ht="19.5" customHeight="1" x14ac:dyDescent="0.2">
      <c r="A47" s="35">
        <v>32</v>
      </c>
      <c r="B47" s="36" t="s">
        <v>78</v>
      </c>
      <c r="C47" s="37" t="s">
        <v>1060</v>
      </c>
      <c r="D47" s="38" t="s">
        <v>2037</v>
      </c>
      <c r="E47" s="39">
        <v>425912</v>
      </c>
      <c r="F47" s="37" t="s">
        <v>2812</v>
      </c>
      <c r="G47" s="34">
        <v>2005</v>
      </c>
      <c r="H47" s="34" t="s">
        <v>3002</v>
      </c>
      <c r="I47" s="37" t="s">
        <v>11</v>
      </c>
      <c r="J47" s="40">
        <v>10</v>
      </c>
      <c r="K47" s="41">
        <v>517.86</v>
      </c>
      <c r="L47" s="42">
        <f t="shared" si="0"/>
        <v>5178.6000000000004</v>
      </c>
      <c r="M47" s="34" t="s">
        <v>3059</v>
      </c>
      <c r="N47" s="44">
        <v>38</v>
      </c>
      <c r="O47" s="34" t="s">
        <v>3067</v>
      </c>
      <c r="P47" s="64">
        <v>305</v>
      </c>
      <c r="Q47" s="64">
        <f t="shared" ref="Q47:Q52" si="3">P47*J47</f>
        <v>3050</v>
      </c>
      <c r="R47" s="41">
        <v>554.79999999999995</v>
      </c>
      <c r="S47" s="41">
        <v>-4623.8</v>
      </c>
      <c r="T47" s="41" t="s">
        <v>3012</v>
      </c>
    </row>
    <row r="48" spans="1:20" s="43" customFormat="1" ht="19.5" customHeight="1" x14ac:dyDescent="0.2">
      <c r="A48" s="35">
        <v>33</v>
      </c>
      <c r="B48" s="36" t="s">
        <v>79</v>
      </c>
      <c r="C48" s="37" t="s">
        <v>1061</v>
      </c>
      <c r="D48" s="38" t="s">
        <v>2038</v>
      </c>
      <c r="E48" s="39">
        <v>385562</v>
      </c>
      <c r="F48" s="37" t="s">
        <v>2812</v>
      </c>
      <c r="G48" s="34">
        <v>2005</v>
      </c>
      <c r="H48" s="34" t="s">
        <v>3002</v>
      </c>
      <c r="I48" s="37" t="s">
        <v>11</v>
      </c>
      <c r="J48" s="40">
        <v>4</v>
      </c>
      <c r="K48" s="41">
        <v>149.27000000000001</v>
      </c>
      <c r="L48" s="42">
        <f t="shared" si="0"/>
        <v>597.08000000000004</v>
      </c>
      <c r="M48" s="34" t="s">
        <v>3059</v>
      </c>
      <c r="N48" s="44">
        <v>37.6</v>
      </c>
      <c r="O48" s="34" t="s">
        <v>3067</v>
      </c>
      <c r="P48" s="41">
        <f>K48*0.5</f>
        <v>74.635000000000005</v>
      </c>
      <c r="Q48" s="41">
        <f t="shared" si="3"/>
        <v>298.54000000000002</v>
      </c>
      <c r="R48" s="41">
        <v>548.96</v>
      </c>
      <c r="S48" s="41">
        <v>-48.120000000000005</v>
      </c>
      <c r="T48" s="41" t="s">
        <v>3012</v>
      </c>
    </row>
    <row r="49" spans="1:20" s="43" customFormat="1" ht="19.5" customHeight="1" x14ac:dyDescent="0.2">
      <c r="A49" s="35">
        <v>34</v>
      </c>
      <c r="B49" s="36" t="s">
        <v>80</v>
      </c>
      <c r="C49" s="37" t="s">
        <v>1062</v>
      </c>
      <c r="D49" s="38" t="s">
        <v>2039</v>
      </c>
      <c r="E49" s="39">
        <v>426994</v>
      </c>
      <c r="F49" s="37" t="s">
        <v>2814</v>
      </c>
      <c r="G49" s="34">
        <v>2005</v>
      </c>
      <c r="H49" s="34" t="s">
        <v>3002</v>
      </c>
      <c r="I49" s="37" t="s">
        <v>11</v>
      </c>
      <c r="J49" s="40">
        <v>17</v>
      </c>
      <c r="K49" s="41">
        <v>4142.38</v>
      </c>
      <c r="L49" s="42">
        <f t="shared" si="0"/>
        <v>70420.460000000006</v>
      </c>
      <c r="M49" s="34" t="s">
        <v>3059</v>
      </c>
      <c r="N49" s="44">
        <v>3.6</v>
      </c>
      <c r="O49" s="34" t="s">
        <v>3067</v>
      </c>
      <c r="P49" s="64">
        <v>108</v>
      </c>
      <c r="Q49" s="64">
        <f t="shared" si="3"/>
        <v>1836</v>
      </c>
      <c r="R49" s="41">
        <v>52.56</v>
      </c>
      <c r="S49" s="41">
        <v>-70367.900000000009</v>
      </c>
      <c r="T49" s="41" t="s">
        <v>3012</v>
      </c>
    </row>
    <row r="50" spans="1:20" s="43" customFormat="1" ht="19.5" customHeight="1" x14ac:dyDescent="0.2">
      <c r="A50" s="35">
        <v>35</v>
      </c>
      <c r="B50" s="36" t="s">
        <v>81</v>
      </c>
      <c r="C50" s="37" t="s">
        <v>1063</v>
      </c>
      <c r="D50" s="38" t="s">
        <v>2040</v>
      </c>
      <c r="E50" s="39"/>
      <c r="F50" s="37"/>
      <c r="G50" s="34">
        <v>2005</v>
      </c>
      <c r="H50" s="34" t="s">
        <v>3002</v>
      </c>
      <c r="I50" s="37" t="s">
        <v>11</v>
      </c>
      <c r="J50" s="40">
        <v>6</v>
      </c>
      <c r="K50" s="41">
        <v>33579.21</v>
      </c>
      <c r="L50" s="42">
        <f t="shared" si="0"/>
        <v>201475.26</v>
      </c>
      <c r="M50" s="34" t="s">
        <v>3059</v>
      </c>
      <c r="N50" s="44">
        <v>100</v>
      </c>
      <c r="O50" s="34" t="s">
        <v>3067</v>
      </c>
      <c r="P50" s="41">
        <f>K50*0.5</f>
        <v>16789.605</v>
      </c>
      <c r="Q50" s="41">
        <f t="shared" si="3"/>
        <v>100737.63</v>
      </c>
      <c r="R50" s="41">
        <v>1460</v>
      </c>
      <c r="S50" s="41">
        <v>-200015.26</v>
      </c>
      <c r="T50" s="41" t="s">
        <v>3012</v>
      </c>
    </row>
    <row r="51" spans="1:20" s="43" customFormat="1" ht="19.5" customHeight="1" x14ac:dyDescent="0.2">
      <c r="A51" s="35">
        <v>36</v>
      </c>
      <c r="B51" s="36" t="s">
        <v>82</v>
      </c>
      <c r="C51" s="37" t="s">
        <v>1064</v>
      </c>
      <c r="D51" s="38" t="s">
        <v>2041</v>
      </c>
      <c r="E51" s="39">
        <v>357147</v>
      </c>
      <c r="F51" s="37" t="s">
        <v>2814</v>
      </c>
      <c r="G51" s="34">
        <v>2005</v>
      </c>
      <c r="H51" s="34" t="s">
        <v>3002</v>
      </c>
      <c r="I51" s="37" t="s">
        <v>11</v>
      </c>
      <c r="J51" s="40">
        <v>7</v>
      </c>
      <c r="K51" s="41">
        <v>9145.630000000001</v>
      </c>
      <c r="L51" s="42">
        <f t="shared" si="0"/>
        <v>64019.41</v>
      </c>
      <c r="M51" s="34" t="s">
        <v>3059</v>
      </c>
      <c r="N51" s="44">
        <v>36</v>
      </c>
      <c r="O51" s="34" t="s">
        <v>3067</v>
      </c>
      <c r="P51" s="64">
        <v>1767</v>
      </c>
      <c r="Q51" s="64">
        <f t="shared" si="3"/>
        <v>12369</v>
      </c>
      <c r="R51" s="41">
        <v>525.6</v>
      </c>
      <c r="S51" s="41">
        <v>-63493.810000000005</v>
      </c>
      <c r="T51" s="41" t="s">
        <v>3012</v>
      </c>
    </row>
    <row r="52" spans="1:20" s="43" customFormat="1" ht="19.5" customHeight="1" x14ac:dyDescent="0.2">
      <c r="A52" s="35">
        <v>37</v>
      </c>
      <c r="B52" s="36" t="s">
        <v>83</v>
      </c>
      <c r="C52" s="37" t="s">
        <v>1065</v>
      </c>
      <c r="D52" s="38" t="s">
        <v>1065</v>
      </c>
      <c r="E52" s="39">
        <v>414313</v>
      </c>
      <c r="F52" s="37" t="s">
        <v>2824</v>
      </c>
      <c r="G52" s="34">
        <v>2005</v>
      </c>
      <c r="H52" s="34" t="s">
        <v>3002</v>
      </c>
      <c r="I52" s="37" t="s">
        <v>11</v>
      </c>
      <c r="J52" s="40">
        <v>14</v>
      </c>
      <c r="K52" s="41">
        <v>1028.21</v>
      </c>
      <c r="L52" s="42">
        <f t="shared" si="0"/>
        <v>14394.94</v>
      </c>
      <c r="M52" s="34" t="s">
        <v>3059</v>
      </c>
      <c r="N52" s="44">
        <v>10.199999999999999</v>
      </c>
      <c r="O52" s="34" t="s">
        <v>3067</v>
      </c>
      <c r="P52" s="64">
        <v>95</v>
      </c>
      <c r="Q52" s="64">
        <f t="shared" si="3"/>
        <v>1330</v>
      </c>
      <c r="R52" s="41">
        <v>148.91999999999999</v>
      </c>
      <c r="S52" s="41">
        <v>-14246.02</v>
      </c>
      <c r="T52" s="41" t="s">
        <v>3012</v>
      </c>
    </row>
    <row r="53" spans="1:20" s="43" customFormat="1" ht="19.5" customHeight="1" x14ac:dyDescent="0.2">
      <c r="A53" s="35">
        <v>38</v>
      </c>
      <c r="B53" s="36" t="s">
        <v>84</v>
      </c>
      <c r="C53" s="37" t="s">
        <v>1066</v>
      </c>
      <c r="D53" s="38" t="s">
        <v>2042</v>
      </c>
      <c r="E53" s="39">
        <v>431359</v>
      </c>
      <c r="F53" s="37" t="s">
        <v>2825</v>
      </c>
      <c r="G53" s="34">
        <v>2005</v>
      </c>
      <c r="H53" s="34" t="s">
        <v>3002</v>
      </c>
      <c r="I53" s="37" t="s">
        <v>11</v>
      </c>
      <c r="J53" s="40">
        <v>2</v>
      </c>
      <c r="K53" s="41">
        <v>25091.11</v>
      </c>
      <c r="L53" s="42">
        <f t="shared" si="0"/>
        <v>50182.22</v>
      </c>
      <c r="M53" s="34" t="s">
        <v>3059</v>
      </c>
      <c r="N53" s="44">
        <v>700</v>
      </c>
      <c r="O53" s="34" t="s">
        <v>3066</v>
      </c>
      <c r="P53" s="41">
        <v>14.6</v>
      </c>
      <c r="Q53" s="41">
        <f>P53*N53</f>
        <v>10220</v>
      </c>
      <c r="R53" s="41">
        <v>10220</v>
      </c>
      <c r="S53" s="41">
        <v>-39962.22</v>
      </c>
      <c r="T53" s="41" t="s">
        <v>3012</v>
      </c>
    </row>
    <row r="54" spans="1:20" s="43" customFormat="1" ht="19.5" customHeight="1" x14ac:dyDescent="0.2">
      <c r="A54" s="35">
        <v>39</v>
      </c>
      <c r="B54" s="36" t="s">
        <v>85</v>
      </c>
      <c r="C54" s="37" t="s">
        <v>1067</v>
      </c>
      <c r="D54" s="38" t="s">
        <v>2043</v>
      </c>
      <c r="E54" s="39"/>
      <c r="F54" s="37"/>
      <c r="G54" s="34">
        <v>2005</v>
      </c>
      <c r="H54" s="34" t="s">
        <v>3003</v>
      </c>
      <c r="I54" s="37" t="s">
        <v>11</v>
      </c>
      <c r="J54" s="40">
        <v>1</v>
      </c>
      <c r="K54" s="41">
        <v>16705.13</v>
      </c>
      <c r="L54" s="42">
        <f t="shared" si="0"/>
        <v>16705.13</v>
      </c>
      <c r="M54" s="34" t="s">
        <v>3059</v>
      </c>
      <c r="N54" s="44">
        <v>1.2</v>
      </c>
      <c r="O54" s="34" t="s">
        <v>3066</v>
      </c>
      <c r="P54" s="41">
        <v>14.6</v>
      </c>
      <c r="Q54" s="41">
        <f>P54*N54</f>
        <v>17.52</v>
      </c>
      <c r="R54" s="41">
        <v>17.52</v>
      </c>
      <c r="S54" s="41">
        <v>-16687.61</v>
      </c>
      <c r="T54" s="41" t="s">
        <v>3012</v>
      </c>
    </row>
    <row r="55" spans="1:20" s="43" customFormat="1" ht="19.5" customHeight="1" x14ac:dyDescent="0.2">
      <c r="A55" s="35">
        <v>40</v>
      </c>
      <c r="B55" s="36" t="s">
        <v>86</v>
      </c>
      <c r="C55" s="37" t="s">
        <v>1068</v>
      </c>
      <c r="D55" s="38" t="s">
        <v>2044</v>
      </c>
      <c r="E55" s="39">
        <v>375204</v>
      </c>
      <c r="F55" s="37" t="s">
        <v>2812</v>
      </c>
      <c r="G55" s="34">
        <v>2005</v>
      </c>
      <c r="H55" s="34" t="s">
        <v>3002</v>
      </c>
      <c r="I55" s="37" t="s">
        <v>11</v>
      </c>
      <c r="J55" s="40">
        <v>1</v>
      </c>
      <c r="K55" s="41">
        <v>1377.34</v>
      </c>
      <c r="L55" s="42">
        <f t="shared" si="0"/>
        <v>1377.34</v>
      </c>
      <c r="M55" s="34" t="s">
        <v>3059</v>
      </c>
      <c r="N55" s="44">
        <v>5.5</v>
      </c>
      <c r="O55" s="34" t="s">
        <v>3067</v>
      </c>
      <c r="P55" s="64">
        <v>600</v>
      </c>
      <c r="Q55" s="64">
        <f t="shared" ref="Q55:Q63" si="4">P55*J55</f>
        <v>600</v>
      </c>
      <c r="R55" s="41">
        <v>80.3</v>
      </c>
      <c r="S55" s="41">
        <v>-1297.04</v>
      </c>
      <c r="T55" s="41" t="s">
        <v>3012</v>
      </c>
    </row>
    <row r="56" spans="1:20" s="43" customFormat="1" ht="19.5" customHeight="1" x14ac:dyDescent="0.2">
      <c r="A56" s="35">
        <v>41</v>
      </c>
      <c r="B56" s="36" t="s">
        <v>87</v>
      </c>
      <c r="C56" s="37" t="s">
        <v>1069</v>
      </c>
      <c r="D56" s="38" t="s">
        <v>2045</v>
      </c>
      <c r="E56" s="39">
        <v>357342</v>
      </c>
      <c r="F56" s="37" t="s">
        <v>2812</v>
      </c>
      <c r="G56" s="34">
        <v>2005</v>
      </c>
      <c r="H56" s="34" t="s">
        <v>3002</v>
      </c>
      <c r="I56" s="37" t="s">
        <v>11</v>
      </c>
      <c r="J56" s="40">
        <v>2</v>
      </c>
      <c r="K56" s="41">
        <v>868.67</v>
      </c>
      <c r="L56" s="42">
        <f t="shared" si="0"/>
        <v>1737.34</v>
      </c>
      <c r="M56" s="34" t="s">
        <v>3059</v>
      </c>
      <c r="N56" s="44">
        <v>9</v>
      </c>
      <c r="O56" s="34" t="s">
        <v>3067</v>
      </c>
      <c r="P56" s="64">
        <v>525</v>
      </c>
      <c r="Q56" s="64">
        <f t="shared" si="4"/>
        <v>1050</v>
      </c>
      <c r="R56" s="41">
        <v>131.4</v>
      </c>
      <c r="S56" s="41">
        <v>-1605.9399999999998</v>
      </c>
      <c r="T56" s="41" t="s">
        <v>3012</v>
      </c>
    </row>
    <row r="57" spans="1:20" s="43" customFormat="1" ht="19.5" customHeight="1" x14ac:dyDescent="0.2">
      <c r="A57" s="35">
        <v>42</v>
      </c>
      <c r="B57" s="36" t="s">
        <v>88</v>
      </c>
      <c r="C57" s="37" t="s">
        <v>1070</v>
      </c>
      <c r="D57" s="38" t="s">
        <v>2046</v>
      </c>
      <c r="E57" s="39"/>
      <c r="F57" s="37"/>
      <c r="G57" s="34">
        <v>2005</v>
      </c>
      <c r="H57" s="34" t="s">
        <v>3002</v>
      </c>
      <c r="I57" s="37" t="s">
        <v>11</v>
      </c>
      <c r="J57" s="40">
        <v>2</v>
      </c>
      <c r="K57" s="41">
        <v>3478.01</v>
      </c>
      <c r="L57" s="42">
        <f t="shared" si="0"/>
        <v>6956.02</v>
      </c>
      <c r="M57" s="34" t="s">
        <v>3059</v>
      </c>
      <c r="N57" s="44">
        <v>34</v>
      </c>
      <c r="O57" s="34" t="s">
        <v>3067</v>
      </c>
      <c r="P57" s="41">
        <f>K57*0.5</f>
        <v>1739.0050000000001</v>
      </c>
      <c r="Q57" s="41">
        <f t="shared" si="4"/>
        <v>3478.01</v>
      </c>
      <c r="R57" s="41">
        <v>496.4</v>
      </c>
      <c r="S57" s="41">
        <v>-6459.6200000000008</v>
      </c>
      <c r="T57" s="41" t="s">
        <v>3012</v>
      </c>
    </row>
    <row r="58" spans="1:20" s="43" customFormat="1" ht="19.5" customHeight="1" x14ac:dyDescent="0.2">
      <c r="A58" s="35">
        <v>43</v>
      </c>
      <c r="B58" s="36" t="s">
        <v>89</v>
      </c>
      <c r="C58" s="37" t="s">
        <v>1071</v>
      </c>
      <c r="D58" s="38" t="s">
        <v>2047</v>
      </c>
      <c r="E58" s="39">
        <v>375598</v>
      </c>
      <c r="F58" s="37" t="s">
        <v>2812</v>
      </c>
      <c r="G58" s="34">
        <v>2005</v>
      </c>
      <c r="H58" s="34" t="s">
        <v>3002</v>
      </c>
      <c r="I58" s="37" t="s">
        <v>11</v>
      </c>
      <c r="J58" s="40">
        <v>5</v>
      </c>
      <c r="K58" s="41">
        <v>3924.41</v>
      </c>
      <c r="L58" s="42">
        <f t="shared" si="0"/>
        <v>19622.05</v>
      </c>
      <c r="M58" s="34" t="s">
        <v>3059</v>
      </c>
      <c r="N58" s="44">
        <v>120</v>
      </c>
      <c r="O58" s="34" t="s">
        <v>3067</v>
      </c>
      <c r="P58" s="64">
        <v>425</v>
      </c>
      <c r="Q58" s="64">
        <f t="shared" si="4"/>
        <v>2125</v>
      </c>
      <c r="R58" s="41">
        <v>1752</v>
      </c>
      <c r="S58" s="41">
        <v>-17870.05</v>
      </c>
      <c r="T58" s="41" t="s">
        <v>3012</v>
      </c>
    </row>
    <row r="59" spans="1:20" s="43" customFormat="1" ht="19.5" customHeight="1" x14ac:dyDescent="0.2">
      <c r="A59" s="35">
        <v>44</v>
      </c>
      <c r="B59" s="36" t="s">
        <v>90</v>
      </c>
      <c r="C59" s="37" t="s">
        <v>1072</v>
      </c>
      <c r="D59" s="38" t="s">
        <v>2048</v>
      </c>
      <c r="E59" s="39">
        <v>375614</v>
      </c>
      <c r="F59" s="37" t="s">
        <v>2812</v>
      </c>
      <c r="G59" s="34">
        <v>2005</v>
      </c>
      <c r="H59" s="34" t="s">
        <v>3002</v>
      </c>
      <c r="I59" s="37" t="s">
        <v>11</v>
      </c>
      <c r="J59" s="40">
        <v>1</v>
      </c>
      <c r="K59" s="41">
        <v>4485.04</v>
      </c>
      <c r="L59" s="42">
        <f t="shared" si="0"/>
        <v>4485.04</v>
      </c>
      <c r="M59" s="34" t="s">
        <v>3059</v>
      </c>
      <c r="N59" s="44">
        <v>23</v>
      </c>
      <c r="O59" s="34" t="s">
        <v>3067</v>
      </c>
      <c r="P59" s="64">
        <v>3374</v>
      </c>
      <c r="Q59" s="64">
        <f t="shared" si="4"/>
        <v>3374</v>
      </c>
      <c r="R59" s="41">
        <v>335.8</v>
      </c>
      <c r="S59" s="41">
        <v>-4149.24</v>
      </c>
      <c r="T59" s="41" t="s">
        <v>3012</v>
      </c>
    </row>
    <row r="60" spans="1:20" s="43" customFormat="1" ht="19.5" customHeight="1" x14ac:dyDescent="0.2">
      <c r="A60" s="35">
        <v>45</v>
      </c>
      <c r="B60" s="36" t="s">
        <v>91</v>
      </c>
      <c r="C60" s="37" t="s">
        <v>1073</v>
      </c>
      <c r="D60" s="38" t="s">
        <v>2049</v>
      </c>
      <c r="E60" s="39">
        <v>384307</v>
      </c>
      <c r="F60" s="37" t="s">
        <v>2812</v>
      </c>
      <c r="G60" s="34">
        <v>2005</v>
      </c>
      <c r="H60" s="34" t="s">
        <v>3002</v>
      </c>
      <c r="I60" s="37" t="s">
        <v>11</v>
      </c>
      <c r="J60" s="40">
        <v>5</v>
      </c>
      <c r="K60" s="41">
        <v>95.78</v>
      </c>
      <c r="L60" s="42">
        <f t="shared" si="0"/>
        <v>478.9</v>
      </c>
      <c r="M60" s="34" t="s">
        <v>3059</v>
      </c>
      <c r="N60" s="44">
        <v>0.05</v>
      </c>
      <c r="O60" s="34" t="s">
        <v>3067</v>
      </c>
      <c r="P60" s="64">
        <v>145</v>
      </c>
      <c r="Q60" s="64">
        <f t="shared" si="4"/>
        <v>725</v>
      </c>
      <c r="R60" s="41">
        <v>0.73</v>
      </c>
      <c r="S60" s="41">
        <v>-478.16999999999996</v>
      </c>
      <c r="T60" s="41" t="s">
        <v>3012</v>
      </c>
    </row>
    <row r="61" spans="1:20" s="43" customFormat="1" ht="19.5" customHeight="1" x14ac:dyDescent="0.2">
      <c r="A61" s="35">
        <v>46</v>
      </c>
      <c r="B61" s="36" t="s">
        <v>92</v>
      </c>
      <c r="C61" s="37" t="s">
        <v>1074</v>
      </c>
      <c r="D61" s="38" t="s">
        <v>2050</v>
      </c>
      <c r="E61" s="39">
        <v>375603</v>
      </c>
      <c r="F61" s="37" t="s">
        <v>2812</v>
      </c>
      <c r="G61" s="34">
        <v>2005</v>
      </c>
      <c r="H61" s="34" t="s">
        <v>3002</v>
      </c>
      <c r="I61" s="37" t="s">
        <v>11</v>
      </c>
      <c r="J61" s="40">
        <v>5</v>
      </c>
      <c r="K61" s="41">
        <v>138.1</v>
      </c>
      <c r="L61" s="42">
        <f t="shared" si="0"/>
        <v>690.5</v>
      </c>
      <c r="M61" s="34" t="s">
        <v>3059</v>
      </c>
      <c r="N61" s="44">
        <v>0.2</v>
      </c>
      <c r="O61" s="34" t="s">
        <v>3067</v>
      </c>
      <c r="P61" s="64">
        <v>200</v>
      </c>
      <c r="Q61" s="64">
        <f t="shared" si="4"/>
        <v>1000</v>
      </c>
      <c r="R61" s="41">
        <v>2.92</v>
      </c>
      <c r="S61" s="41">
        <v>-687.58</v>
      </c>
      <c r="T61" s="41" t="s">
        <v>3012</v>
      </c>
    </row>
    <row r="62" spans="1:20" s="43" customFormat="1" ht="19.5" customHeight="1" x14ac:dyDescent="0.2">
      <c r="A62" s="35">
        <v>47</v>
      </c>
      <c r="B62" s="36" t="s">
        <v>93</v>
      </c>
      <c r="C62" s="37" t="s">
        <v>1075</v>
      </c>
      <c r="D62" s="38" t="s">
        <v>2051</v>
      </c>
      <c r="E62" s="39"/>
      <c r="F62" s="37"/>
      <c r="G62" s="34">
        <v>2005</v>
      </c>
      <c r="H62" s="34" t="s">
        <v>3002</v>
      </c>
      <c r="I62" s="37" t="s">
        <v>11</v>
      </c>
      <c r="J62" s="40">
        <v>8</v>
      </c>
      <c r="K62" s="41">
        <v>3741.95</v>
      </c>
      <c r="L62" s="42">
        <f t="shared" si="0"/>
        <v>29935.599999999999</v>
      </c>
      <c r="M62" s="34" t="s">
        <v>3059</v>
      </c>
      <c r="N62" s="44">
        <v>18.399999999999999</v>
      </c>
      <c r="O62" s="34" t="s">
        <v>3067</v>
      </c>
      <c r="P62" s="41">
        <f>K62*0.5</f>
        <v>1870.9749999999999</v>
      </c>
      <c r="Q62" s="41">
        <f t="shared" si="4"/>
        <v>14967.8</v>
      </c>
      <c r="R62" s="41">
        <v>268.64</v>
      </c>
      <c r="S62" s="41">
        <v>-29666.959999999999</v>
      </c>
      <c r="T62" s="41" t="s">
        <v>3012</v>
      </c>
    </row>
    <row r="63" spans="1:20" s="43" customFormat="1" ht="19.5" customHeight="1" x14ac:dyDescent="0.2">
      <c r="A63" s="35">
        <v>48</v>
      </c>
      <c r="B63" s="36" t="s">
        <v>94</v>
      </c>
      <c r="C63" s="37" t="s">
        <v>1076</v>
      </c>
      <c r="D63" s="38" t="s">
        <v>2052</v>
      </c>
      <c r="E63" s="39">
        <v>375207</v>
      </c>
      <c r="F63" s="37" t="s">
        <v>2812</v>
      </c>
      <c r="G63" s="34">
        <v>2005</v>
      </c>
      <c r="H63" s="34" t="s">
        <v>3002</v>
      </c>
      <c r="I63" s="37" t="s">
        <v>11</v>
      </c>
      <c r="J63" s="40">
        <v>5</v>
      </c>
      <c r="K63" s="41">
        <v>5534.9699999999993</v>
      </c>
      <c r="L63" s="42">
        <f t="shared" si="0"/>
        <v>27674.85</v>
      </c>
      <c r="M63" s="34" t="s">
        <v>3059</v>
      </c>
      <c r="N63" s="44">
        <v>41</v>
      </c>
      <c r="O63" s="34" t="s">
        <v>3067</v>
      </c>
      <c r="P63" s="64">
        <v>5066</v>
      </c>
      <c r="Q63" s="64">
        <f t="shared" si="4"/>
        <v>25330</v>
      </c>
      <c r="R63" s="41">
        <v>598.6</v>
      </c>
      <c r="S63" s="41">
        <v>-27076.25</v>
      </c>
      <c r="T63" s="41" t="s">
        <v>3012</v>
      </c>
    </row>
    <row r="64" spans="1:20" s="43" customFormat="1" ht="19.5" customHeight="1" x14ac:dyDescent="0.2">
      <c r="A64" s="35">
        <v>49</v>
      </c>
      <c r="B64" s="36" t="s">
        <v>95</v>
      </c>
      <c r="C64" s="37" t="s">
        <v>1077</v>
      </c>
      <c r="D64" s="38" t="s">
        <v>2053</v>
      </c>
      <c r="E64" s="39">
        <v>431282</v>
      </c>
      <c r="F64" s="37" t="s">
        <v>2821</v>
      </c>
      <c r="G64" s="34">
        <v>2005</v>
      </c>
      <c r="H64" s="34" t="s">
        <v>3002</v>
      </c>
      <c r="I64" s="37" t="s">
        <v>11</v>
      </c>
      <c r="J64" s="40">
        <v>2</v>
      </c>
      <c r="K64" s="41">
        <v>1603.77</v>
      </c>
      <c r="L64" s="42">
        <f t="shared" si="0"/>
        <v>3207.54</v>
      </c>
      <c r="M64" s="34" t="s">
        <v>3059</v>
      </c>
      <c r="N64" s="44">
        <v>5</v>
      </c>
      <c r="O64" s="34" t="s">
        <v>3066</v>
      </c>
      <c r="P64" s="41">
        <v>14.6</v>
      </c>
      <c r="Q64" s="41">
        <f>P64*N64</f>
        <v>73</v>
      </c>
      <c r="R64" s="41">
        <v>73</v>
      </c>
      <c r="S64" s="41">
        <v>-3134.54</v>
      </c>
      <c r="T64" s="41" t="s">
        <v>3012</v>
      </c>
    </row>
    <row r="65" spans="1:20" s="43" customFormat="1" ht="19.5" customHeight="1" x14ac:dyDescent="0.2">
      <c r="A65" s="35">
        <v>50</v>
      </c>
      <c r="B65" s="36" t="s">
        <v>96</v>
      </c>
      <c r="C65" s="37" t="s">
        <v>1078</v>
      </c>
      <c r="D65" s="38" t="s">
        <v>2054</v>
      </c>
      <c r="E65" s="39">
        <v>431281</v>
      </c>
      <c r="F65" s="37" t="s">
        <v>2821</v>
      </c>
      <c r="G65" s="34">
        <v>2005</v>
      </c>
      <c r="H65" s="34" t="s">
        <v>3002</v>
      </c>
      <c r="I65" s="37" t="s">
        <v>11</v>
      </c>
      <c r="J65" s="40">
        <v>2</v>
      </c>
      <c r="K65" s="41">
        <v>1398.77</v>
      </c>
      <c r="L65" s="42">
        <f t="shared" si="0"/>
        <v>2797.54</v>
      </c>
      <c r="M65" s="34" t="s">
        <v>3059</v>
      </c>
      <c r="N65" s="44">
        <v>4</v>
      </c>
      <c r="O65" s="34" t="s">
        <v>3066</v>
      </c>
      <c r="P65" s="41">
        <v>14.6</v>
      </c>
      <c r="Q65" s="41">
        <f>P65*N65</f>
        <v>58.4</v>
      </c>
      <c r="R65" s="41">
        <v>58.4</v>
      </c>
      <c r="S65" s="41">
        <v>-2739.14</v>
      </c>
      <c r="T65" s="41" t="s">
        <v>3012</v>
      </c>
    </row>
    <row r="66" spans="1:20" s="43" customFormat="1" ht="19.5" customHeight="1" x14ac:dyDescent="0.2">
      <c r="A66" s="35">
        <v>51</v>
      </c>
      <c r="B66" s="36" t="s">
        <v>97</v>
      </c>
      <c r="C66" s="37" t="s">
        <v>1079</v>
      </c>
      <c r="D66" s="38" t="s">
        <v>2055</v>
      </c>
      <c r="E66" s="39">
        <v>424140</v>
      </c>
      <c r="F66" s="37" t="s">
        <v>2825</v>
      </c>
      <c r="G66" s="34">
        <v>2005</v>
      </c>
      <c r="H66" s="34" t="s">
        <v>3002</v>
      </c>
      <c r="I66" s="37" t="s">
        <v>11</v>
      </c>
      <c r="J66" s="40">
        <v>24</v>
      </c>
      <c r="K66" s="41">
        <v>132.76</v>
      </c>
      <c r="L66" s="42">
        <f t="shared" si="0"/>
        <v>3186.24</v>
      </c>
      <c r="M66" s="34" t="s">
        <v>3058</v>
      </c>
      <c r="N66" s="44">
        <v>0</v>
      </c>
      <c r="O66" s="34" t="s">
        <v>3066</v>
      </c>
      <c r="P66" s="41">
        <v>1</v>
      </c>
      <c r="Q66" s="41">
        <v>24</v>
      </c>
      <c r="R66" s="41">
        <v>0</v>
      </c>
      <c r="S66" s="41">
        <v>-3186.24</v>
      </c>
      <c r="T66" s="41" t="s">
        <v>3012</v>
      </c>
    </row>
    <row r="67" spans="1:20" s="43" customFormat="1" ht="19.5" customHeight="1" x14ac:dyDescent="0.2">
      <c r="A67" s="35">
        <v>52</v>
      </c>
      <c r="B67" s="36" t="s">
        <v>98</v>
      </c>
      <c r="C67" s="37" t="s">
        <v>1080</v>
      </c>
      <c r="D67" s="38" t="s">
        <v>1080</v>
      </c>
      <c r="E67" s="39">
        <v>431295</v>
      </c>
      <c r="F67" s="37" t="s">
        <v>2826</v>
      </c>
      <c r="G67" s="34">
        <v>2005</v>
      </c>
      <c r="H67" s="34" t="s">
        <v>3002</v>
      </c>
      <c r="I67" s="37" t="s">
        <v>11</v>
      </c>
      <c r="J67" s="40">
        <v>2</v>
      </c>
      <c r="K67" s="41">
        <v>40660.29</v>
      </c>
      <c r="L67" s="42">
        <f t="shared" si="0"/>
        <v>81320.58</v>
      </c>
      <c r="M67" s="34" t="s">
        <v>3059</v>
      </c>
      <c r="N67" s="65">
        <v>72</v>
      </c>
      <c r="O67" s="34" t="s">
        <v>3066</v>
      </c>
      <c r="P67" s="41">
        <v>14.6</v>
      </c>
      <c r="Q67" s="41">
        <f t="shared" ref="Q67:Q74" si="5">P67*N67</f>
        <v>1051.2</v>
      </c>
      <c r="R67" s="41">
        <v>1051.2</v>
      </c>
      <c r="S67" s="41">
        <v>-80269.38</v>
      </c>
      <c r="T67" s="41" t="s">
        <v>3012</v>
      </c>
    </row>
    <row r="68" spans="1:20" s="43" customFormat="1" ht="19.5" customHeight="1" x14ac:dyDescent="0.2">
      <c r="A68" s="35">
        <v>53</v>
      </c>
      <c r="B68" s="36" t="s">
        <v>99</v>
      </c>
      <c r="C68" s="37" t="s">
        <v>1081</v>
      </c>
      <c r="D68" s="38" t="s">
        <v>1081</v>
      </c>
      <c r="E68" s="39">
        <v>431541</v>
      </c>
      <c r="F68" s="37" t="s">
        <v>2816</v>
      </c>
      <c r="G68" s="34">
        <v>2005</v>
      </c>
      <c r="H68" s="34" t="s">
        <v>3002</v>
      </c>
      <c r="I68" s="37" t="s">
        <v>11</v>
      </c>
      <c r="J68" s="40">
        <v>2</v>
      </c>
      <c r="K68" s="41">
        <v>4073.82</v>
      </c>
      <c r="L68" s="42">
        <f t="shared" si="0"/>
        <v>8147.64</v>
      </c>
      <c r="M68" s="34" t="s">
        <v>3059</v>
      </c>
      <c r="N68" s="65">
        <v>10</v>
      </c>
      <c r="O68" s="34" t="s">
        <v>3066</v>
      </c>
      <c r="P68" s="41">
        <v>14.6</v>
      </c>
      <c r="Q68" s="41">
        <f t="shared" si="5"/>
        <v>146</v>
      </c>
      <c r="R68" s="41">
        <v>146</v>
      </c>
      <c r="S68" s="41">
        <v>-8001.64</v>
      </c>
      <c r="T68" s="41" t="s">
        <v>3012</v>
      </c>
    </row>
    <row r="69" spans="1:20" s="43" customFormat="1" ht="19.5" customHeight="1" x14ac:dyDescent="0.2">
      <c r="A69" s="35">
        <v>54</v>
      </c>
      <c r="B69" s="36" t="s">
        <v>100</v>
      </c>
      <c r="C69" s="37" t="s">
        <v>1082</v>
      </c>
      <c r="D69" s="38" t="s">
        <v>1082</v>
      </c>
      <c r="E69" s="39">
        <v>431271</v>
      </c>
      <c r="F69" s="37" t="s">
        <v>2816</v>
      </c>
      <c r="G69" s="34">
        <v>2006</v>
      </c>
      <c r="H69" s="34" t="s">
        <v>3002</v>
      </c>
      <c r="I69" s="37" t="s">
        <v>11</v>
      </c>
      <c r="J69" s="40">
        <v>2</v>
      </c>
      <c r="K69" s="41">
        <v>12541.12</v>
      </c>
      <c r="L69" s="42">
        <f t="shared" si="0"/>
        <v>25082.240000000002</v>
      </c>
      <c r="M69" s="76" t="s">
        <v>3059</v>
      </c>
      <c r="N69" s="44">
        <v>0.2</v>
      </c>
      <c r="O69" s="34" t="s">
        <v>3066</v>
      </c>
      <c r="P69" s="41">
        <v>14.6</v>
      </c>
      <c r="Q69" s="41">
        <f t="shared" si="5"/>
        <v>2.92</v>
      </c>
      <c r="R69" s="41">
        <v>2.92</v>
      </c>
      <c r="S69" s="41">
        <v>-25079.320000000003</v>
      </c>
      <c r="T69" s="41" t="s">
        <v>3012</v>
      </c>
    </row>
    <row r="70" spans="1:20" s="43" customFormat="1" ht="19.5" customHeight="1" x14ac:dyDescent="0.2">
      <c r="A70" s="35">
        <v>55</v>
      </c>
      <c r="B70" s="36" t="s">
        <v>101</v>
      </c>
      <c r="C70" s="37" t="s">
        <v>1083</v>
      </c>
      <c r="D70" s="38" t="s">
        <v>1083</v>
      </c>
      <c r="E70" s="39">
        <v>431272</v>
      </c>
      <c r="F70" s="37" t="s">
        <v>2816</v>
      </c>
      <c r="G70" s="34">
        <v>2006</v>
      </c>
      <c r="H70" s="34" t="s">
        <v>3002</v>
      </c>
      <c r="I70" s="37" t="s">
        <v>11</v>
      </c>
      <c r="J70" s="40">
        <v>2</v>
      </c>
      <c r="K70" s="41">
        <v>13395.72</v>
      </c>
      <c r="L70" s="42">
        <f t="shared" si="0"/>
        <v>26791.439999999999</v>
      </c>
      <c r="M70" s="76" t="s">
        <v>3059</v>
      </c>
      <c r="N70" s="44">
        <v>0.2</v>
      </c>
      <c r="O70" s="34" t="s">
        <v>3066</v>
      </c>
      <c r="P70" s="41">
        <v>14.6</v>
      </c>
      <c r="Q70" s="41">
        <f t="shared" si="5"/>
        <v>2.92</v>
      </c>
      <c r="R70" s="41">
        <v>2.92</v>
      </c>
      <c r="S70" s="41">
        <v>-26788.52</v>
      </c>
      <c r="T70" s="41" t="s">
        <v>3012</v>
      </c>
    </row>
    <row r="71" spans="1:20" s="43" customFormat="1" ht="19.5" customHeight="1" x14ac:dyDescent="0.2">
      <c r="A71" s="35">
        <v>56</v>
      </c>
      <c r="B71" s="36" t="s">
        <v>102</v>
      </c>
      <c r="C71" s="37" t="s">
        <v>1084</v>
      </c>
      <c r="D71" s="38" t="s">
        <v>1084</v>
      </c>
      <c r="E71" s="39">
        <v>431273</v>
      </c>
      <c r="F71" s="37" t="s">
        <v>2816</v>
      </c>
      <c r="G71" s="34">
        <v>2006</v>
      </c>
      <c r="H71" s="34" t="s">
        <v>3002</v>
      </c>
      <c r="I71" s="37" t="s">
        <v>11</v>
      </c>
      <c r="J71" s="40">
        <v>1</v>
      </c>
      <c r="K71" s="41">
        <v>2111.2600000000002</v>
      </c>
      <c r="L71" s="42">
        <f t="shared" si="0"/>
        <v>2111.2600000000002</v>
      </c>
      <c r="M71" s="76" t="s">
        <v>3059</v>
      </c>
      <c r="N71" s="44">
        <v>0.1</v>
      </c>
      <c r="O71" s="34" t="s">
        <v>3066</v>
      </c>
      <c r="P71" s="41">
        <v>14.6</v>
      </c>
      <c r="Q71" s="41">
        <f t="shared" si="5"/>
        <v>1.46</v>
      </c>
      <c r="R71" s="41">
        <v>1.46</v>
      </c>
      <c r="S71" s="41">
        <v>-2109.8000000000002</v>
      </c>
      <c r="T71" s="41" t="s">
        <v>3012</v>
      </c>
    </row>
    <row r="72" spans="1:20" s="43" customFormat="1" ht="19.5" customHeight="1" x14ac:dyDescent="0.2">
      <c r="A72" s="35">
        <v>57</v>
      </c>
      <c r="B72" s="36" t="s">
        <v>103</v>
      </c>
      <c r="C72" s="37" t="s">
        <v>1085</v>
      </c>
      <c r="D72" s="38" t="s">
        <v>2056</v>
      </c>
      <c r="E72" s="39">
        <v>404542</v>
      </c>
      <c r="F72" s="37" t="s">
        <v>2821</v>
      </c>
      <c r="G72" s="34">
        <v>2006</v>
      </c>
      <c r="H72" s="34" t="s">
        <v>3002</v>
      </c>
      <c r="I72" s="37" t="s">
        <v>11</v>
      </c>
      <c r="J72" s="40">
        <v>17</v>
      </c>
      <c r="K72" s="41">
        <v>22901.912352941177</v>
      </c>
      <c r="L72" s="42">
        <f t="shared" si="0"/>
        <v>389332.51</v>
      </c>
      <c r="M72" s="34" t="s">
        <v>3059</v>
      </c>
      <c r="N72" s="65">
        <v>229.5</v>
      </c>
      <c r="O72" s="34" t="s">
        <v>3066</v>
      </c>
      <c r="P72" s="41">
        <v>14.6</v>
      </c>
      <c r="Q72" s="41">
        <f t="shared" si="5"/>
        <v>3350.7</v>
      </c>
      <c r="R72" s="41">
        <v>3350.7</v>
      </c>
      <c r="S72" s="41">
        <v>-385981.81</v>
      </c>
      <c r="T72" s="41" t="s">
        <v>3012</v>
      </c>
    </row>
    <row r="73" spans="1:20" s="43" customFormat="1" ht="19.5" customHeight="1" x14ac:dyDescent="0.2">
      <c r="A73" s="35">
        <v>58</v>
      </c>
      <c r="B73" s="36" t="s">
        <v>104</v>
      </c>
      <c r="C73" s="37" t="s">
        <v>1086</v>
      </c>
      <c r="D73" s="38" t="s">
        <v>2057</v>
      </c>
      <c r="E73" s="39">
        <v>404488</v>
      </c>
      <c r="F73" s="37" t="s">
        <v>2821</v>
      </c>
      <c r="G73" s="34">
        <v>2006</v>
      </c>
      <c r="H73" s="34" t="s">
        <v>3002</v>
      </c>
      <c r="I73" s="37" t="s">
        <v>11</v>
      </c>
      <c r="J73" s="40">
        <v>1</v>
      </c>
      <c r="K73" s="41">
        <v>160703.37</v>
      </c>
      <c r="L73" s="42">
        <f t="shared" si="0"/>
        <v>160703.37</v>
      </c>
      <c r="M73" s="34" t="s">
        <v>3059</v>
      </c>
      <c r="N73" s="65">
        <v>3.2</v>
      </c>
      <c r="O73" s="34" t="s">
        <v>3066</v>
      </c>
      <c r="P73" s="41">
        <v>14.6</v>
      </c>
      <c r="Q73" s="41">
        <f t="shared" si="5"/>
        <v>46.72</v>
      </c>
      <c r="R73" s="41">
        <v>46.72</v>
      </c>
      <c r="S73" s="41">
        <v>-160656.65</v>
      </c>
      <c r="T73" s="41" t="s">
        <v>3012</v>
      </c>
    </row>
    <row r="74" spans="1:20" s="43" customFormat="1" ht="19.5" customHeight="1" x14ac:dyDescent="0.2">
      <c r="A74" s="35">
        <v>59</v>
      </c>
      <c r="B74" s="36" t="s">
        <v>105</v>
      </c>
      <c r="C74" s="37" t="s">
        <v>1087</v>
      </c>
      <c r="D74" s="38" t="s">
        <v>2058</v>
      </c>
      <c r="E74" s="39">
        <v>430952</v>
      </c>
      <c r="F74" s="37" t="s">
        <v>2827</v>
      </c>
      <c r="G74" s="34">
        <v>2006</v>
      </c>
      <c r="H74" s="34" t="s">
        <v>3002</v>
      </c>
      <c r="I74" s="37" t="s">
        <v>11</v>
      </c>
      <c r="J74" s="40">
        <v>10</v>
      </c>
      <c r="K74" s="41">
        <v>2696.0099999999998</v>
      </c>
      <c r="L74" s="42">
        <f t="shared" si="0"/>
        <v>26960.1</v>
      </c>
      <c r="M74" s="34" t="s">
        <v>3059</v>
      </c>
      <c r="N74" s="44">
        <v>20.6</v>
      </c>
      <c r="O74" s="34" t="s">
        <v>3066</v>
      </c>
      <c r="P74" s="41">
        <v>14.6</v>
      </c>
      <c r="Q74" s="41">
        <f t="shared" si="5"/>
        <v>300.76</v>
      </c>
      <c r="R74" s="41">
        <v>300.76</v>
      </c>
      <c r="S74" s="41">
        <v>-26659.34</v>
      </c>
      <c r="T74" s="41" t="s">
        <v>3012</v>
      </c>
    </row>
    <row r="75" spans="1:20" s="43" customFormat="1" ht="19.5" customHeight="1" x14ac:dyDescent="0.2">
      <c r="A75" s="35">
        <v>60</v>
      </c>
      <c r="B75" s="36" t="s">
        <v>106</v>
      </c>
      <c r="C75" s="37" t="s">
        <v>1088</v>
      </c>
      <c r="D75" s="38" t="s">
        <v>2059</v>
      </c>
      <c r="E75" s="39">
        <v>430951</v>
      </c>
      <c r="F75" s="37" t="s">
        <v>2812</v>
      </c>
      <c r="G75" s="34">
        <v>2006</v>
      </c>
      <c r="H75" s="34" t="s">
        <v>3002</v>
      </c>
      <c r="I75" s="37" t="s">
        <v>11</v>
      </c>
      <c r="J75" s="40">
        <v>1</v>
      </c>
      <c r="K75" s="41">
        <v>132683.29999999999</v>
      </c>
      <c r="L75" s="42">
        <f t="shared" si="0"/>
        <v>132683.29999999999</v>
      </c>
      <c r="M75" s="34" t="s">
        <v>3059</v>
      </c>
      <c r="N75" s="44">
        <v>732</v>
      </c>
      <c r="O75" s="34" t="s">
        <v>3067</v>
      </c>
      <c r="P75" s="41">
        <f>K75*0.5</f>
        <v>66341.649999999994</v>
      </c>
      <c r="Q75" s="41">
        <f>P75*J75</f>
        <v>66341.649999999994</v>
      </c>
      <c r="R75" s="41">
        <v>10687.199999999999</v>
      </c>
      <c r="S75" s="41">
        <v>-121996.09999999999</v>
      </c>
      <c r="T75" s="41" t="s">
        <v>3012</v>
      </c>
    </row>
    <row r="76" spans="1:20" s="43" customFormat="1" ht="19.5" customHeight="1" x14ac:dyDescent="0.2">
      <c r="A76" s="35">
        <v>61</v>
      </c>
      <c r="B76" s="36" t="s">
        <v>107</v>
      </c>
      <c r="C76" s="37" t="s">
        <v>1089</v>
      </c>
      <c r="D76" s="38" t="s">
        <v>2060</v>
      </c>
      <c r="E76" s="39">
        <v>431320</v>
      </c>
      <c r="F76" s="37" t="s">
        <v>2825</v>
      </c>
      <c r="G76" s="34">
        <v>2006</v>
      </c>
      <c r="H76" s="34" t="s">
        <v>3002</v>
      </c>
      <c r="I76" s="37" t="s">
        <v>11</v>
      </c>
      <c r="J76" s="40">
        <v>1</v>
      </c>
      <c r="K76" s="41">
        <v>32088.959999999999</v>
      </c>
      <c r="L76" s="42">
        <f t="shared" si="0"/>
        <v>32088.959999999999</v>
      </c>
      <c r="M76" s="34" t="s">
        <v>3058</v>
      </c>
      <c r="N76" s="44">
        <v>0</v>
      </c>
      <c r="O76" s="34" t="s">
        <v>3066</v>
      </c>
      <c r="P76" s="41">
        <v>1</v>
      </c>
      <c r="Q76" s="41">
        <v>1</v>
      </c>
      <c r="R76" s="41">
        <v>0</v>
      </c>
      <c r="S76" s="41">
        <v>-32088.959999999999</v>
      </c>
      <c r="T76" s="41" t="s">
        <v>3012</v>
      </c>
    </row>
    <row r="77" spans="1:20" s="43" customFormat="1" ht="19.5" customHeight="1" x14ac:dyDescent="0.2">
      <c r="A77" s="35">
        <v>62</v>
      </c>
      <c r="B77" s="36" t="s">
        <v>108</v>
      </c>
      <c r="C77" s="37" t="s">
        <v>1090</v>
      </c>
      <c r="D77" s="38" t="s">
        <v>2061</v>
      </c>
      <c r="E77" s="39">
        <v>341403</v>
      </c>
      <c r="F77" s="37" t="s">
        <v>2828</v>
      </c>
      <c r="G77" s="34">
        <v>2006</v>
      </c>
      <c r="H77" s="34" t="s">
        <v>3002</v>
      </c>
      <c r="I77" s="37" t="s">
        <v>11</v>
      </c>
      <c r="J77" s="40">
        <v>1</v>
      </c>
      <c r="K77" s="41">
        <v>3348.44</v>
      </c>
      <c r="L77" s="42">
        <f t="shared" si="0"/>
        <v>3348.44</v>
      </c>
      <c r="M77" s="34" t="s">
        <v>3059</v>
      </c>
      <c r="N77" s="44">
        <v>8</v>
      </c>
      <c r="O77" s="34" t="s">
        <v>3067</v>
      </c>
      <c r="P77" s="64">
        <v>425</v>
      </c>
      <c r="Q77" s="64">
        <f>P77*J77</f>
        <v>425</v>
      </c>
      <c r="R77" s="41">
        <v>116.8</v>
      </c>
      <c r="S77" s="41">
        <v>-3231.64</v>
      </c>
      <c r="T77" s="41" t="s">
        <v>3012</v>
      </c>
    </row>
    <row r="78" spans="1:20" s="43" customFormat="1" ht="19.5" customHeight="1" x14ac:dyDescent="0.2">
      <c r="A78" s="35">
        <v>63</v>
      </c>
      <c r="B78" s="36" t="s">
        <v>109</v>
      </c>
      <c r="C78" s="37" t="s">
        <v>1091</v>
      </c>
      <c r="D78" s="38" t="s">
        <v>2062</v>
      </c>
      <c r="E78" s="39">
        <v>434150</v>
      </c>
      <c r="F78" s="37" t="s">
        <v>2821</v>
      </c>
      <c r="G78" s="34">
        <v>2006</v>
      </c>
      <c r="H78" s="34" t="s">
        <v>3002</v>
      </c>
      <c r="I78" s="37" t="s">
        <v>11</v>
      </c>
      <c r="J78" s="40">
        <v>1</v>
      </c>
      <c r="K78" s="41">
        <v>54237.29</v>
      </c>
      <c r="L78" s="42">
        <f t="shared" si="0"/>
        <v>54237.29</v>
      </c>
      <c r="M78" s="34" t="s">
        <v>3059</v>
      </c>
      <c r="N78" s="44">
        <v>19.899999999999999</v>
      </c>
      <c r="O78" s="34" t="s">
        <v>3066</v>
      </c>
      <c r="P78" s="41">
        <v>14.6</v>
      </c>
      <c r="Q78" s="41">
        <f>P78*N78</f>
        <v>290.53999999999996</v>
      </c>
      <c r="R78" s="41">
        <v>290.53999999999996</v>
      </c>
      <c r="S78" s="41">
        <v>-53946.75</v>
      </c>
      <c r="T78" s="41" t="s">
        <v>3012</v>
      </c>
    </row>
    <row r="79" spans="1:20" s="43" customFormat="1" ht="19.5" customHeight="1" x14ac:dyDescent="0.2">
      <c r="A79" s="35">
        <v>64</v>
      </c>
      <c r="B79" s="36" t="s">
        <v>110</v>
      </c>
      <c r="C79" s="37" t="s">
        <v>1092</v>
      </c>
      <c r="D79" s="38" t="s">
        <v>2063</v>
      </c>
      <c r="E79" s="39">
        <v>427113</v>
      </c>
      <c r="F79" s="37" t="s">
        <v>2821</v>
      </c>
      <c r="G79" s="34">
        <v>2006</v>
      </c>
      <c r="H79" s="34" t="s">
        <v>3002</v>
      </c>
      <c r="I79" s="37" t="s">
        <v>11</v>
      </c>
      <c r="J79" s="40">
        <v>1</v>
      </c>
      <c r="K79" s="41">
        <v>62300</v>
      </c>
      <c r="L79" s="42">
        <f t="shared" si="0"/>
        <v>62300</v>
      </c>
      <c r="M79" s="34" t="s">
        <v>3059</v>
      </c>
      <c r="N79" s="44">
        <v>5</v>
      </c>
      <c r="O79" s="34" t="s">
        <v>3066</v>
      </c>
      <c r="P79" s="41">
        <v>14.6</v>
      </c>
      <c r="Q79" s="41">
        <f>P79*N79</f>
        <v>73</v>
      </c>
      <c r="R79" s="41">
        <v>73</v>
      </c>
      <c r="S79" s="41">
        <v>-62227</v>
      </c>
      <c r="T79" s="41" t="s">
        <v>3012</v>
      </c>
    </row>
    <row r="80" spans="1:20" s="43" customFormat="1" ht="19.5" customHeight="1" x14ac:dyDescent="0.2">
      <c r="A80" s="35">
        <v>65</v>
      </c>
      <c r="B80" s="36" t="s">
        <v>111</v>
      </c>
      <c r="C80" s="37" t="s">
        <v>1093</v>
      </c>
      <c r="D80" s="38" t="s">
        <v>2064</v>
      </c>
      <c r="E80" s="39">
        <v>404549</v>
      </c>
      <c r="F80" s="37" t="s">
        <v>2821</v>
      </c>
      <c r="G80" s="34">
        <v>2006</v>
      </c>
      <c r="H80" s="34" t="s">
        <v>3002</v>
      </c>
      <c r="I80" s="37" t="s">
        <v>11</v>
      </c>
      <c r="J80" s="40">
        <v>1</v>
      </c>
      <c r="K80" s="41">
        <v>3898.31</v>
      </c>
      <c r="L80" s="42">
        <f t="shared" ref="L80:L143" si="6">K80*J80</f>
        <v>3898.31</v>
      </c>
      <c r="M80" s="34" t="s">
        <v>3059</v>
      </c>
      <c r="N80" s="65">
        <v>1.8</v>
      </c>
      <c r="O80" s="34" t="s">
        <v>3066</v>
      </c>
      <c r="P80" s="41">
        <v>14.6</v>
      </c>
      <c r="Q80" s="41">
        <f>P80*N80</f>
        <v>26.28</v>
      </c>
      <c r="R80" s="41">
        <v>26.28</v>
      </c>
      <c r="S80" s="41">
        <v>-3872.0299999999997</v>
      </c>
      <c r="T80" s="41" t="s">
        <v>3012</v>
      </c>
    </row>
    <row r="81" spans="1:20" s="62" customFormat="1" ht="19.5" customHeight="1" x14ac:dyDescent="0.2">
      <c r="A81" s="70">
        <v>66</v>
      </c>
      <c r="B81" s="89" t="s">
        <v>112</v>
      </c>
      <c r="C81" s="90" t="s">
        <v>1094</v>
      </c>
      <c r="D81" s="91" t="s">
        <v>2065</v>
      </c>
      <c r="E81" s="92">
        <v>351441</v>
      </c>
      <c r="F81" s="90" t="s">
        <v>2829</v>
      </c>
      <c r="G81" s="70">
        <v>2006</v>
      </c>
      <c r="H81" s="70" t="s">
        <v>3002</v>
      </c>
      <c r="I81" s="90" t="s">
        <v>11</v>
      </c>
      <c r="J81" s="93">
        <v>1</v>
      </c>
      <c r="K81" s="72">
        <v>118643.75</v>
      </c>
      <c r="L81" s="94">
        <f t="shared" si="6"/>
        <v>118643.75</v>
      </c>
      <c r="M81" s="70" t="s">
        <v>3059</v>
      </c>
      <c r="N81" s="74">
        <v>8</v>
      </c>
      <c r="O81" s="70" t="s">
        <v>3067</v>
      </c>
      <c r="P81" s="72">
        <f>K81*0.5</f>
        <v>59321.875</v>
      </c>
      <c r="Q81" s="72">
        <f>P81*J81</f>
        <v>59321.875</v>
      </c>
      <c r="R81" s="72">
        <v>116.8</v>
      </c>
      <c r="S81" s="72">
        <v>-118526.95</v>
      </c>
      <c r="T81" s="72" t="s">
        <v>3012</v>
      </c>
    </row>
    <row r="82" spans="1:20" s="43" customFormat="1" ht="19.5" customHeight="1" x14ac:dyDescent="0.2">
      <c r="A82" s="35">
        <v>67</v>
      </c>
      <c r="B82" s="36" t="s">
        <v>113</v>
      </c>
      <c r="C82" s="37" t="s">
        <v>1095</v>
      </c>
      <c r="D82" s="38" t="s">
        <v>2066</v>
      </c>
      <c r="E82" s="39">
        <v>376402</v>
      </c>
      <c r="F82" s="37" t="s">
        <v>2821</v>
      </c>
      <c r="G82" s="34">
        <v>2006</v>
      </c>
      <c r="H82" s="34" t="s">
        <v>3002</v>
      </c>
      <c r="I82" s="37" t="s">
        <v>11</v>
      </c>
      <c r="J82" s="40">
        <v>3</v>
      </c>
      <c r="K82" s="41">
        <v>1558.1766666666665</v>
      </c>
      <c r="L82" s="42">
        <f t="shared" si="6"/>
        <v>4674.53</v>
      </c>
      <c r="M82" s="34" t="s">
        <v>3059</v>
      </c>
      <c r="N82" s="44">
        <v>1.5</v>
      </c>
      <c r="O82" s="34" t="s">
        <v>3066</v>
      </c>
      <c r="P82" s="41">
        <v>14.6</v>
      </c>
      <c r="Q82" s="41">
        <f>P82*N82</f>
        <v>21.9</v>
      </c>
      <c r="R82" s="41">
        <v>21.9</v>
      </c>
      <c r="S82" s="41">
        <v>-4652.63</v>
      </c>
      <c r="T82" s="41" t="s">
        <v>3012</v>
      </c>
    </row>
    <row r="83" spans="1:20" s="43" customFormat="1" ht="19.5" customHeight="1" x14ac:dyDescent="0.2">
      <c r="A83" s="35">
        <v>68</v>
      </c>
      <c r="B83" s="36" t="s">
        <v>114</v>
      </c>
      <c r="C83" s="37" t="s">
        <v>1096</v>
      </c>
      <c r="D83" s="38" t="s">
        <v>2067</v>
      </c>
      <c r="E83" s="39">
        <v>340017</v>
      </c>
      <c r="F83" s="37" t="s">
        <v>2819</v>
      </c>
      <c r="G83" s="34">
        <v>2006</v>
      </c>
      <c r="H83" s="34" t="s">
        <v>3002</v>
      </c>
      <c r="I83" s="37" t="s">
        <v>11</v>
      </c>
      <c r="J83" s="40">
        <v>1</v>
      </c>
      <c r="K83" s="41">
        <v>188.76</v>
      </c>
      <c r="L83" s="42">
        <f t="shared" si="6"/>
        <v>188.76</v>
      </c>
      <c r="M83" s="34" t="s">
        <v>3059</v>
      </c>
      <c r="N83" s="44">
        <v>3</v>
      </c>
      <c r="O83" s="34" t="s">
        <v>3067</v>
      </c>
      <c r="P83" s="64">
        <v>165</v>
      </c>
      <c r="Q83" s="64">
        <f>P83*J83</f>
        <v>165</v>
      </c>
      <c r="R83" s="41">
        <v>43.8</v>
      </c>
      <c r="S83" s="41">
        <v>-144.95999999999998</v>
      </c>
      <c r="T83" s="41" t="s">
        <v>3012</v>
      </c>
    </row>
    <row r="84" spans="1:20" s="43" customFormat="1" ht="19.5" customHeight="1" x14ac:dyDescent="0.2">
      <c r="A84" s="35">
        <v>69</v>
      </c>
      <c r="B84" s="36" t="s">
        <v>115</v>
      </c>
      <c r="C84" s="37" t="s">
        <v>1097</v>
      </c>
      <c r="D84" s="38" t="s">
        <v>2068</v>
      </c>
      <c r="E84" s="39">
        <v>391720</v>
      </c>
      <c r="F84" s="37" t="s">
        <v>2818</v>
      </c>
      <c r="G84" s="34">
        <v>2006</v>
      </c>
      <c r="H84" s="34" t="s">
        <v>3002</v>
      </c>
      <c r="I84" s="37" t="s">
        <v>11</v>
      </c>
      <c r="J84" s="40">
        <v>1</v>
      </c>
      <c r="K84" s="41">
        <v>41200</v>
      </c>
      <c r="L84" s="42">
        <f t="shared" si="6"/>
        <v>41200</v>
      </c>
      <c r="M84" s="34" t="s">
        <v>3059</v>
      </c>
      <c r="N84" s="44">
        <v>0.3</v>
      </c>
      <c r="O84" s="34" t="s">
        <v>3067</v>
      </c>
      <c r="P84" s="41">
        <f>K84*0.5</f>
        <v>20600</v>
      </c>
      <c r="Q84" s="41">
        <f>P84*J84</f>
        <v>20600</v>
      </c>
      <c r="R84" s="41">
        <v>4.38</v>
      </c>
      <c r="S84" s="41">
        <v>-41195.620000000003</v>
      </c>
      <c r="T84" s="41" t="s">
        <v>3012</v>
      </c>
    </row>
    <row r="85" spans="1:20" s="43" customFormat="1" ht="19.5" customHeight="1" x14ac:dyDescent="0.2">
      <c r="A85" s="35">
        <v>70</v>
      </c>
      <c r="B85" s="36" t="s">
        <v>116</v>
      </c>
      <c r="C85" s="37" t="s">
        <v>1098</v>
      </c>
      <c r="D85" s="38" t="s">
        <v>2069</v>
      </c>
      <c r="E85" s="39">
        <v>418345</v>
      </c>
      <c r="F85" s="37" t="s">
        <v>2813</v>
      </c>
      <c r="G85" s="34">
        <v>2006</v>
      </c>
      <c r="H85" s="34" t="s">
        <v>3002</v>
      </c>
      <c r="I85" s="37" t="s">
        <v>11</v>
      </c>
      <c r="J85" s="40">
        <v>2</v>
      </c>
      <c r="K85" s="41">
        <v>27118.639999999999</v>
      </c>
      <c r="L85" s="42">
        <f t="shared" si="6"/>
        <v>54237.279999999999</v>
      </c>
      <c r="M85" s="34" t="s">
        <v>3059</v>
      </c>
      <c r="N85" s="44">
        <v>164</v>
      </c>
      <c r="O85" s="34" t="s">
        <v>3067</v>
      </c>
      <c r="P85" s="64">
        <v>14108</v>
      </c>
      <c r="Q85" s="64">
        <f>P85*J85</f>
        <v>28216</v>
      </c>
      <c r="R85" s="41">
        <v>2394.4</v>
      </c>
      <c r="S85" s="41">
        <v>-51842.879999999997</v>
      </c>
      <c r="T85" s="41" t="s">
        <v>3012</v>
      </c>
    </row>
    <row r="86" spans="1:20" s="43" customFormat="1" ht="19.5" customHeight="1" x14ac:dyDescent="0.2">
      <c r="A86" s="35">
        <v>71</v>
      </c>
      <c r="B86" s="36" t="s">
        <v>117</v>
      </c>
      <c r="C86" s="37" t="s">
        <v>1099</v>
      </c>
      <c r="D86" s="38" t="s">
        <v>1099</v>
      </c>
      <c r="E86" s="39">
        <v>434089</v>
      </c>
      <c r="F86" s="37" t="s">
        <v>2821</v>
      </c>
      <c r="G86" s="34">
        <v>2005</v>
      </c>
      <c r="H86" s="34" t="s">
        <v>3002</v>
      </c>
      <c r="I86" s="37" t="s">
        <v>11</v>
      </c>
      <c r="J86" s="40">
        <v>14</v>
      </c>
      <c r="K86" s="41">
        <v>381.35571428571427</v>
      </c>
      <c r="L86" s="42">
        <f t="shared" si="6"/>
        <v>5338.98</v>
      </c>
      <c r="M86" s="34" t="s">
        <v>3059</v>
      </c>
      <c r="N86" s="44">
        <v>1.4000000000000001</v>
      </c>
      <c r="O86" s="34" t="s">
        <v>3066</v>
      </c>
      <c r="P86" s="41">
        <v>14.6</v>
      </c>
      <c r="Q86" s="41">
        <f>P86*N86</f>
        <v>20.440000000000001</v>
      </c>
      <c r="R86" s="41">
        <v>20.440000000000001</v>
      </c>
      <c r="S86" s="41">
        <v>-5318.54</v>
      </c>
      <c r="T86" s="41" t="s">
        <v>3012</v>
      </c>
    </row>
    <row r="87" spans="1:20" s="43" customFormat="1" ht="19.5" customHeight="1" x14ac:dyDescent="0.2">
      <c r="A87" s="35">
        <v>72</v>
      </c>
      <c r="B87" s="36" t="s">
        <v>118</v>
      </c>
      <c r="C87" s="37" t="s">
        <v>1100</v>
      </c>
      <c r="D87" s="38" t="s">
        <v>1100</v>
      </c>
      <c r="E87" s="39">
        <v>434090</v>
      </c>
      <c r="F87" s="37" t="s">
        <v>2821</v>
      </c>
      <c r="G87" s="34">
        <v>2005</v>
      </c>
      <c r="H87" s="34" t="s">
        <v>3002</v>
      </c>
      <c r="I87" s="37" t="s">
        <v>11</v>
      </c>
      <c r="J87" s="40">
        <v>14</v>
      </c>
      <c r="K87" s="41">
        <v>254.23714285714286</v>
      </c>
      <c r="L87" s="42">
        <f t="shared" si="6"/>
        <v>3559.32</v>
      </c>
      <c r="M87" s="34" t="s">
        <v>3059</v>
      </c>
      <c r="N87" s="44">
        <v>1.4000000000000001</v>
      </c>
      <c r="O87" s="34" t="s">
        <v>3066</v>
      </c>
      <c r="P87" s="41">
        <v>14.6</v>
      </c>
      <c r="Q87" s="41">
        <f>P87*N87</f>
        <v>20.440000000000001</v>
      </c>
      <c r="R87" s="41">
        <v>20.440000000000001</v>
      </c>
      <c r="S87" s="41">
        <v>-3538.88</v>
      </c>
      <c r="T87" s="41" t="s">
        <v>3012</v>
      </c>
    </row>
    <row r="88" spans="1:20" s="43" customFormat="1" ht="19.5" customHeight="1" x14ac:dyDescent="0.2">
      <c r="A88" s="35">
        <v>73</v>
      </c>
      <c r="B88" s="36" t="s">
        <v>119</v>
      </c>
      <c r="C88" s="37" t="s">
        <v>1101</v>
      </c>
      <c r="D88" s="38" t="s">
        <v>2070</v>
      </c>
      <c r="E88" s="39">
        <v>350301</v>
      </c>
      <c r="F88" s="37" t="s">
        <v>2830</v>
      </c>
      <c r="G88" s="34">
        <v>2005</v>
      </c>
      <c r="H88" s="34" t="s">
        <v>3002</v>
      </c>
      <c r="I88" s="37" t="s">
        <v>11</v>
      </c>
      <c r="J88" s="40">
        <v>1</v>
      </c>
      <c r="K88" s="41">
        <v>29661.02</v>
      </c>
      <c r="L88" s="42">
        <f t="shared" si="6"/>
        <v>29661.02</v>
      </c>
      <c r="M88" s="34" t="s">
        <v>3059</v>
      </c>
      <c r="N88" s="44">
        <v>17</v>
      </c>
      <c r="O88" s="34" t="s">
        <v>3067</v>
      </c>
      <c r="P88" s="64">
        <v>9711</v>
      </c>
      <c r="Q88" s="64">
        <f>P88*J88</f>
        <v>9711</v>
      </c>
      <c r="R88" s="41">
        <v>248.2</v>
      </c>
      <c r="S88" s="41">
        <v>-29412.82</v>
      </c>
      <c r="T88" s="41" t="s">
        <v>3012</v>
      </c>
    </row>
    <row r="89" spans="1:20" s="43" customFormat="1" ht="19.5" customHeight="1" x14ac:dyDescent="0.2">
      <c r="A89" s="35">
        <v>74</v>
      </c>
      <c r="B89" s="36" t="s">
        <v>120</v>
      </c>
      <c r="C89" s="37" t="s">
        <v>1102</v>
      </c>
      <c r="D89" s="38" t="s">
        <v>1102</v>
      </c>
      <c r="E89" s="39">
        <v>376408</v>
      </c>
      <c r="F89" s="37" t="s">
        <v>2821</v>
      </c>
      <c r="G89" s="34">
        <v>2005</v>
      </c>
      <c r="H89" s="34" t="s">
        <v>3002</v>
      </c>
      <c r="I89" s="37" t="s">
        <v>11</v>
      </c>
      <c r="J89" s="40">
        <v>1</v>
      </c>
      <c r="K89" s="41">
        <v>23000</v>
      </c>
      <c r="L89" s="42">
        <f t="shared" si="6"/>
        <v>23000</v>
      </c>
      <c r="M89" s="34" t="s">
        <v>3059</v>
      </c>
      <c r="N89" s="44">
        <v>6</v>
      </c>
      <c r="O89" s="34" t="s">
        <v>3066</v>
      </c>
      <c r="P89" s="41">
        <v>14.6</v>
      </c>
      <c r="Q89" s="41">
        <f>P89*N89</f>
        <v>87.6</v>
      </c>
      <c r="R89" s="41">
        <v>87.6</v>
      </c>
      <c r="S89" s="41">
        <v>-22912.400000000001</v>
      </c>
      <c r="T89" s="41" t="s">
        <v>3012</v>
      </c>
    </row>
    <row r="90" spans="1:20" s="43" customFormat="1" ht="19.5" customHeight="1" x14ac:dyDescent="0.2">
      <c r="A90" s="35">
        <v>75</v>
      </c>
      <c r="B90" s="36" t="s">
        <v>121</v>
      </c>
      <c r="C90" s="37" t="s">
        <v>1103</v>
      </c>
      <c r="D90" s="38" t="s">
        <v>2071</v>
      </c>
      <c r="E90" s="39">
        <v>402437</v>
      </c>
      <c r="F90" s="37" t="s">
        <v>2821</v>
      </c>
      <c r="G90" s="34">
        <v>2005</v>
      </c>
      <c r="H90" s="34" t="s">
        <v>3002</v>
      </c>
      <c r="I90" s="37" t="s">
        <v>11</v>
      </c>
      <c r="J90" s="40">
        <v>2</v>
      </c>
      <c r="K90" s="41">
        <v>1300</v>
      </c>
      <c r="L90" s="42">
        <f t="shared" si="6"/>
        <v>2600</v>
      </c>
      <c r="M90" s="34" t="s">
        <v>3059</v>
      </c>
      <c r="N90" s="44">
        <v>0.02</v>
      </c>
      <c r="O90" s="34" t="s">
        <v>3066</v>
      </c>
      <c r="P90" s="41">
        <v>14.6</v>
      </c>
      <c r="Q90" s="41">
        <f>P90*N90</f>
        <v>0.29199999999999998</v>
      </c>
      <c r="R90" s="41">
        <v>0.29199999999999998</v>
      </c>
      <c r="S90" s="41">
        <v>-2599.7080000000001</v>
      </c>
      <c r="T90" s="41" t="s">
        <v>3012</v>
      </c>
    </row>
    <row r="91" spans="1:20" s="43" customFormat="1" ht="19.5" customHeight="1" x14ac:dyDescent="0.2">
      <c r="A91" s="35">
        <v>76</v>
      </c>
      <c r="B91" s="36" t="s">
        <v>122</v>
      </c>
      <c r="C91" s="37" t="s">
        <v>1104</v>
      </c>
      <c r="D91" s="38" t="s">
        <v>2072</v>
      </c>
      <c r="E91" s="39">
        <v>402230</v>
      </c>
      <c r="F91" s="37" t="s">
        <v>2821</v>
      </c>
      <c r="G91" s="34">
        <v>2005</v>
      </c>
      <c r="H91" s="34" t="s">
        <v>3002</v>
      </c>
      <c r="I91" s="37" t="s">
        <v>11</v>
      </c>
      <c r="J91" s="40">
        <v>2</v>
      </c>
      <c r="K91" s="41">
        <v>7981.26</v>
      </c>
      <c r="L91" s="42">
        <f t="shared" si="6"/>
        <v>15962.52</v>
      </c>
      <c r="M91" s="34" t="s">
        <v>3059</v>
      </c>
      <c r="N91" s="44">
        <v>1</v>
      </c>
      <c r="O91" s="34" t="s">
        <v>3066</v>
      </c>
      <c r="P91" s="41">
        <v>14.6</v>
      </c>
      <c r="Q91" s="41">
        <f>P91*N91</f>
        <v>14.6</v>
      </c>
      <c r="R91" s="41">
        <v>14.6</v>
      </c>
      <c r="S91" s="41">
        <v>-15947.92</v>
      </c>
      <c r="T91" s="41" t="s">
        <v>3012</v>
      </c>
    </row>
    <row r="92" spans="1:20" s="43" customFormat="1" ht="19.5" customHeight="1" x14ac:dyDescent="0.2">
      <c r="A92" s="35">
        <v>77</v>
      </c>
      <c r="B92" s="36" t="s">
        <v>123</v>
      </c>
      <c r="C92" s="37" t="s">
        <v>1105</v>
      </c>
      <c r="D92" s="38" t="s">
        <v>2073</v>
      </c>
      <c r="E92" s="39">
        <v>402227</v>
      </c>
      <c r="F92" s="37" t="s">
        <v>2831</v>
      </c>
      <c r="G92" s="34">
        <v>2005</v>
      </c>
      <c r="H92" s="34" t="s">
        <v>3002</v>
      </c>
      <c r="I92" s="37" t="s">
        <v>11</v>
      </c>
      <c r="J92" s="40">
        <v>1</v>
      </c>
      <c r="K92" s="41">
        <v>2082.38</v>
      </c>
      <c r="L92" s="42">
        <f t="shared" si="6"/>
        <v>2082.38</v>
      </c>
      <c r="M92" s="34" t="s">
        <v>3059</v>
      </c>
      <c r="N92" s="44">
        <v>7</v>
      </c>
      <c r="O92" s="34" t="s">
        <v>3066</v>
      </c>
      <c r="P92" s="41">
        <v>14.6</v>
      </c>
      <c r="Q92" s="41">
        <f>P92*N92</f>
        <v>102.2</v>
      </c>
      <c r="R92" s="41">
        <v>102.2</v>
      </c>
      <c r="S92" s="41">
        <v>-1980.18</v>
      </c>
      <c r="T92" s="41" t="s">
        <v>3012</v>
      </c>
    </row>
    <row r="93" spans="1:20" s="43" customFormat="1" ht="19.5" customHeight="1" x14ac:dyDescent="0.2">
      <c r="A93" s="35">
        <v>78</v>
      </c>
      <c r="B93" s="36" t="s">
        <v>124</v>
      </c>
      <c r="C93" s="37" t="s">
        <v>1106</v>
      </c>
      <c r="D93" s="38" t="s">
        <v>2074</v>
      </c>
      <c r="E93" s="39">
        <v>371301</v>
      </c>
      <c r="F93" s="37" t="s">
        <v>2812</v>
      </c>
      <c r="G93" s="34">
        <v>2005</v>
      </c>
      <c r="H93" s="34" t="s">
        <v>3002</v>
      </c>
      <c r="I93" s="37" t="s">
        <v>11</v>
      </c>
      <c r="J93" s="40">
        <v>12</v>
      </c>
      <c r="K93" s="41">
        <v>15338.983333333332</v>
      </c>
      <c r="L93" s="42">
        <f t="shared" si="6"/>
        <v>184067.8</v>
      </c>
      <c r="M93" s="34" t="s">
        <v>3059</v>
      </c>
      <c r="N93" s="44">
        <v>684</v>
      </c>
      <c r="O93" s="34" t="s">
        <v>3067</v>
      </c>
      <c r="P93" s="64">
        <v>6356</v>
      </c>
      <c r="Q93" s="64">
        <f>P93*J93</f>
        <v>76272</v>
      </c>
      <c r="R93" s="41">
        <v>9986.4</v>
      </c>
      <c r="S93" s="41">
        <v>-174081.4</v>
      </c>
      <c r="T93" s="41" t="s">
        <v>3012</v>
      </c>
    </row>
    <row r="94" spans="1:20" s="62" customFormat="1" ht="19.5" customHeight="1" x14ac:dyDescent="0.2">
      <c r="A94" s="35">
        <v>79</v>
      </c>
      <c r="B94" s="66" t="s">
        <v>125</v>
      </c>
      <c r="C94" s="67" t="s">
        <v>1107</v>
      </c>
      <c r="D94" s="68" t="s">
        <v>2075</v>
      </c>
      <c r="E94" s="69">
        <v>385183</v>
      </c>
      <c r="F94" s="67" t="s">
        <v>2821</v>
      </c>
      <c r="G94" s="70">
        <v>2005</v>
      </c>
      <c r="H94" s="70" t="s">
        <v>3002</v>
      </c>
      <c r="I94" s="67" t="s">
        <v>11</v>
      </c>
      <c r="J94" s="71">
        <v>2</v>
      </c>
      <c r="K94" s="72">
        <v>3200</v>
      </c>
      <c r="L94" s="73">
        <f t="shared" si="6"/>
        <v>6400</v>
      </c>
      <c r="M94" s="70" t="s">
        <v>3059</v>
      </c>
      <c r="N94" s="74">
        <v>20</v>
      </c>
      <c r="O94" s="34" t="s">
        <v>3066</v>
      </c>
      <c r="P94" s="72">
        <v>14.6</v>
      </c>
      <c r="Q94" s="72">
        <f>P94*N94</f>
        <v>292</v>
      </c>
      <c r="R94" s="41">
        <v>292</v>
      </c>
      <c r="S94" s="41">
        <v>-6108</v>
      </c>
      <c r="T94" s="72" t="s">
        <v>3012</v>
      </c>
    </row>
    <row r="95" spans="1:20" s="43" customFormat="1" ht="19.5" customHeight="1" x14ac:dyDescent="0.2">
      <c r="A95" s="35">
        <v>80</v>
      </c>
      <c r="B95" s="36" t="s">
        <v>126</v>
      </c>
      <c r="C95" s="37" t="s">
        <v>1108</v>
      </c>
      <c r="D95" s="38" t="s">
        <v>2076</v>
      </c>
      <c r="E95" s="39">
        <v>420027</v>
      </c>
      <c r="F95" s="37" t="s">
        <v>2821</v>
      </c>
      <c r="G95" s="34">
        <v>2005</v>
      </c>
      <c r="H95" s="34" t="s">
        <v>3002</v>
      </c>
      <c r="I95" s="37" t="s">
        <v>11</v>
      </c>
      <c r="J95" s="40">
        <v>1</v>
      </c>
      <c r="K95" s="41">
        <v>26847</v>
      </c>
      <c r="L95" s="42">
        <f t="shared" si="6"/>
        <v>26847</v>
      </c>
      <c r="M95" s="34" t="s">
        <v>3059</v>
      </c>
      <c r="N95" s="44">
        <v>15</v>
      </c>
      <c r="O95" s="34" t="s">
        <v>3066</v>
      </c>
      <c r="P95" s="41">
        <v>14.6</v>
      </c>
      <c r="Q95" s="41">
        <f>P95*N95</f>
        <v>219</v>
      </c>
      <c r="R95" s="41">
        <v>219</v>
      </c>
      <c r="S95" s="41">
        <v>-26628</v>
      </c>
      <c r="T95" s="41" t="s">
        <v>3012</v>
      </c>
    </row>
    <row r="96" spans="1:20" s="43" customFormat="1" ht="19.5" customHeight="1" x14ac:dyDescent="0.2">
      <c r="A96" s="35">
        <v>81</v>
      </c>
      <c r="B96" s="36" t="s">
        <v>127</v>
      </c>
      <c r="C96" s="37" t="s">
        <v>1109</v>
      </c>
      <c r="D96" s="38" t="s">
        <v>2077</v>
      </c>
      <c r="E96" s="39">
        <v>338180</v>
      </c>
      <c r="F96" s="37" t="s">
        <v>2817</v>
      </c>
      <c r="G96" s="34">
        <v>2005</v>
      </c>
      <c r="H96" s="34" t="s">
        <v>3002</v>
      </c>
      <c r="I96" s="37" t="s">
        <v>11</v>
      </c>
      <c r="J96" s="40">
        <v>1</v>
      </c>
      <c r="K96" s="41">
        <v>946.32</v>
      </c>
      <c r="L96" s="42">
        <f t="shared" si="6"/>
        <v>946.32</v>
      </c>
      <c r="M96" s="34" t="s">
        <v>3059</v>
      </c>
      <c r="N96" s="44">
        <v>16.200000000000003</v>
      </c>
      <c r="O96" s="34" t="s">
        <v>3067</v>
      </c>
      <c r="P96" s="64">
        <v>314</v>
      </c>
      <c r="Q96" s="64">
        <f>P96*J96</f>
        <v>314</v>
      </c>
      <c r="R96" s="41">
        <v>236.52000000000004</v>
      </c>
      <c r="S96" s="41">
        <v>-709.8</v>
      </c>
      <c r="T96" s="41" t="s">
        <v>3012</v>
      </c>
    </row>
    <row r="97" spans="1:20" s="43" customFormat="1" ht="19.5" customHeight="1" x14ac:dyDescent="0.2">
      <c r="A97" s="35">
        <v>82</v>
      </c>
      <c r="B97" s="36" t="s">
        <v>128</v>
      </c>
      <c r="C97" s="37" t="s">
        <v>1110</v>
      </c>
      <c r="D97" s="38" t="s">
        <v>2078</v>
      </c>
      <c r="E97" s="39">
        <v>408207</v>
      </c>
      <c r="F97" s="37" t="s">
        <v>2821</v>
      </c>
      <c r="G97" s="34">
        <v>2005</v>
      </c>
      <c r="H97" s="34" t="s">
        <v>3002</v>
      </c>
      <c r="I97" s="37" t="s">
        <v>11</v>
      </c>
      <c r="J97" s="40">
        <v>1</v>
      </c>
      <c r="K97" s="41">
        <v>19037</v>
      </c>
      <c r="L97" s="42">
        <f t="shared" si="6"/>
        <v>19037</v>
      </c>
      <c r="M97" s="34" t="s">
        <v>3059</v>
      </c>
      <c r="N97" s="44">
        <v>39.6</v>
      </c>
      <c r="O97" s="34" t="s">
        <v>3067</v>
      </c>
      <c r="P97" s="72">
        <f>K97*0.5</f>
        <v>9518.5</v>
      </c>
      <c r="Q97" s="72">
        <f>P97*J97</f>
        <v>9518.5</v>
      </c>
      <c r="R97" s="41">
        <v>578.16</v>
      </c>
      <c r="S97" s="41">
        <v>-18458.84</v>
      </c>
      <c r="T97" s="41" t="s">
        <v>3012</v>
      </c>
    </row>
    <row r="98" spans="1:20" s="43" customFormat="1" ht="19.5" customHeight="1" x14ac:dyDescent="0.2">
      <c r="A98" s="35">
        <v>83</v>
      </c>
      <c r="B98" s="36" t="s">
        <v>129</v>
      </c>
      <c r="C98" s="37" t="s">
        <v>1111</v>
      </c>
      <c r="D98" s="38" t="s">
        <v>2079</v>
      </c>
      <c r="E98" s="39">
        <v>397972</v>
      </c>
      <c r="F98" s="37" t="s">
        <v>2822</v>
      </c>
      <c r="G98" s="34">
        <v>2005</v>
      </c>
      <c r="H98" s="34" t="s">
        <v>3002</v>
      </c>
      <c r="I98" s="37" t="s">
        <v>11</v>
      </c>
      <c r="J98" s="40">
        <v>2</v>
      </c>
      <c r="K98" s="41">
        <v>389</v>
      </c>
      <c r="L98" s="42">
        <f t="shared" si="6"/>
        <v>778</v>
      </c>
      <c r="M98" s="34" t="s">
        <v>3059</v>
      </c>
      <c r="N98" s="44">
        <v>0.02</v>
      </c>
      <c r="O98" s="34" t="s">
        <v>3066</v>
      </c>
      <c r="P98" s="41">
        <v>14.6</v>
      </c>
      <c r="Q98" s="41">
        <f>P98*N98</f>
        <v>0.29199999999999998</v>
      </c>
      <c r="R98" s="41">
        <v>0.29199999999999998</v>
      </c>
      <c r="S98" s="41">
        <v>-777.70799999999997</v>
      </c>
      <c r="T98" s="41" t="s">
        <v>3012</v>
      </c>
    </row>
    <row r="99" spans="1:20" s="43" customFormat="1" ht="19.5" customHeight="1" x14ac:dyDescent="0.2">
      <c r="A99" s="35">
        <v>84</v>
      </c>
      <c r="B99" s="36" t="s">
        <v>130</v>
      </c>
      <c r="C99" s="37" t="s">
        <v>1112</v>
      </c>
      <c r="D99" s="38" t="s">
        <v>2080</v>
      </c>
      <c r="E99" s="39">
        <v>433246</v>
      </c>
      <c r="F99" s="37" t="s">
        <v>2816</v>
      </c>
      <c r="G99" s="34">
        <v>2005</v>
      </c>
      <c r="H99" s="34" t="s">
        <v>3002</v>
      </c>
      <c r="I99" s="37" t="s">
        <v>11</v>
      </c>
      <c r="J99" s="40">
        <v>1</v>
      </c>
      <c r="K99" s="41">
        <v>59556</v>
      </c>
      <c r="L99" s="42">
        <f t="shared" si="6"/>
        <v>59556</v>
      </c>
      <c r="M99" s="34" t="s">
        <v>3059</v>
      </c>
      <c r="N99" s="44">
        <v>15</v>
      </c>
      <c r="O99" s="34" t="s">
        <v>3066</v>
      </c>
      <c r="P99" s="41">
        <v>14.6</v>
      </c>
      <c r="Q99" s="41">
        <f>P99*N99</f>
        <v>219</v>
      </c>
      <c r="R99" s="41">
        <v>219</v>
      </c>
      <c r="S99" s="41">
        <v>-59337</v>
      </c>
      <c r="T99" s="41" t="s">
        <v>3012</v>
      </c>
    </row>
    <row r="100" spans="1:20" s="43" customFormat="1" ht="19.5" customHeight="1" x14ac:dyDescent="0.2">
      <c r="A100" s="35">
        <v>85</v>
      </c>
      <c r="B100" s="36" t="s">
        <v>131</v>
      </c>
      <c r="C100" s="37" t="s">
        <v>1113</v>
      </c>
      <c r="D100" s="38" t="s">
        <v>2081</v>
      </c>
      <c r="E100" s="39">
        <v>433247</v>
      </c>
      <c r="F100" s="37" t="s">
        <v>2816</v>
      </c>
      <c r="G100" s="34">
        <v>2005</v>
      </c>
      <c r="H100" s="34" t="s">
        <v>3002</v>
      </c>
      <c r="I100" s="37" t="s">
        <v>11</v>
      </c>
      <c r="J100" s="40">
        <v>1</v>
      </c>
      <c r="K100" s="41">
        <v>66304</v>
      </c>
      <c r="L100" s="42">
        <f t="shared" si="6"/>
        <v>66304</v>
      </c>
      <c r="M100" s="34" t="s">
        <v>3059</v>
      </c>
      <c r="N100" s="44">
        <v>18</v>
      </c>
      <c r="O100" s="34" t="s">
        <v>3066</v>
      </c>
      <c r="P100" s="41">
        <v>14.6</v>
      </c>
      <c r="Q100" s="41">
        <f>P100*N100</f>
        <v>262.8</v>
      </c>
      <c r="R100" s="41">
        <v>262.8</v>
      </c>
      <c r="S100" s="41">
        <v>-66041.2</v>
      </c>
      <c r="T100" s="41" t="s">
        <v>3012</v>
      </c>
    </row>
    <row r="101" spans="1:20" s="43" customFormat="1" ht="19.5" customHeight="1" x14ac:dyDescent="0.2">
      <c r="A101" s="35">
        <v>86</v>
      </c>
      <c r="B101" s="36" t="s">
        <v>132</v>
      </c>
      <c r="C101" s="37" t="s">
        <v>1114</v>
      </c>
      <c r="D101" s="38" t="s">
        <v>2082</v>
      </c>
      <c r="E101" s="39">
        <v>343998</v>
      </c>
      <c r="F101" s="37" t="s">
        <v>2828</v>
      </c>
      <c r="G101" s="34">
        <v>2005</v>
      </c>
      <c r="H101" s="34" t="s">
        <v>3002</v>
      </c>
      <c r="I101" s="37" t="s">
        <v>11</v>
      </c>
      <c r="J101" s="40">
        <v>3</v>
      </c>
      <c r="K101" s="41">
        <v>1250</v>
      </c>
      <c r="L101" s="42">
        <f t="shared" si="6"/>
        <v>3750</v>
      </c>
      <c r="M101" s="34" t="s">
        <v>3059</v>
      </c>
      <c r="N101" s="44">
        <v>8</v>
      </c>
      <c r="O101" s="34" t="s">
        <v>3067</v>
      </c>
      <c r="P101" s="64">
        <v>254</v>
      </c>
      <c r="Q101" s="64">
        <f>P101*J101</f>
        <v>762</v>
      </c>
      <c r="R101" s="41">
        <v>116.8</v>
      </c>
      <c r="S101" s="41">
        <v>-3633.2</v>
      </c>
      <c r="T101" s="41" t="s">
        <v>3012</v>
      </c>
    </row>
    <row r="102" spans="1:20" s="43" customFormat="1" ht="19.5" customHeight="1" x14ac:dyDescent="0.2">
      <c r="A102" s="35">
        <v>87</v>
      </c>
      <c r="B102" s="36" t="s">
        <v>133</v>
      </c>
      <c r="C102" s="37" t="s">
        <v>1115</v>
      </c>
      <c r="D102" s="38" t="s">
        <v>1115</v>
      </c>
      <c r="E102" s="39">
        <v>389141</v>
      </c>
      <c r="F102" s="37" t="s">
        <v>2816</v>
      </c>
      <c r="G102" s="34">
        <v>2005</v>
      </c>
      <c r="H102" s="34" t="s">
        <v>3002</v>
      </c>
      <c r="I102" s="37" t="s">
        <v>11</v>
      </c>
      <c r="J102" s="40">
        <v>2</v>
      </c>
      <c r="K102" s="41">
        <v>58470.48</v>
      </c>
      <c r="L102" s="42">
        <f t="shared" si="6"/>
        <v>116940.96</v>
      </c>
      <c r="M102" s="34" t="s">
        <v>3059</v>
      </c>
      <c r="N102" s="44">
        <v>55</v>
      </c>
      <c r="O102" s="34" t="s">
        <v>3066</v>
      </c>
      <c r="P102" s="41">
        <v>14.6</v>
      </c>
      <c r="Q102" s="41">
        <f>P102*N102</f>
        <v>803</v>
      </c>
      <c r="R102" s="41">
        <v>803</v>
      </c>
      <c r="S102" s="41">
        <v>-116137.96</v>
      </c>
      <c r="T102" s="41" t="s">
        <v>3012</v>
      </c>
    </row>
    <row r="103" spans="1:20" s="43" customFormat="1" ht="19.5" customHeight="1" x14ac:dyDescent="0.2">
      <c r="A103" s="35">
        <v>88</v>
      </c>
      <c r="B103" s="36" t="s">
        <v>134</v>
      </c>
      <c r="C103" s="37" t="s">
        <v>1116</v>
      </c>
      <c r="D103" s="38" t="s">
        <v>2083</v>
      </c>
      <c r="E103" s="39">
        <v>377504</v>
      </c>
      <c r="F103" s="37" t="s">
        <v>2822</v>
      </c>
      <c r="G103" s="34">
        <v>2005</v>
      </c>
      <c r="H103" s="34" t="s">
        <v>3002</v>
      </c>
      <c r="I103" s="37" t="s">
        <v>11</v>
      </c>
      <c r="J103" s="40">
        <v>3</v>
      </c>
      <c r="K103" s="41">
        <v>19888</v>
      </c>
      <c r="L103" s="42">
        <f t="shared" si="6"/>
        <v>59664</v>
      </c>
      <c r="M103" s="34" t="s">
        <v>3059</v>
      </c>
      <c r="N103" s="44">
        <v>12</v>
      </c>
      <c r="O103" s="34" t="s">
        <v>3067</v>
      </c>
      <c r="P103" s="72">
        <f>K103*0.5</f>
        <v>9944</v>
      </c>
      <c r="Q103" s="72">
        <f>P103*J103</f>
        <v>29832</v>
      </c>
      <c r="R103" s="41">
        <v>175.2</v>
      </c>
      <c r="S103" s="41">
        <v>-59488.800000000003</v>
      </c>
      <c r="T103" s="41" t="s">
        <v>3012</v>
      </c>
    </row>
    <row r="104" spans="1:20" s="43" customFormat="1" ht="19.5" customHeight="1" x14ac:dyDescent="0.2">
      <c r="A104" s="35">
        <v>89</v>
      </c>
      <c r="B104" s="36" t="s">
        <v>135</v>
      </c>
      <c r="C104" s="37" t="s">
        <v>1117</v>
      </c>
      <c r="D104" s="38" t="s">
        <v>2084</v>
      </c>
      <c r="E104" s="39">
        <v>456098</v>
      </c>
      <c r="F104" s="37" t="s">
        <v>2832</v>
      </c>
      <c r="G104" s="34">
        <v>2005</v>
      </c>
      <c r="H104" s="34" t="s">
        <v>3002</v>
      </c>
      <c r="I104" s="37" t="s">
        <v>11</v>
      </c>
      <c r="J104" s="40">
        <v>1</v>
      </c>
      <c r="K104" s="41">
        <v>550.85</v>
      </c>
      <c r="L104" s="42">
        <f t="shared" si="6"/>
        <v>550.85</v>
      </c>
      <c r="M104" s="34" t="s">
        <v>3059</v>
      </c>
      <c r="N104" s="44">
        <v>1.2</v>
      </c>
      <c r="O104" s="34" t="s">
        <v>3067</v>
      </c>
      <c r="P104" s="64">
        <v>336</v>
      </c>
      <c r="Q104" s="64">
        <f>P104*J104</f>
        <v>336</v>
      </c>
      <c r="R104" s="41">
        <v>17.52</v>
      </c>
      <c r="S104" s="41">
        <v>-533.33000000000004</v>
      </c>
      <c r="T104" s="41" t="s">
        <v>3012</v>
      </c>
    </row>
    <row r="105" spans="1:20" s="43" customFormat="1" ht="19.5" customHeight="1" x14ac:dyDescent="0.2">
      <c r="A105" s="35">
        <v>90</v>
      </c>
      <c r="B105" s="36" t="s">
        <v>136</v>
      </c>
      <c r="C105" s="37" t="s">
        <v>1118</v>
      </c>
      <c r="D105" s="38" t="s">
        <v>1118</v>
      </c>
      <c r="E105" s="39">
        <v>337742</v>
      </c>
      <c r="F105" s="37" t="s">
        <v>2831</v>
      </c>
      <c r="G105" s="34">
        <v>2005</v>
      </c>
      <c r="H105" s="34" t="s">
        <v>3002</v>
      </c>
      <c r="I105" s="37" t="s">
        <v>11</v>
      </c>
      <c r="J105" s="40">
        <v>30</v>
      </c>
      <c r="K105" s="41">
        <v>211.863</v>
      </c>
      <c r="L105" s="42">
        <f t="shared" si="6"/>
        <v>6355.89</v>
      </c>
      <c r="M105" s="34" t="s">
        <v>3059</v>
      </c>
      <c r="N105" s="65">
        <v>6</v>
      </c>
      <c r="O105" s="34" t="s">
        <v>3066</v>
      </c>
      <c r="P105" s="41">
        <v>14.6</v>
      </c>
      <c r="Q105" s="41">
        <f>P105*N105</f>
        <v>87.6</v>
      </c>
      <c r="R105" s="41">
        <v>87.6</v>
      </c>
      <c r="S105" s="41">
        <v>-6268.29</v>
      </c>
      <c r="T105" s="41" t="s">
        <v>3012</v>
      </c>
    </row>
    <row r="106" spans="1:20" s="43" customFormat="1" ht="19.5" customHeight="1" x14ac:dyDescent="0.2">
      <c r="A106" s="35">
        <v>91</v>
      </c>
      <c r="B106" s="36" t="s">
        <v>137</v>
      </c>
      <c r="C106" s="37" t="s">
        <v>1119</v>
      </c>
      <c r="D106" s="38" t="s">
        <v>1119</v>
      </c>
      <c r="E106" s="39">
        <v>345320</v>
      </c>
      <c r="F106" s="37" t="s">
        <v>2825</v>
      </c>
      <c r="G106" s="34">
        <v>2005</v>
      </c>
      <c r="H106" s="34" t="s">
        <v>3002</v>
      </c>
      <c r="I106" s="37" t="s">
        <v>11</v>
      </c>
      <c r="J106" s="40">
        <v>1</v>
      </c>
      <c r="K106" s="41">
        <v>9595.43</v>
      </c>
      <c r="L106" s="42">
        <f t="shared" si="6"/>
        <v>9595.43</v>
      </c>
      <c r="M106" s="34" t="s">
        <v>3059</v>
      </c>
      <c r="N106" s="65">
        <v>365</v>
      </c>
      <c r="O106" s="34" t="s">
        <v>3066</v>
      </c>
      <c r="P106" s="41">
        <v>14.6</v>
      </c>
      <c r="Q106" s="41">
        <f>P106*N106</f>
        <v>5329</v>
      </c>
      <c r="R106" s="41">
        <v>5329</v>
      </c>
      <c r="S106" s="41">
        <v>-4266.43</v>
      </c>
      <c r="T106" s="41" t="s">
        <v>3012</v>
      </c>
    </row>
    <row r="107" spans="1:20" s="43" customFormat="1" ht="19.5" customHeight="1" x14ac:dyDescent="0.2">
      <c r="A107" s="35">
        <v>92</v>
      </c>
      <c r="B107" s="36" t="s">
        <v>138</v>
      </c>
      <c r="C107" s="37" t="s">
        <v>1120</v>
      </c>
      <c r="D107" s="38" t="s">
        <v>2085</v>
      </c>
      <c r="E107" s="39">
        <v>350851</v>
      </c>
      <c r="F107" s="37" t="s">
        <v>2822</v>
      </c>
      <c r="G107" s="34">
        <v>2005</v>
      </c>
      <c r="H107" s="34" t="s">
        <v>3002</v>
      </c>
      <c r="I107" s="37" t="s">
        <v>11</v>
      </c>
      <c r="J107" s="40">
        <v>1</v>
      </c>
      <c r="K107" s="41">
        <v>1044.22</v>
      </c>
      <c r="L107" s="42">
        <f t="shared" si="6"/>
        <v>1044.22</v>
      </c>
      <c r="M107" s="34" t="s">
        <v>3059</v>
      </c>
      <c r="N107" s="44">
        <v>0.5</v>
      </c>
      <c r="O107" s="34" t="s">
        <v>3066</v>
      </c>
      <c r="P107" s="41">
        <v>14.6</v>
      </c>
      <c r="Q107" s="41">
        <f>P107*N107</f>
        <v>7.3</v>
      </c>
      <c r="R107" s="41">
        <v>7.3</v>
      </c>
      <c r="S107" s="41">
        <v>-1036.92</v>
      </c>
      <c r="T107" s="41" t="s">
        <v>3012</v>
      </c>
    </row>
    <row r="108" spans="1:20" s="43" customFormat="1" ht="19.5" customHeight="1" x14ac:dyDescent="0.2">
      <c r="A108" s="35">
        <v>93</v>
      </c>
      <c r="B108" s="36" t="s">
        <v>139</v>
      </c>
      <c r="C108" s="37" t="s">
        <v>1121</v>
      </c>
      <c r="D108" s="38" t="s">
        <v>2086</v>
      </c>
      <c r="E108" s="39">
        <v>409850</v>
      </c>
      <c r="F108" s="37" t="s">
        <v>2821</v>
      </c>
      <c r="G108" s="34">
        <v>2005</v>
      </c>
      <c r="H108" s="34" t="s">
        <v>3002</v>
      </c>
      <c r="I108" s="37" t="s">
        <v>11</v>
      </c>
      <c r="J108" s="40">
        <v>1</v>
      </c>
      <c r="K108" s="41">
        <v>26000</v>
      </c>
      <c r="L108" s="42">
        <f t="shared" si="6"/>
        <v>26000</v>
      </c>
      <c r="M108" s="34" t="s">
        <v>3058</v>
      </c>
      <c r="N108" s="44">
        <v>0</v>
      </c>
      <c r="O108" s="34" t="s">
        <v>3066</v>
      </c>
      <c r="P108" s="41">
        <v>1</v>
      </c>
      <c r="Q108" s="41">
        <f>P108*J108</f>
        <v>1</v>
      </c>
      <c r="R108" s="41">
        <v>0</v>
      </c>
      <c r="S108" s="41">
        <v>-26000</v>
      </c>
      <c r="T108" s="41" t="s">
        <v>3012</v>
      </c>
    </row>
    <row r="109" spans="1:20" s="43" customFormat="1" ht="19.5" customHeight="1" x14ac:dyDescent="0.2">
      <c r="A109" s="35">
        <v>94</v>
      </c>
      <c r="B109" s="36" t="s">
        <v>140</v>
      </c>
      <c r="C109" s="37" t="s">
        <v>1122</v>
      </c>
      <c r="D109" s="38" t="s">
        <v>2087</v>
      </c>
      <c r="E109" s="39">
        <v>335084</v>
      </c>
      <c r="F109" s="37" t="s">
        <v>2828</v>
      </c>
      <c r="G109" s="34">
        <v>2005</v>
      </c>
      <c r="H109" s="34" t="s">
        <v>3002</v>
      </c>
      <c r="I109" s="37" t="s">
        <v>11</v>
      </c>
      <c r="J109" s="40">
        <v>1</v>
      </c>
      <c r="K109" s="41">
        <v>2384.9699999999998</v>
      </c>
      <c r="L109" s="42">
        <f t="shared" si="6"/>
        <v>2384.9699999999998</v>
      </c>
      <c r="M109" s="34" t="s">
        <v>3059</v>
      </c>
      <c r="N109" s="44">
        <v>6</v>
      </c>
      <c r="O109" s="34" t="s">
        <v>3067</v>
      </c>
      <c r="P109" s="64">
        <v>608</v>
      </c>
      <c r="Q109" s="64">
        <f>P109*J109</f>
        <v>608</v>
      </c>
      <c r="R109" s="41">
        <v>87.6</v>
      </c>
      <c r="S109" s="41">
        <v>-2297.37</v>
      </c>
      <c r="T109" s="41" t="s">
        <v>3012</v>
      </c>
    </row>
    <row r="110" spans="1:20" s="43" customFormat="1" ht="19.5" customHeight="1" x14ac:dyDescent="0.2">
      <c r="A110" s="35">
        <v>95</v>
      </c>
      <c r="B110" s="36" t="s">
        <v>141</v>
      </c>
      <c r="C110" s="37" t="s">
        <v>1123</v>
      </c>
      <c r="D110" s="38" t="s">
        <v>1123</v>
      </c>
      <c r="E110" s="39">
        <v>409440</v>
      </c>
      <c r="F110" s="37" t="s">
        <v>2833</v>
      </c>
      <c r="G110" s="34">
        <v>2005</v>
      </c>
      <c r="H110" s="34" t="s">
        <v>3002</v>
      </c>
      <c r="I110" s="37" t="s">
        <v>11</v>
      </c>
      <c r="J110" s="40">
        <v>30</v>
      </c>
      <c r="K110" s="41">
        <v>169.95</v>
      </c>
      <c r="L110" s="42">
        <f t="shared" si="6"/>
        <v>5098.5</v>
      </c>
      <c r="M110" s="34" t="s">
        <v>3059</v>
      </c>
      <c r="N110" s="44">
        <v>135</v>
      </c>
      <c r="O110" s="34" t="s">
        <v>3067</v>
      </c>
      <c r="P110" s="64">
        <v>100</v>
      </c>
      <c r="Q110" s="64">
        <f>P110*J110</f>
        <v>3000</v>
      </c>
      <c r="R110" s="41">
        <v>1971</v>
      </c>
      <c r="S110" s="41">
        <v>-3127.5</v>
      </c>
      <c r="T110" s="41" t="s">
        <v>3012</v>
      </c>
    </row>
    <row r="111" spans="1:20" s="43" customFormat="1" ht="19.5" customHeight="1" x14ac:dyDescent="0.2">
      <c r="A111" s="35">
        <v>96</v>
      </c>
      <c r="B111" s="36" t="s">
        <v>142</v>
      </c>
      <c r="C111" s="37" t="s">
        <v>1124</v>
      </c>
      <c r="D111" s="38" t="s">
        <v>2088</v>
      </c>
      <c r="E111" s="39">
        <v>431301</v>
      </c>
      <c r="F111" s="37" t="s">
        <v>2826</v>
      </c>
      <c r="G111" s="34">
        <v>2005</v>
      </c>
      <c r="H111" s="34" t="s">
        <v>3002</v>
      </c>
      <c r="I111" s="37" t="s">
        <v>11</v>
      </c>
      <c r="J111" s="40">
        <v>20</v>
      </c>
      <c r="K111" s="41">
        <v>340.33000000000004</v>
      </c>
      <c r="L111" s="42">
        <f t="shared" si="6"/>
        <v>6806.6</v>
      </c>
      <c r="M111" s="34" t="s">
        <v>3059</v>
      </c>
      <c r="N111" s="44">
        <v>60</v>
      </c>
      <c r="O111" s="34" t="s">
        <v>3066</v>
      </c>
      <c r="P111" s="41">
        <v>14.6</v>
      </c>
      <c r="Q111" s="41">
        <f t="shared" ref="Q111:Q116" si="7">P111*N111</f>
        <v>876</v>
      </c>
      <c r="R111" s="41">
        <v>876</v>
      </c>
      <c r="S111" s="41">
        <v>-5930.6</v>
      </c>
      <c r="T111" s="41" t="s">
        <v>3012</v>
      </c>
    </row>
    <row r="112" spans="1:20" s="43" customFormat="1" ht="19.5" customHeight="1" x14ac:dyDescent="0.2">
      <c r="A112" s="35">
        <v>97</v>
      </c>
      <c r="B112" s="36" t="s">
        <v>143</v>
      </c>
      <c r="C112" s="37" t="s">
        <v>1125</v>
      </c>
      <c r="D112" s="38" t="s">
        <v>2089</v>
      </c>
      <c r="E112" s="39">
        <v>431540</v>
      </c>
      <c r="F112" s="37" t="s">
        <v>2816</v>
      </c>
      <c r="G112" s="34">
        <v>2005</v>
      </c>
      <c r="H112" s="34" t="s">
        <v>3002</v>
      </c>
      <c r="I112" s="37" t="s">
        <v>11</v>
      </c>
      <c r="J112" s="40">
        <v>1</v>
      </c>
      <c r="K112" s="41">
        <v>7949.5</v>
      </c>
      <c r="L112" s="42">
        <f t="shared" si="6"/>
        <v>7949.5</v>
      </c>
      <c r="M112" s="34" t="s">
        <v>3059</v>
      </c>
      <c r="N112" s="44">
        <v>0.5</v>
      </c>
      <c r="O112" s="34" t="s">
        <v>3066</v>
      </c>
      <c r="P112" s="41">
        <v>14.6</v>
      </c>
      <c r="Q112" s="41">
        <f t="shared" si="7"/>
        <v>7.3</v>
      </c>
      <c r="R112" s="41">
        <v>7.3</v>
      </c>
      <c r="S112" s="41">
        <v>-7942.2</v>
      </c>
      <c r="T112" s="41" t="s">
        <v>3012</v>
      </c>
    </row>
    <row r="113" spans="1:20" s="43" customFormat="1" ht="19.5" customHeight="1" x14ac:dyDescent="0.2">
      <c r="A113" s="35">
        <v>98</v>
      </c>
      <c r="B113" s="36" t="s">
        <v>144</v>
      </c>
      <c r="C113" s="37" t="s">
        <v>1126</v>
      </c>
      <c r="D113" s="38" t="s">
        <v>2090</v>
      </c>
      <c r="E113" s="39">
        <v>406070</v>
      </c>
      <c r="F113" s="37" t="s">
        <v>2823</v>
      </c>
      <c r="G113" s="34">
        <v>2005</v>
      </c>
      <c r="H113" s="34" t="s">
        <v>3002</v>
      </c>
      <c r="I113" s="37" t="s">
        <v>11</v>
      </c>
      <c r="J113" s="40">
        <v>41</v>
      </c>
      <c r="K113" s="41">
        <v>1695.7441463414632</v>
      </c>
      <c r="L113" s="42">
        <f t="shared" si="6"/>
        <v>69525.509999999995</v>
      </c>
      <c r="M113" s="34" t="s">
        <v>3059</v>
      </c>
      <c r="N113" s="65">
        <v>301</v>
      </c>
      <c r="O113" s="34" t="s">
        <v>3066</v>
      </c>
      <c r="P113" s="41">
        <v>14.6</v>
      </c>
      <c r="Q113" s="41">
        <f t="shared" si="7"/>
        <v>4394.5999999999995</v>
      </c>
      <c r="R113" s="41">
        <v>4394.5999999999995</v>
      </c>
      <c r="S113" s="41">
        <v>-65130.909999999996</v>
      </c>
      <c r="T113" s="41" t="s">
        <v>3012</v>
      </c>
    </row>
    <row r="114" spans="1:20" s="43" customFormat="1" ht="19.5" customHeight="1" x14ac:dyDescent="0.2">
      <c r="A114" s="35">
        <v>99</v>
      </c>
      <c r="B114" s="36" t="s">
        <v>145</v>
      </c>
      <c r="C114" s="37" t="s">
        <v>1127</v>
      </c>
      <c r="D114" s="38" t="s">
        <v>2091</v>
      </c>
      <c r="E114" s="39">
        <v>357074</v>
      </c>
      <c r="F114" s="37" t="s">
        <v>2823</v>
      </c>
      <c r="G114" s="34">
        <v>2005</v>
      </c>
      <c r="H114" s="34" t="s">
        <v>3002</v>
      </c>
      <c r="I114" s="37" t="s">
        <v>11</v>
      </c>
      <c r="J114" s="40">
        <v>2</v>
      </c>
      <c r="K114" s="41">
        <v>5500</v>
      </c>
      <c r="L114" s="42">
        <f t="shared" si="6"/>
        <v>11000</v>
      </c>
      <c r="M114" s="34" t="s">
        <v>3059</v>
      </c>
      <c r="N114" s="65">
        <v>60</v>
      </c>
      <c r="O114" s="34" t="s">
        <v>3066</v>
      </c>
      <c r="P114" s="41">
        <v>14.6</v>
      </c>
      <c r="Q114" s="41">
        <f t="shared" si="7"/>
        <v>876</v>
      </c>
      <c r="R114" s="41">
        <v>876</v>
      </c>
      <c r="S114" s="41">
        <v>-10124</v>
      </c>
      <c r="T114" s="41" t="s">
        <v>3012</v>
      </c>
    </row>
    <row r="115" spans="1:20" s="43" customFormat="1" ht="19.5" customHeight="1" x14ac:dyDescent="0.2">
      <c r="A115" s="35">
        <v>100</v>
      </c>
      <c r="B115" s="36" t="s">
        <v>146</v>
      </c>
      <c r="C115" s="37" t="s">
        <v>1128</v>
      </c>
      <c r="D115" s="38" t="s">
        <v>2092</v>
      </c>
      <c r="E115" s="39">
        <v>356168</v>
      </c>
      <c r="F115" s="37" t="s">
        <v>2823</v>
      </c>
      <c r="G115" s="34">
        <v>2005</v>
      </c>
      <c r="H115" s="34" t="s">
        <v>3002</v>
      </c>
      <c r="I115" s="37" t="s">
        <v>11</v>
      </c>
      <c r="J115" s="40">
        <v>2</v>
      </c>
      <c r="K115" s="41">
        <v>730.26</v>
      </c>
      <c r="L115" s="42">
        <f t="shared" si="6"/>
        <v>1460.52</v>
      </c>
      <c r="M115" s="34" t="s">
        <v>3059</v>
      </c>
      <c r="N115" s="65">
        <v>84</v>
      </c>
      <c r="O115" s="34" t="s">
        <v>3066</v>
      </c>
      <c r="P115" s="41">
        <v>14.6</v>
      </c>
      <c r="Q115" s="41">
        <f t="shared" si="7"/>
        <v>1226.3999999999999</v>
      </c>
      <c r="R115" s="41">
        <v>1226.3999999999999</v>
      </c>
      <c r="S115" s="41">
        <v>-234.12000000000012</v>
      </c>
      <c r="T115" s="41" t="s">
        <v>3012</v>
      </c>
    </row>
    <row r="116" spans="1:20" s="43" customFormat="1" ht="19.5" customHeight="1" x14ac:dyDescent="0.2">
      <c r="A116" s="35">
        <v>101</v>
      </c>
      <c r="B116" s="36" t="s">
        <v>147</v>
      </c>
      <c r="C116" s="37" t="s">
        <v>1129</v>
      </c>
      <c r="D116" s="38" t="s">
        <v>1129</v>
      </c>
      <c r="E116" s="39">
        <v>382335</v>
      </c>
      <c r="F116" s="37" t="s">
        <v>2834</v>
      </c>
      <c r="G116" s="34">
        <v>2005</v>
      </c>
      <c r="H116" s="34" t="s">
        <v>3002</v>
      </c>
      <c r="I116" s="37" t="s">
        <v>11</v>
      </c>
      <c r="J116" s="40">
        <v>1</v>
      </c>
      <c r="K116" s="41">
        <v>900</v>
      </c>
      <c r="L116" s="42">
        <f t="shared" si="6"/>
        <v>900</v>
      </c>
      <c r="M116" s="34" t="s">
        <v>3059</v>
      </c>
      <c r="N116" s="44">
        <v>1.3</v>
      </c>
      <c r="O116" s="34" t="s">
        <v>3066</v>
      </c>
      <c r="P116" s="41">
        <v>14.6</v>
      </c>
      <c r="Q116" s="41">
        <f t="shared" si="7"/>
        <v>18.98</v>
      </c>
      <c r="R116" s="41">
        <v>18.98</v>
      </c>
      <c r="S116" s="41">
        <v>-881.02</v>
      </c>
      <c r="T116" s="41" t="s">
        <v>3012</v>
      </c>
    </row>
    <row r="117" spans="1:20" s="43" customFormat="1" ht="19.5" customHeight="1" x14ac:dyDescent="0.2">
      <c r="A117" s="35">
        <v>102</v>
      </c>
      <c r="B117" s="36" t="s">
        <v>148</v>
      </c>
      <c r="C117" s="37" t="s">
        <v>1130</v>
      </c>
      <c r="D117" s="38" t="s">
        <v>2093</v>
      </c>
      <c r="E117" s="39">
        <v>334347</v>
      </c>
      <c r="F117" s="37" t="s">
        <v>2819</v>
      </c>
      <c r="G117" s="34">
        <v>2005</v>
      </c>
      <c r="H117" s="34" t="s">
        <v>3002</v>
      </c>
      <c r="I117" s="37" t="s">
        <v>11</v>
      </c>
      <c r="J117" s="40">
        <v>2</v>
      </c>
      <c r="K117" s="41">
        <v>60.97</v>
      </c>
      <c r="L117" s="42">
        <f t="shared" si="6"/>
        <v>121.94</v>
      </c>
      <c r="M117" s="34" t="s">
        <v>3059</v>
      </c>
      <c r="N117" s="44">
        <v>3</v>
      </c>
      <c r="O117" s="34" t="s">
        <v>3067</v>
      </c>
      <c r="P117" s="64">
        <v>51</v>
      </c>
      <c r="Q117" s="64">
        <f>P117*J117</f>
        <v>102</v>
      </c>
      <c r="R117" s="41">
        <v>43.8</v>
      </c>
      <c r="S117" s="41">
        <v>-78.14</v>
      </c>
      <c r="T117" s="41" t="s">
        <v>3012</v>
      </c>
    </row>
    <row r="118" spans="1:20" s="43" customFormat="1" ht="19.5" customHeight="1" x14ac:dyDescent="0.2">
      <c r="A118" s="35">
        <v>103</v>
      </c>
      <c r="B118" s="36" t="s">
        <v>149</v>
      </c>
      <c r="C118" s="37" t="s">
        <v>1131</v>
      </c>
      <c r="D118" s="38" t="s">
        <v>2094</v>
      </c>
      <c r="E118" s="39">
        <v>391447</v>
      </c>
      <c r="F118" s="37" t="s">
        <v>2819</v>
      </c>
      <c r="G118" s="34">
        <v>2005</v>
      </c>
      <c r="H118" s="34" t="s">
        <v>3002</v>
      </c>
      <c r="I118" s="37" t="s">
        <v>11</v>
      </c>
      <c r="J118" s="40">
        <v>3</v>
      </c>
      <c r="K118" s="41">
        <v>546.43999999999994</v>
      </c>
      <c r="L118" s="42">
        <f t="shared" si="6"/>
        <v>1639.3199999999997</v>
      </c>
      <c r="M118" s="34" t="s">
        <v>3059</v>
      </c>
      <c r="N118" s="44">
        <v>3.5999999999999996</v>
      </c>
      <c r="O118" s="34" t="s">
        <v>3067</v>
      </c>
      <c r="P118" s="64">
        <v>210</v>
      </c>
      <c r="Q118" s="64">
        <f>P118*J118</f>
        <v>630</v>
      </c>
      <c r="R118" s="41">
        <v>52.559999999999995</v>
      </c>
      <c r="S118" s="41">
        <v>-1586.7599999999998</v>
      </c>
      <c r="T118" s="41" t="s">
        <v>3012</v>
      </c>
    </row>
    <row r="119" spans="1:20" s="43" customFormat="1" ht="19.5" customHeight="1" x14ac:dyDescent="0.2">
      <c r="A119" s="35">
        <v>104</v>
      </c>
      <c r="B119" s="36" t="s">
        <v>150</v>
      </c>
      <c r="C119" s="37" t="s">
        <v>1132</v>
      </c>
      <c r="D119" s="38" t="s">
        <v>1132</v>
      </c>
      <c r="E119" s="39">
        <v>405843</v>
      </c>
      <c r="F119" s="37" t="s">
        <v>2821</v>
      </c>
      <c r="G119" s="34">
        <v>2005</v>
      </c>
      <c r="H119" s="34" t="s">
        <v>3002</v>
      </c>
      <c r="I119" s="37" t="s">
        <v>11</v>
      </c>
      <c r="J119" s="40">
        <v>2</v>
      </c>
      <c r="K119" s="41">
        <v>14600</v>
      </c>
      <c r="L119" s="42">
        <f t="shared" si="6"/>
        <v>29200</v>
      </c>
      <c r="M119" s="34" t="s">
        <v>3059</v>
      </c>
      <c r="N119" s="44">
        <v>4</v>
      </c>
      <c r="O119" s="34" t="s">
        <v>3066</v>
      </c>
      <c r="P119" s="41">
        <v>14.6</v>
      </c>
      <c r="Q119" s="41">
        <f>P119*N119</f>
        <v>58.4</v>
      </c>
      <c r="R119" s="41">
        <v>58.4</v>
      </c>
      <c r="S119" s="41">
        <v>-29141.599999999999</v>
      </c>
      <c r="T119" s="41" t="s">
        <v>3012</v>
      </c>
    </row>
    <row r="120" spans="1:20" s="43" customFormat="1" ht="19.5" customHeight="1" x14ac:dyDescent="0.2">
      <c r="A120" s="35">
        <v>105</v>
      </c>
      <c r="B120" s="36" t="s">
        <v>151</v>
      </c>
      <c r="C120" s="37" t="s">
        <v>1133</v>
      </c>
      <c r="D120" s="38" t="s">
        <v>2095</v>
      </c>
      <c r="E120" s="39">
        <v>334265</v>
      </c>
      <c r="F120" s="37" t="s">
        <v>2813</v>
      </c>
      <c r="G120" s="34">
        <v>2005</v>
      </c>
      <c r="H120" s="34" t="s">
        <v>3002</v>
      </c>
      <c r="I120" s="37" t="s">
        <v>11</v>
      </c>
      <c r="J120" s="40">
        <v>2</v>
      </c>
      <c r="K120" s="41">
        <v>4523.9833333333336</v>
      </c>
      <c r="L120" s="42">
        <f t="shared" si="6"/>
        <v>9047.9666666666672</v>
      </c>
      <c r="M120" s="34" t="s">
        <v>3059</v>
      </c>
      <c r="N120" s="44">
        <v>99</v>
      </c>
      <c r="O120" s="34" t="s">
        <v>3067</v>
      </c>
      <c r="P120" s="64">
        <v>3360</v>
      </c>
      <c r="Q120" s="64">
        <f>P120*J120</f>
        <v>6720</v>
      </c>
      <c r="R120" s="41">
        <v>1445.3999999999999</v>
      </c>
      <c r="S120" s="41">
        <v>-7602.5666666666675</v>
      </c>
      <c r="T120" s="41" t="s">
        <v>3012</v>
      </c>
    </row>
    <row r="121" spans="1:20" s="43" customFormat="1" ht="19.5" customHeight="1" x14ac:dyDescent="0.2">
      <c r="A121" s="35">
        <v>106</v>
      </c>
      <c r="B121" s="36" t="s">
        <v>152</v>
      </c>
      <c r="C121" s="37" t="s">
        <v>1134</v>
      </c>
      <c r="D121" s="38" t="s">
        <v>2096</v>
      </c>
      <c r="E121" s="39">
        <v>407608</v>
      </c>
      <c r="F121" s="37" t="s">
        <v>2816</v>
      </c>
      <c r="G121" s="34">
        <v>2005</v>
      </c>
      <c r="H121" s="34" t="s">
        <v>3002</v>
      </c>
      <c r="I121" s="37" t="s">
        <v>11</v>
      </c>
      <c r="J121" s="40">
        <v>9</v>
      </c>
      <c r="K121" s="41">
        <v>5612.155555555556</v>
      </c>
      <c r="L121" s="42">
        <f t="shared" si="6"/>
        <v>50509.4</v>
      </c>
      <c r="M121" s="34" t="s">
        <v>3059</v>
      </c>
      <c r="N121" s="44">
        <v>7.0000000000000007E-2</v>
      </c>
      <c r="O121" s="34" t="s">
        <v>3066</v>
      </c>
      <c r="P121" s="41">
        <v>14.6</v>
      </c>
      <c r="Q121" s="41">
        <f>P121*N121</f>
        <v>1.022</v>
      </c>
      <c r="R121" s="41">
        <v>1.022</v>
      </c>
      <c r="S121" s="41">
        <v>-50508.378000000004</v>
      </c>
      <c r="T121" s="41" t="s">
        <v>3012</v>
      </c>
    </row>
    <row r="122" spans="1:20" s="43" customFormat="1" ht="19.5" customHeight="1" x14ac:dyDescent="0.2">
      <c r="A122" s="35">
        <v>107</v>
      </c>
      <c r="B122" s="36" t="s">
        <v>153</v>
      </c>
      <c r="C122" s="37" t="s">
        <v>1135</v>
      </c>
      <c r="D122" s="38" t="s">
        <v>1135</v>
      </c>
      <c r="E122" s="39">
        <v>392226</v>
      </c>
      <c r="F122" s="37" t="s">
        <v>2816</v>
      </c>
      <c r="G122" s="34">
        <v>2005</v>
      </c>
      <c r="H122" s="34" t="s">
        <v>3002</v>
      </c>
      <c r="I122" s="37" t="s">
        <v>11</v>
      </c>
      <c r="J122" s="40">
        <v>2</v>
      </c>
      <c r="K122" s="41">
        <v>2343.8449999999998</v>
      </c>
      <c r="L122" s="42">
        <f t="shared" si="6"/>
        <v>4687.6899999999996</v>
      </c>
      <c r="M122" s="34" t="s">
        <v>3059</v>
      </c>
      <c r="N122" s="44">
        <v>0.4</v>
      </c>
      <c r="O122" s="34" t="s">
        <v>3066</v>
      </c>
      <c r="P122" s="41">
        <v>14.6</v>
      </c>
      <c r="Q122" s="41">
        <f>P122*N122</f>
        <v>5.84</v>
      </c>
      <c r="R122" s="41">
        <v>5.84</v>
      </c>
      <c r="S122" s="41">
        <v>-4681.8499999999995</v>
      </c>
      <c r="T122" s="41" t="s">
        <v>3012</v>
      </c>
    </row>
    <row r="123" spans="1:20" s="43" customFormat="1" ht="19.5" customHeight="1" x14ac:dyDescent="0.2">
      <c r="A123" s="35">
        <v>108</v>
      </c>
      <c r="B123" s="36" t="s">
        <v>154</v>
      </c>
      <c r="C123" s="37" t="s">
        <v>1136</v>
      </c>
      <c r="D123" s="38" t="s">
        <v>2097</v>
      </c>
      <c r="E123" s="39">
        <v>431331</v>
      </c>
      <c r="F123" s="37" t="s">
        <v>2819</v>
      </c>
      <c r="G123" s="34">
        <v>2007</v>
      </c>
      <c r="H123" s="34" t="s">
        <v>3002</v>
      </c>
      <c r="I123" s="37" t="s">
        <v>11</v>
      </c>
      <c r="J123" s="40">
        <v>2</v>
      </c>
      <c r="K123" s="41">
        <v>11313.56</v>
      </c>
      <c r="L123" s="42">
        <f t="shared" si="6"/>
        <v>22627.119999999999</v>
      </c>
      <c r="M123" s="34" t="s">
        <v>3059</v>
      </c>
      <c r="N123" s="44">
        <v>146</v>
      </c>
      <c r="O123" s="34" t="s">
        <v>3067</v>
      </c>
      <c r="P123" s="64">
        <v>1050</v>
      </c>
      <c r="Q123" s="64">
        <f>P123*J123</f>
        <v>2100</v>
      </c>
      <c r="R123" s="41">
        <v>2131.6</v>
      </c>
      <c r="S123" s="41">
        <v>-20495.52</v>
      </c>
      <c r="T123" s="41" t="s">
        <v>3012</v>
      </c>
    </row>
    <row r="124" spans="1:20" s="43" customFormat="1" ht="19.5" customHeight="1" x14ac:dyDescent="0.2">
      <c r="A124" s="35">
        <v>109</v>
      </c>
      <c r="B124" s="36" t="s">
        <v>155</v>
      </c>
      <c r="C124" s="37" t="s">
        <v>1137</v>
      </c>
      <c r="D124" s="38" t="s">
        <v>2098</v>
      </c>
      <c r="E124" s="39">
        <v>431902</v>
      </c>
      <c r="F124" s="37" t="s">
        <v>2813</v>
      </c>
      <c r="G124" s="34">
        <v>2007</v>
      </c>
      <c r="H124" s="34" t="s">
        <v>3002</v>
      </c>
      <c r="I124" s="37" t="s">
        <v>11</v>
      </c>
      <c r="J124" s="40">
        <v>8</v>
      </c>
      <c r="K124" s="41">
        <v>2966.1</v>
      </c>
      <c r="L124" s="42">
        <f t="shared" si="6"/>
        <v>23728.799999999999</v>
      </c>
      <c r="M124" s="34" t="s">
        <v>3059</v>
      </c>
      <c r="N124" s="44">
        <v>360</v>
      </c>
      <c r="O124" s="34" t="s">
        <v>3067</v>
      </c>
      <c r="P124" s="64">
        <v>250</v>
      </c>
      <c r="Q124" s="64">
        <f t="shared" ref="Q124:Q128" si="8">P124*J124</f>
        <v>2000</v>
      </c>
      <c r="R124" s="41">
        <v>5256</v>
      </c>
      <c r="S124" s="41">
        <v>-18472.8</v>
      </c>
      <c r="T124" s="41" t="s">
        <v>3012</v>
      </c>
    </row>
    <row r="125" spans="1:20" s="43" customFormat="1" ht="19.5" customHeight="1" x14ac:dyDescent="0.2">
      <c r="A125" s="35">
        <v>110</v>
      </c>
      <c r="B125" s="36" t="s">
        <v>156</v>
      </c>
      <c r="C125" s="37" t="s">
        <v>1138</v>
      </c>
      <c r="D125" s="38" t="s">
        <v>2099</v>
      </c>
      <c r="E125" s="39">
        <v>337596</v>
      </c>
      <c r="F125" s="37" t="s">
        <v>2819</v>
      </c>
      <c r="G125" s="34">
        <v>2006</v>
      </c>
      <c r="H125" s="34" t="s">
        <v>3002</v>
      </c>
      <c r="I125" s="37" t="s">
        <v>11</v>
      </c>
      <c r="J125" s="40">
        <v>2</v>
      </c>
      <c r="K125" s="41">
        <v>2267.7950000000001</v>
      </c>
      <c r="L125" s="42">
        <f t="shared" si="6"/>
        <v>4535.59</v>
      </c>
      <c r="M125" s="34" t="s">
        <v>3059</v>
      </c>
      <c r="N125" s="44">
        <v>9.1999999999999993</v>
      </c>
      <c r="O125" s="34" t="s">
        <v>3067</v>
      </c>
      <c r="P125" s="64">
        <v>1166</v>
      </c>
      <c r="Q125" s="64">
        <f t="shared" si="8"/>
        <v>2332</v>
      </c>
      <c r="R125" s="41">
        <v>134.32</v>
      </c>
      <c r="S125" s="41">
        <v>-4401.2700000000004</v>
      </c>
      <c r="T125" s="41" t="s">
        <v>3012</v>
      </c>
    </row>
    <row r="126" spans="1:20" s="43" customFormat="1" ht="19.5" customHeight="1" x14ac:dyDescent="0.2">
      <c r="A126" s="35">
        <v>111</v>
      </c>
      <c r="B126" s="36" t="s">
        <v>157</v>
      </c>
      <c r="C126" s="37" t="s">
        <v>1139</v>
      </c>
      <c r="D126" s="38" t="s">
        <v>2100</v>
      </c>
      <c r="E126" s="39">
        <v>334371</v>
      </c>
      <c r="F126" s="37" t="s">
        <v>2817</v>
      </c>
      <c r="G126" s="34">
        <v>2006</v>
      </c>
      <c r="H126" s="34" t="s">
        <v>3002</v>
      </c>
      <c r="I126" s="37" t="s">
        <v>11</v>
      </c>
      <c r="J126" s="40">
        <v>1</v>
      </c>
      <c r="K126" s="41">
        <v>11567.8</v>
      </c>
      <c r="L126" s="42">
        <f t="shared" si="6"/>
        <v>11567.8</v>
      </c>
      <c r="M126" s="34" t="s">
        <v>3059</v>
      </c>
      <c r="N126" s="44">
        <v>23</v>
      </c>
      <c r="O126" s="34" t="s">
        <v>3067</v>
      </c>
      <c r="P126" s="64">
        <v>2825</v>
      </c>
      <c r="Q126" s="64">
        <f t="shared" si="8"/>
        <v>2825</v>
      </c>
      <c r="R126" s="41">
        <v>335.8</v>
      </c>
      <c r="S126" s="41">
        <v>-11232</v>
      </c>
      <c r="T126" s="41" t="s">
        <v>3012</v>
      </c>
    </row>
    <row r="127" spans="1:20" s="43" customFormat="1" ht="19.5" customHeight="1" x14ac:dyDescent="0.2">
      <c r="A127" s="35">
        <v>112</v>
      </c>
      <c r="B127" s="36" t="s">
        <v>158</v>
      </c>
      <c r="C127" s="37" t="s">
        <v>1140</v>
      </c>
      <c r="D127" s="38" t="s">
        <v>2101</v>
      </c>
      <c r="E127" s="39">
        <v>404975</v>
      </c>
      <c r="F127" s="37" t="s">
        <v>2835</v>
      </c>
      <c r="G127" s="34">
        <v>2006</v>
      </c>
      <c r="H127" s="34" t="s">
        <v>3002</v>
      </c>
      <c r="I127" s="37" t="s">
        <v>11</v>
      </c>
      <c r="J127" s="40">
        <v>1</v>
      </c>
      <c r="K127" s="41">
        <v>9099.89</v>
      </c>
      <c r="L127" s="42">
        <f t="shared" si="6"/>
        <v>9099.89</v>
      </c>
      <c r="M127" s="34" t="s">
        <v>3059</v>
      </c>
      <c r="N127" s="44">
        <v>2500</v>
      </c>
      <c r="O127" s="34" t="s">
        <v>3067</v>
      </c>
      <c r="P127" s="41">
        <f t="shared" ref="P127" si="9">K127*0.5</f>
        <v>4549.9449999999997</v>
      </c>
      <c r="Q127" s="41">
        <f t="shared" si="8"/>
        <v>4549.9449999999997</v>
      </c>
      <c r="R127" s="41">
        <v>36500</v>
      </c>
      <c r="S127" s="41">
        <v>27400.11</v>
      </c>
      <c r="T127" s="41" t="s">
        <v>3012</v>
      </c>
    </row>
    <row r="128" spans="1:20" s="43" customFormat="1" ht="19.5" customHeight="1" x14ac:dyDescent="0.2">
      <c r="A128" s="35">
        <v>113</v>
      </c>
      <c r="B128" s="36" t="s">
        <v>159</v>
      </c>
      <c r="C128" s="37" t="s">
        <v>1141</v>
      </c>
      <c r="D128" s="38" t="s">
        <v>2102</v>
      </c>
      <c r="E128" s="39">
        <v>456099</v>
      </c>
      <c r="F128" s="37" t="s">
        <v>2832</v>
      </c>
      <c r="G128" s="34">
        <v>2006</v>
      </c>
      <c r="H128" s="34" t="s">
        <v>3002</v>
      </c>
      <c r="I128" s="37" t="s">
        <v>11</v>
      </c>
      <c r="J128" s="40">
        <v>3</v>
      </c>
      <c r="K128" s="41">
        <v>793.21999999999991</v>
      </c>
      <c r="L128" s="42">
        <f t="shared" si="6"/>
        <v>2379.66</v>
      </c>
      <c r="M128" s="34" t="s">
        <v>3059</v>
      </c>
      <c r="N128" s="44">
        <v>4.8000000000000007</v>
      </c>
      <c r="O128" s="34" t="s">
        <v>3067</v>
      </c>
      <c r="P128" s="64">
        <v>570</v>
      </c>
      <c r="Q128" s="64">
        <f t="shared" si="8"/>
        <v>1710</v>
      </c>
      <c r="R128" s="41">
        <v>70.080000000000013</v>
      </c>
      <c r="S128" s="41">
        <v>-2309.58</v>
      </c>
      <c r="T128" s="41" t="s">
        <v>3012</v>
      </c>
    </row>
    <row r="129" spans="1:20" s="43" customFormat="1" ht="19.5" customHeight="1" x14ac:dyDescent="0.2">
      <c r="A129" s="35">
        <v>114</v>
      </c>
      <c r="B129" s="36" t="s">
        <v>160</v>
      </c>
      <c r="C129" s="37" t="s">
        <v>1142</v>
      </c>
      <c r="D129" s="38" t="s">
        <v>2103</v>
      </c>
      <c r="E129" s="39">
        <v>431409</v>
      </c>
      <c r="F129" s="37" t="s">
        <v>2816</v>
      </c>
      <c r="G129" s="34">
        <v>2006</v>
      </c>
      <c r="H129" s="34" t="s">
        <v>3002</v>
      </c>
      <c r="I129" s="37" t="s">
        <v>11</v>
      </c>
      <c r="J129" s="40">
        <v>10</v>
      </c>
      <c r="K129" s="41">
        <v>584.74599999999998</v>
      </c>
      <c r="L129" s="42">
        <f t="shared" si="6"/>
        <v>5847.46</v>
      </c>
      <c r="M129" s="34" t="s">
        <v>3059</v>
      </c>
      <c r="N129" s="44">
        <v>0.1</v>
      </c>
      <c r="O129" s="34" t="s">
        <v>3066</v>
      </c>
      <c r="P129" s="41">
        <v>14.6</v>
      </c>
      <c r="Q129" s="41">
        <f>P129*N129</f>
        <v>1.46</v>
      </c>
      <c r="R129" s="41">
        <v>1.46</v>
      </c>
      <c r="S129" s="41">
        <v>-5846</v>
      </c>
      <c r="T129" s="41" t="s">
        <v>3012</v>
      </c>
    </row>
    <row r="130" spans="1:20" s="43" customFormat="1" ht="19.5" customHeight="1" x14ac:dyDescent="0.2">
      <c r="A130" s="35">
        <v>115</v>
      </c>
      <c r="B130" s="36" t="s">
        <v>161</v>
      </c>
      <c r="C130" s="37" t="s">
        <v>1143</v>
      </c>
      <c r="D130" s="38" t="s">
        <v>2104</v>
      </c>
      <c r="E130" s="39">
        <v>431408</v>
      </c>
      <c r="F130" s="37" t="s">
        <v>2816</v>
      </c>
      <c r="G130" s="34">
        <v>2006</v>
      </c>
      <c r="H130" s="34" t="s">
        <v>3002</v>
      </c>
      <c r="I130" s="37" t="s">
        <v>11</v>
      </c>
      <c r="J130" s="40">
        <v>10</v>
      </c>
      <c r="K130" s="41">
        <v>500</v>
      </c>
      <c r="L130" s="42">
        <f t="shared" si="6"/>
        <v>5000</v>
      </c>
      <c r="M130" s="34" t="s">
        <v>3059</v>
      </c>
      <c r="N130" s="44">
        <v>0.1</v>
      </c>
      <c r="O130" s="34" t="s">
        <v>3066</v>
      </c>
      <c r="P130" s="41">
        <v>14.6</v>
      </c>
      <c r="Q130" s="41">
        <f>P130*N130</f>
        <v>1.46</v>
      </c>
      <c r="R130" s="41">
        <v>1.46</v>
      </c>
      <c r="S130" s="41">
        <v>-4998.54</v>
      </c>
      <c r="T130" s="41" t="s">
        <v>3012</v>
      </c>
    </row>
    <row r="131" spans="1:20" s="43" customFormat="1" ht="19.5" customHeight="1" x14ac:dyDescent="0.2">
      <c r="A131" s="35">
        <v>116</v>
      </c>
      <c r="B131" s="36" t="s">
        <v>162</v>
      </c>
      <c r="C131" s="37" t="s">
        <v>1144</v>
      </c>
      <c r="D131" s="38" t="s">
        <v>1144</v>
      </c>
      <c r="E131" s="39">
        <v>424851</v>
      </c>
      <c r="F131" s="37" t="s">
        <v>2821</v>
      </c>
      <c r="G131" s="34">
        <v>2006</v>
      </c>
      <c r="H131" s="34" t="s">
        <v>3002</v>
      </c>
      <c r="I131" s="37" t="s">
        <v>11</v>
      </c>
      <c r="J131" s="40">
        <v>12</v>
      </c>
      <c r="K131" s="41">
        <v>619</v>
      </c>
      <c r="L131" s="42">
        <f t="shared" si="6"/>
        <v>7428</v>
      </c>
      <c r="M131" s="34" t="s">
        <v>3058</v>
      </c>
      <c r="N131" s="44">
        <v>0</v>
      </c>
      <c r="O131" s="34" t="s">
        <v>3066</v>
      </c>
      <c r="P131" s="41">
        <v>1</v>
      </c>
      <c r="Q131" s="41">
        <f>P131*J131</f>
        <v>12</v>
      </c>
      <c r="R131" s="41">
        <v>0</v>
      </c>
      <c r="S131" s="41">
        <v>-7428</v>
      </c>
      <c r="T131" s="41" t="s">
        <v>3012</v>
      </c>
    </row>
    <row r="132" spans="1:20" s="43" customFormat="1" ht="19.5" customHeight="1" x14ac:dyDescent="0.2">
      <c r="A132" s="35">
        <v>117</v>
      </c>
      <c r="B132" s="36" t="s">
        <v>163</v>
      </c>
      <c r="C132" s="37" t="s">
        <v>1145</v>
      </c>
      <c r="D132" s="38" t="s">
        <v>2105</v>
      </c>
      <c r="E132" s="39">
        <v>427427</v>
      </c>
      <c r="F132" s="37" t="s">
        <v>2825</v>
      </c>
      <c r="G132" s="34">
        <v>2006</v>
      </c>
      <c r="H132" s="34" t="s">
        <v>3002</v>
      </c>
      <c r="I132" s="37" t="s">
        <v>11</v>
      </c>
      <c r="J132" s="40">
        <v>12</v>
      </c>
      <c r="K132" s="41">
        <v>2300</v>
      </c>
      <c r="L132" s="42">
        <f t="shared" si="6"/>
        <v>27600</v>
      </c>
      <c r="M132" s="34" t="s">
        <v>3059</v>
      </c>
      <c r="N132" s="44">
        <v>0.02</v>
      </c>
      <c r="O132" s="34" t="s">
        <v>3066</v>
      </c>
      <c r="P132" s="41">
        <v>14.6</v>
      </c>
      <c r="Q132" s="41">
        <f>P132*N132</f>
        <v>0.29199999999999998</v>
      </c>
      <c r="R132" s="41">
        <v>0.29199999999999998</v>
      </c>
      <c r="S132" s="41">
        <v>-27599.707999999999</v>
      </c>
      <c r="T132" s="41" t="s">
        <v>3012</v>
      </c>
    </row>
    <row r="133" spans="1:20" s="43" customFormat="1" ht="19.5" customHeight="1" x14ac:dyDescent="0.2">
      <c r="A133" s="35">
        <v>118</v>
      </c>
      <c r="B133" s="36" t="s">
        <v>164</v>
      </c>
      <c r="C133" s="37" t="s">
        <v>1146</v>
      </c>
      <c r="D133" s="38" t="s">
        <v>1146</v>
      </c>
      <c r="E133" s="39">
        <v>431402</v>
      </c>
      <c r="F133" s="37" t="s">
        <v>2825</v>
      </c>
      <c r="G133" s="34">
        <v>2006</v>
      </c>
      <c r="H133" s="34" t="s">
        <v>3002</v>
      </c>
      <c r="I133" s="37" t="s">
        <v>11</v>
      </c>
      <c r="J133" s="40">
        <v>3</v>
      </c>
      <c r="K133" s="41">
        <v>1932.2033333333331</v>
      </c>
      <c r="L133" s="42">
        <f t="shared" si="6"/>
        <v>5796.61</v>
      </c>
      <c r="M133" s="34" t="s">
        <v>3059</v>
      </c>
      <c r="N133" s="44">
        <v>0.9</v>
      </c>
      <c r="O133" s="34" t="s">
        <v>3066</v>
      </c>
      <c r="P133" s="41">
        <v>14.6</v>
      </c>
      <c r="Q133" s="41">
        <f>P133*N133</f>
        <v>13.14</v>
      </c>
      <c r="R133" s="41">
        <v>13.14</v>
      </c>
      <c r="S133" s="41">
        <v>-5783.4699999999993</v>
      </c>
      <c r="T133" s="41" t="s">
        <v>3012</v>
      </c>
    </row>
    <row r="134" spans="1:20" s="43" customFormat="1" ht="19.5" customHeight="1" x14ac:dyDescent="0.2">
      <c r="A134" s="35">
        <v>119</v>
      </c>
      <c r="B134" s="36" t="s">
        <v>165</v>
      </c>
      <c r="C134" s="37" t="s">
        <v>1147</v>
      </c>
      <c r="D134" s="38" t="s">
        <v>2106</v>
      </c>
      <c r="E134" s="39">
        <v>431415</v>
      </c>
      <c r="F134" s="37" t="s">
        <v>2825</v>
      </c>
      <c r="G134" s="34">
        <v>2006</v>
      </c>
      <c r="H134" s="34" t="s">
        <v>3002</v>
      </c>
      <c r="I134" s="37" t="s">
        <v>11</v>
      </c>
      <c r="J134" s="40">
        <v>9</v>
      </c>
      <c r="K134" s="41">
        <v>415.25444444444446</v>
      </c>
      <c r="L134" s="42">
        <f t="shared" si="6"/>
        <v>3737.29</v>
      </c>
      <c r="M134" s="34" t="s">
        <v>3058</v>
      </c>
      <c r="N134" s="44">
        <v>0</v>
      </c>
      <c r="O134" s="34" t="s">
        <v>3066</v>
      </c>
      <c r="P134" s="41">
        <v>1</v>
      </c>
      <c r="Q134" s="41">
        <f t="shared" ref="Q134:Q138" si="10">P134*J134</f>
        <v>9</v>
      </c>
      <c r="R134" s="41">
        <v>0</v>
      </c>
      <c r="S134" s="41">
        <v>-3737.29</v>
      </c>
      <c r="T134" s="41" t="s">
        <v>3012</v>
      </c>
    </row>
    <row r="135" spans="1:20" s="43" customFormat="1" ht="19.5" customHeight="1" x14ac:dyDescent="0.2">
      <c r="A135" s="35">
        <v>120</v>
      </c>
      <c r="B135" s="36" t="s">
        <v>166</v>
      </c>
      <c r="C135" s="37" t="s">
        <v>1148</v>
      </c>
      <c r="D135" s="38" t="s">
        <v>2107</v>
      </c>
      <c r="E135" s="39">
        <v>431407</v>
      </c>
      <c r="F135" s="37" t="s">
        <v>2825</v>
      </c>
      <c r="G135" s="34">
        <v>2006</v>
      </c>
      <c r="H135" s="34" t="s">
        <v>3002</v>
      </c>
      <c r="I135" s="37" t="s">
        <v>11</v>
      </c>
      <c r="J135" s="40">
        <v>6</v>
      </c>
      <c r="K135" s="41">
        <v>406.78</v>
      </c>
      <c r="L135" s="42">
        <f t="shared" si="6"/>
        <v>2440.6799999999998</v>
      </c>
      <c r="M135" s="34" t="s">
        <v>3058</v>
      </c>
      <c r="N135" s="44">
        <v>0</v>
      </c>
      <c r="O135" s="34" t="s">
        <v>3066</v>
      </c>
      <c r="P135" s="41">
        <v>1</v>
      </c>
      <c r="Q135" s="41">
        <f t="shared" si="10"/>
        <v>6</v>
      </c>
      <c r="R135" s="41">
        <v>0</v>
      </c>
      <c r="S135" s="41">
        <v>-2440.6799999999998</v>
      </c>
      <c r="T135" s="41" t="s">
        <v>3012</v>
      </c>
    </row>
    <row r="136" spans="1:20" s="43" customFormat="1" ht="19.5" customHeight="1" x14ac:dyDescent="0.2">
      <c r="A136" s="35">
        <v>121</v>
      </c>
      <c r="B136" s="36" t="s">
        <v>167</v>
      </c>
      <c r="C136" s="37" t="s">
        <v>1149</v>
      </c>
      <c r="D136" s="38" t="s">
        <v>2108</v>
      </c>
      <c r="E136" s="39">
        <v>431410</v>
      </c>
      <c r="F136" s="37" t="s">
        <v>2825</v>
      </c>
      <c r="G136" s="34">
        <v>2006</v>
      </c>
      <c r="H136" s="34" t="s">
        <v>3002</v>
      </c>
      <c r="I136" s="37" t="s">
        <v>11</v>
      </c>
      <c r="J136" s="40">
        <v>6</v>
      </c>
      <c r="K136" s="41">
        <v>559.3216666666666</v>
      </c>
      <c r="L136" s="42">
        <f t="shared" si="6"/>
        <v>3355.9299999999994</v>
      </c>
      <c r="M136" s="34" t="s">
        <v>3058</v>
      </c>
      <c r="N136" s="44">
        <v>0</v>
      </c>
      <c r="O136" s="34" t="s">
        <v>3066</v>
      </c>
      <c r="P136" s="41">
        <v>1</v>
      </c>
      <c r="Q136" s="41">
        <f t="shared" si="10"/>
        <v>6</v>
      </c>
      <c r="R136" s="41">
        <v>0</v>
      </c>
      <c r="S136" s="41">
        <v>-3355.9299999999994</v>
      </c>
      <c r="T136" s="41" t="s">
        <v>3012</v>
      </c>
    </row>
    <row r="137" spans="1:20" s="43" customFormat="1" ht="19.5" customHeight="1" x14ac:dyDescent="0.2">
      <c r="A137" s="35">
        <v>122</v>
      </c>
      <c r="B137" s="36" t="s">
        <v>168</v>
      </c>
      <c r="C137" s="37" t="s">
        <v>1150</v>
      </c>
      <c r="D137" s="38" t="s">
        <v>2109</v>
      </c>
      <c r="E137" s="39">
        <v>431411</v>
      </c>
      <c r="F137" s="37" t="s">
        <v>2826</v>
      </c>
      <c r="G137" s="34">
        <v>2006</v>
      </c>
      <c r="H137" s="34" t="s">
        <v>3002</v>
      </c>
      <c r="I137" s="37" t="s">
        <v>11</v>
      </c>
      <c r="J137" s="40">
        <v>6</v>
      </c>
      <c r="K137" s="41">
        <v>440.67833333333334</v>
      </c>
      <c r="L137" s="42">
        <f t="shared" si="6"/>
        <v>2644.07</v>
      </c>
      <c r="M137" s="34" t="s">
        <v>3058</v>
      </c>
      <c r="N137" s="44">
        <v>0</v>
      </c>
      <c r="O137" s="34" t="s">
        <v>3066</v>
      </c>
      <c r="P137" s="41">
        <v>1</v>
      </c>
      <c r="Q137" s="41">
        <f t="shared" si="10"/>
        <v>6</v>
      </c>
      <c r="R137" s="41">
        <v>0</v>
      </c>
      <c r="S137" s="41">
        <v>-2644.07</v>
      </c>
      <c r="T137" s="41" t="s">
        <v>3012</v>
      </c>
    </row>
    <row r="138" spans="1:20" s="43" customFormat="1" ht="19.5" customHeight="1" x14ac:dyDescent="0.2">
      <c r="A138" s="35">
        <v>123</v>
      </c>
      <c r="B138" s="36" t="s">
        <v>169</v>
      </c>
      <c r="C138" s="37" t="s">
        <v>1151</v>
      </c>
      <c r="D138" s="38" t="s">
        <v>2110</v>
      </c>
      <c r="E138" s="39">
        <v>431412</v>
      </c>
      <c r="F138" s="37" t="s">
        <v>2825</v>
      </c>
      <c r="G138" s="34">
        <v>2006</v>
      </c>
      <c r="H138" s="34" t="s">
        <v>3002</v>
      </c>
      <c r="I138" s="37" t="s">
        <v>11</v>
      </c>
      <c r="J138" s="40">
        <v>6</v>
      </c>
      <c r="K138" s="41">
        <v>224.57666666666668</v>
      </c>
      <c r="L138" s="42">
        <f t="shared" si="6"/>
        <v>1347.46</v>
      </c>
      <c r="M138" s="34" t="s">
        <v>3058</v>
      </c>
      <c r="N138" s="44">
        <v>0</v>
      </c>
      <c r="O138" s="34" t="s">
        <v>3066</v>
      </c>
      <c r="P138" s="41">
        <v>1</v>
      </c>
      <c r="Q138" s="41">
        <f t="shared" si="10"/>
        <v>6</v>
      </c>
      <c r="R138" s="41">
        <v>0</v>
      </c>
      <c r="S138" s="41">
        <v>-1347.46</v>
      </c>
      <c r="T138" s="41" t="s">
        <v>3012</v>
      </c>
    </row>
    <row r="139" spans="1:20" s="43" customFormat="1" ht="19.5" customHeight="1" x14ac:dyDescent="0.2">
      <c r="A139" s="35">
        <v>124</v>
      </c>
      <c r="B139" s="36" t="s">
        <v>170</v>
      </c>
      <c r="C139" s="37" t="s">
        <v>1152</v>
      </c>
      <c r="D139" s="38" t="s">
        <v>1152</v>
      </c>
      <c r="E139" s="39">
        <v>422968</v>
      </c>
      <c r="F139" s="37" t="s">
        <v>2821</v>
      </c>
      <c r="G139" s="34">
        <v>2006</v>
      </c>
      <c r="H139" s="34" t="s">
        <v>3002</v>
      </c>
      <c r="I139" s="37" t="s">
        <v>11</v>
      </c>
      <c r="J139" s="40">
        <v>6</v>
      </c>
      <c r="K139" s="41">
        <v>1754.2366666666667</v>
      </c>
      <c r="L139" s="42">
        <f t="shared" si="6"/>
        <v>10525.42</v>
      </c>
      <c r="M139" s="34" t="s">
        <v>3059</v>
      </c>
      <c r="N139" s="44">
        <v>0.06</v>
      </c>
      <c r="O139" s="34" t="s">
        <v>3066</v>
      </c>
      <c r="P139" s="41">
        <v>14.6</v>
      </c>
      <c r="Q139" s="41">
        <f>P139*N139</f>
        <v>0.876</v>
      </c>
      <c r="R139" s="41">
        <v>0.876</v>
      </c>
      <c r="S139" s="41">
        <v>-10524.544</v>
      </c>
      <c r="T139" s="41" t="s">
        <v>3012</v>
      </c>
    </row>
    <row r="140" spans="1:20" s="43" customFormat="1" ht="19.5" customHeight="1" x14ac:dyDescent="0.2">
      <c r="A140" s="35">
        <v>125</v>
      </c>
      <c r="B140" s="36" t="s">
        <v>171</v>
      </c>
      <c r="C140" s="37" t="s">
        <v>1153</v>
      </c>
      <c r="D140" s="38" t="s">
        <v>1153</v>
      </c>
      <c r="E140" s="39">
        <v>422969</v>
      </c>
      <c r="F140" s="37" t="s">
        <v>2821</v>
      </c>
      <c r="G140" s="34">
        <v>2006</v>
      </c>
      <c r="H140" s="34" t="s">
        <v>3002</v>
      </c>
      <c r="I140" s="37" t="s">
        <v>11</v>
      </c>
      <c r="J140" s="40">
        <v>5</v>
      </c>
      <c r="K140" s="41">
        <v>1474.576</v>
      </c>
      <c r="L140" s="42">
        <f t="shared" si="6"/>
        <v>7372.88</v>
      </c>
      <c r="M140" s="34" t="s">
        <v>3059</v>
      </c>
      <c r="N140" s="44">
        <v>0.05</v>
      </c>
      <c r="O140" s="34" t="s">
        <v>3066</v>
      </c>
      <c r="P140" s="41">
        <v>14.6</v>
      </c>
      <c r="Q140" s="41">
        <f>P140*N140</f>
        <v>0.73</v>
      </c>
      <c r="R140" s="41">
        <v>0.73</v>
      </c>
      <c r="S140" s="41">
        <v>-7372.1500000000005</v>
      </c>
      <c r="T140" s="41" t="s">
        <v>3012</v>
      </c>
    </row>
    <row r="141" spans="1:20" s="43" customFormat="1" ht="19.5" customHeight="1" x14ac:dyDescent="0.2">
      <c r="A141" s="35">
        <v>126</v>
      </c>
      <c r="B141" s="36" t="s">
        <v>172</v>
      </c>
      <c r="C141" s="37" t="s">
        <v>1154</v>
      </c>
      <c r="D141" s="38" t="s">
        <v>2111</v>
      </c>
      <c r="E141" s="39">
        <v>422967</v>
      </c>
      <c r="F141" s="37" t="s">
        <v>2821</v>
      </c>
      <c r="G141" s="34">
        <v>2008</v>
      </c>
      <c r="H141" s="34" t="s">
        <v>3002</v>
      </c>
      <c r="I141" s="37" t="s">
        <v>11</v>
      </c>
      <c r="J141" s="40">
        <v>6</v>
      </c>
      <c r="K141" s="41">
        <v>2627.1183333333333</v>
      </c>
      <c r="L141" s="42">
        <f t="shared" si="6"/>
        <v>15762.71</v>
      </c>
      <c r="M141" s="34" t="s">
        <v>3059</v>
      </c>
      <c r="N141" s="44">
        <v>0.60000000000000009</v>
      </c>
      <c r="O141" s="34" t="s">
        <v>3066</v>
      </c>
      <c r="P141" s="41">
        <v>14.6</v>
      </c>
      <c r="Q141" s="41">
        <f>P141*N141</f>
        <v>8.7600000000000016</v>
      </c>
      <c r="R141" s="41">
        <v>8.7600000000000016</v>
      </c>
      <c r="S141" s="41">
        <v>-15753.949999999999</v>
      </c>
      <c r="T141" s="41" t="s">
        <v>3012</v>
      </c>
    </row>
    <row r="142" spans="1:20" s="43" customFormat="1" ht="19.5" customHeight="1" x14ac:dyDescent="0.2">
      <c r="A142" s="35">
        <v>127</v>
      </c>
      <c r="B142" s="36" t="s">
        <v>173</v>
      </c>
      <c r="C142" s="37" t="s">
        <v>1155</v>
      </c>
      <c r="D142" s="38" t="s">
        <v>2112</v>
      </c>
      <c r="E142" s="39">
        <v>422966</v>
      </c>
      <c r="F142" s="37" t="s">
        <v>2821</v>
      </c>
      <c r="G142" s="34">
        <v>2008</v>
      </c>
      <c r="H142" s="34" t="s">
        <v>3002</v>
      </c>
      <c r="I142" s="37" t="s">
        <v>11</v>
      </c>
      <c r="J142" s="40">
        <v>6</v>
      </c>
      <c r="K142" s="41">
        <v>1838.9833333333333</v>
      </c>
      <c r="L142" s="42">
        <f t="shared" si="6"/>
        <v>11033.9</v>
      </c>
      <c r="M142" s="34" t="s">
        <v>3059</v>
      </c>
      <c r="N142" s="44">
        <v>0.60000000000000009</v>
      </c>
      <c r="O142" s="34" t="s">
        <v>3066</v>
      </c>
      <c r="P142" s="41">
        <v>14.6</v>
      </c>
      <c r="Q142" s="41">
        <f>P142*N142</f>
        <v>8.7600000000000016</v>
      </c>
      <c r="R142" s="41">
        <v>8.7600000000000016</v>
      </c>
      <c r="S142" s="41">
        <v>-11025.14</v>
      </c>
      <c r="T142" s="41" t="s">
        <v>3012</v>
      </c>
    </row>
    <row r="143" spans="1:20" s="43" customFormat="1" ht="19.5" customHeight="1" x14ac:dyDescent="0.2">
      <c r="A143" s="35">
        <v>128</v>
      </c>
      <c r="B143" s="36" t="s">
        <v>174</v>
      </c>
      <c r="C143" s="37" t="s">
        <v>1156</v>
      </c>
      <c r="D143" s="38" t="s">
        <v>2113</v>
      </c>
      <c r="E143" s="39">
        <v>334377</v>
      </c>
      <c r="F143" s="37" t="s">
        <v>2819</v>
      </c>
      <c r="G143" s="34">
        <v>2008</v>
      </c>
      <c r="H143" s="34" t="s">
        <v>3002</v>
      </c>
      <c r="I143" s="37" t="s">
        <v>11</v>
      </c>
      <c r="J143" s="40">
        <v>3</v>
      </c>
      <c r="K143" s="41">
        <v>113.85000000000001</v>
      </c>
      <c r="L143" s="42">
        <f t="shared" si="6"/>
        <v>341.55</v>
      </c>
      <c r="M143" s="34" t="s">
        <v>3059</v>
      </c>
      <c r="N143" s="44">
        <v>2.7</v>
      </c>
      <c r="O143" s="34" t="s">
        <v>3067</v>
      </c>
      <c r="P143" s="64">
        <v>500</v>
      </c>
      <c r="Q143" s="64">
        <f>P143*J143</f>
        <v>1500</v>
      </c>
      <c r="R143" s="41">
        <v>39.42</v>
      </c>
      <c r="S143" s="41">
        <v>-302.13</v>
      </c>
      <c r="T143" s="41" t="s">
        <v>3012</v>
      </c>
    </row>
    <row r="144" spans="1:20" s="43" customFormat="1" ht="19.5" customHeight="1" x14ac:dyDescent="0.2">
      <c r="A144" s="35">
        <v>129</v>
      </c>
      <c r="B144" s="36" t="s">
        <v>175</v>
      </c>
      <c r="C144" s="37" t="s">
        <v>1157</v>
      </c>
      <c r="D144" s="38" t="s">
        <v>1157</v>
      </c>
      <c r="E144" s="39">
        <v>389139</v>
      </c>
      <c r="F144" s="37" t="s">
        <v>2816</v>
      </c>
      <c r="G144" s="34">
        <v>2010</v>
      </c>
      <c r="H144" s="34" t="s">
        <v>3002</v>
      </c>
      <c r="I144" s="37" t="s">
        <v>11</v>
      </c>
      <c r="J144" s="40">
        <v>20</v>
      </c>
      <c r="K144" s="41">
        <v>2900</v>
      </c>
      <c r="L144" s="42">
        <f t="shared" ref="L144:L207" si="11">K144*J144</f>
        <v>58000</v>
      </c>
      <c r="M144" s="34" t="s">
        <v>3059</v>
      </c>
      <c r="N144" s="44">
        <v>10</v>
      </c>
      <c r="O144" s="34" t="s">
        <v>3066</v>
      </c>
      <c r="P144" s="41">
        <v>14.6</v>
      </c>
      <c r="Q144" s="41">
        <f t="shared" ref="Q144:Q156" si="12">P144*N144</f>
        <v>146</v>
      </c>
      <c r="R144" s="41">
        <v>146</v>
      </c>
      <c r="S144" s="41">
        <v>-57854</v>
      </c>
      <c r="T144" s="41" t="s">
        <v>3012</v>
      </c>
    </row>
    <row r="145" spans="1:20" s="43" customFormat="1" ht="19.5" customHeight="1" x14ac:dyDescent="0.2">
      <c r="A145" s="35">
        <v>130</v>
      </c>
      <c r="B145" s="36" t="s">
        <v>176</v>
      </c>
      <c r="C145" s="37" t="s">
        <v>1158</v>
      </c>
      <c r="D145" s="38" t="s">
        <v>2114</v>
      </c>
      <c r="E145" s="39">
        <v>341648</v>
      </c>
      <c r="F145" s="37" t="s">
        <v>2825</v>
      </c>
      <c r="G145" s="34">
        <v>2006</v>
      </c>
      <c r="H145" s="34" t="s">
        <v>3002</v>
      </c>
      <c r="I145" s="37" t="s">
        <v>11</v>
      </c>
      <c r="J145" s="40">
        <v>4</v>
      </c>
      <c r="K145" s="41">
        <v>437.67</v>
      </c>
      <c r="L145" s="42">
        <f t="shared" si="11"/>
        <v>1750.68</v>
      </c>
      <c r="M145" s="34" t="s">
        <v>3059</v>
      </c>
      <c r="N145" s="65">
        <v>134.39999999999998</v>
      </c>
      <c r="O145" s="34" t="s">
        <v>3066</v>
      </c>
      <c r="P145" s="41">
        <v>14.6</v>
      </c>
      <c r="Q145" s="41">
        <f t="shared" si="12"/>
        <v>1962.2399999999996</v>
      </c>
      <c r="R145" s="41">
        <v>1962.2399999999996</v>
      </c>
      <c r="S145" s="41">
        <v>211.55999999999949</v>
      </c>
      <c r="T145" s="41" t="s">
        <v>3012</v>
      </c>
    </row>
    <row r="146" spans="1:20" s="43" customFormat="1" ht="19.5" customHeight="1" x14ac:dyDescent="0.2">
      <c r="A146" s="35">
        <v>131</v>
      </c>
      <c r="B146" s="36" t="s">
        <v>177</v>
      </c>
      <c r="C146" s="37" t="s">
        <v>1159</v>
      </c>
      <c r="D146" s="38" t="s">
        <v>1159</v>
      </c>
      <c r="E146" s="39">
        <v>345439</v>
      </c>
      <c r="F146" s="37" t="s">
        <v>2825</v>
      </c>
      <c r="G146" s="34">
        <v>2006</v>
      </c>
      <c r="H146" s="34" t="s">
        <v>3002</v>
      </c>
      <c r="I146" s="37" t="s">
        <v>11</v>
      </c>
      <c r="J146" s="40">
        <v>2</v>
      </c>
      <c r="K146" s="41">
        <v>9799.23</v>
      </c>
      <c r="L146" s="42">
        <f t="shared" si="11"/>
        <v>19598.46</v>
      </c>
      <c r="M146" s="34" t="s">
        <v>3059</v>
      </c>
      <c r="N146" s="65">
        <v>0.3</v>
      </c>
      <c r="O146" s="34" t="s">
        <v>3066</v>
      </c>
      <c r="P146" s="41">
        <v>14.6</v>
      </c>
      <c r="Q146" s="41">
        <f t="shared" si="12"/>
        <v>4.38</v>
      </c>
      <c r="R146" s="41">
        <v>4.38</v>
      </c>
      <c r="S146" s="41">
        <v>-19594.079999999998</v>
      </c>
      <c r="T146" s="41" t="s">
        <v>3012</v>
      </c>
    </row>
    <row r="147" spans="1:20" s="43" customFormat="1" ht="19.5" customHeight="1" x14ac:dyDescent="0.2">
      <c r="A147" s="35">
        <v>132</v>
      </c>
      <c r="B147" s="36" t="s">
        <v>178</v>
      </c>
      <c r="C147" s="37" t="s">
        <v>1160</v>
      </c>
      <c r="D147" s="38" t="s">
        <v>1160</v>
      </c>
      <c r="E147" s="39">
        <v>345975</v>
      </c>
      <c r="F147" s="37" t="s">
        <v>2825</v>
      </c>
      <c r="G147" s="34">
        <v>2006</v>
      </c>
      <c r="H147" s="34" t="s">
        <v>3002</v>
      </c>
      <c r="I147" s="37" t="s">
        <v>11</v>
      </c>
      <c r="J147" s="40">
        <v>1</v>
      </c>
      <c r="K147" s="41">
        <v>0.85</v>
      </c>
      <c r="L147" s="42">
        <f t="shared" si="11"/>
        <v>0.85</v>
      </c>
      <c r="M147" s="34" t="s">
        <v>3059</v>
      </c>
      <c r="N147" s="65">
        <v>0.2</v>
      </c>
      <c r="O147" s="34" t="s">
        <v>3066</v>
      </c>
      <c r="P147" s="41">
        <v>14.6</v>
      </c>
      <c r="Q147" s="41">
        <f t="shared" si="12"/>
        <v>2.92</v>
      </c>
      <c r="R147" s="41">
        <v>2.92</v>
      </c>
      <c r="S147" s="41">
        <v>2.0699999999999998</v>
      </c>
      <c r="T147" s="41" t="s">
        <v>3012</v>
      </c>
    </row>
    <row r="148" spans="1:20" s="43" customFormat="1" ht="19.5" customHeight="1" x14ac:dyDescent="0.2">
      <c r="A148" s="35">
        <v>133</v>
      </c>
      <c r="B148" s="36" t="s">
        <v>179</v>
      </c>
      <c r="C148" s="37" t="s">
        <v>1161</v>
      </c>
      <c r="D148" s="38" t="s">
        <v>2115</v>
      </c>
      <c r="E148" s="39">
        <v>344795</v>
      </c>
      <c r="F148" s="37" t="s">
        <v>2825</v>
      </c>
      <c r="G148" s="34">
        <v>2006</v>
      </c>
      <c r="H148" s="34" t="s">
        <v>3002</v>
      </c>
      <c r="I148" s="37" t="s">
        <v>11</v>
      </c>
      <c r="J148" s="40">
        <v>1</v>
      </c>
      <c r="K148" s="41">
        <v>5.92</v>
      </c>
      <c r="L148" s="42">
        <f t="shared" si="11"/>
        <v>5.92</v>
      </c>
      <c r="M148" s="34" t="s">
        <v>3059</v>
      </c>
      <c r="N148" s="65">
        <v>250</v>
      </c>
      <c r="O148" s="34" t="s">
        <v>3066</v>
      </c>
      <c r="P148" s="41">
        <v>14.6</v>
      </c>
      <c r="Q148" s="41">
        <f t="shared" si="12"/>
        <v>3650</v>
      </c>
      <c r="R148" s="41">
        <v>3650</v>
      </c>
      <c r="S148" s="41">
        <v>3644.08</v>
      </c>
      <c r="T148" s="41" t="s">
        <v>3012</v>
      </c>
    </row>
    <row r="149" spans="1:20" s="43" customFormat="1" ht="19.5" customHeight="1" x14ac:dyDescent="0.2">
      <c r="A149" s="35">
        <v>134</v>
      </c>
      <c r="B149" s="36" t="s">
        <v>180</v>
      </c>
      <c r="C149" s="37" t="s">
        <v>1162</v>
      </c>
      <c r="D149" s="38" t="s">
        <v>2116</v>
      </c>
      <c r="E149" s="39">
        <v>345144</v>
      </c>
      <c r="F149" s="37" t="s">
        <v>2825</v>
      </c>
      <c r="G149" s="34">
        <v>2006</v>
      </c>
      <c r="H149" s="34" t="s">
        <v>3002</v>
      </c>
      <c r="I149" s="37" t="s">
        <v>11</v>
      </c>
      <c r="J149" s="40">
        <v>46</v>
      </c>
      <c r="K149" s="41">
        <v>108.03</v>
      </c>
      <c r="L149" s="42">
        <f t="shared" si="11"/>
        <v>4969.38</v>
      </c>
      <c r="M149" s="34" t="s">
        <v>3059</v>
      </c>
      <c r="N149" s="65">
        <v>4.6000000000000005</v>
      </c>
      <c r="O149" s="34" t="s">
        <v>3066</v>
      </c>
      <c r="P149" s="41">
        <v>14.6</v>
      </c>
      <c r="Q149" s="41">
        <f t="shared" si="12"/>
        <v>67.160000000000011</v>
      </c>
      <c r="R149" s="41">
        <v>67.160000000000011</v>
      </c>
      <c r="S149" s="41">
        <v>-4902.22</v>
      </c>
      <c r="T149" s="41" t="s">
        <v>3012</v>
      </c>
    </row>
    <row r="150" spans="1:20" s="43" customFormat="1" ht="19.5" customHeight="1" x14ac:dyDescent="0.2">
      <c r="A150" s="35">
        <v>135</v>
      </c>
      <c r="B150" s="36" t="s">
        <v>181</v>
      </c>
      <c r="C150" s="37" t="s">
        <v>1163</v>
      </c>
      <c r="D150" s="38" t="s">
        <v>1163</v>
      </c>
      <c r="E150" s="39">
        <v>345415</v>
      </c>
      <c r="F150" s="37" t="s">
        <v>2825</v>
      </c>
      <c r="G150" s="34">
        <v>2006</v>
      </c>
      <c r="H150" s="34" t="s">
        <v>3002</v>
      </c>
      <c r="I150" s="37" t="s">
        <v>11</v>
      </c>
      <c r="J150" s="40">
        <v>35</v>
      </c>
      <c r="K150" s="41">
        <v>94.66</v>
      </c>
      <c r="L150" s="42">
        <f t="shared" si="11"/>
        <v>3313.1</v>
      </c>
      <c r="M150" s="34" t="s">
        <v>3059</v>
      </c>
      <c r="N150" s="65">
        <v>5</v>
      </c>
      <c r="O150" s="34" t="s">
        <v>3066</v>
      </c>
      <c r="P150" s="41">
        <v>14.6</v>
      </c>
      <c r="Q150" s="41">
        <f t="shared" si="12"/>
        <v>73</v>
      </c>
      <c r="R150" s="41">
        <v>73</v>
      </c>
      <c r="S150" s="41">
        <v>-3240.1</v>
      </c>
      <c r="T150" s="41" t="s">
        <v>3012</v>
      </c>
    </row>
    <row r="151" spans="1:20" s="43" customFormat="1" ht="19.5" customHeight="1" x14ac:dyDescent="0.2">
      <c r="A151" s="35">
        <v>136</v>
      </c>
      <c r="B151" s="36" t="s">
        <v>182</v>
      </c>
      <c r="C151" s="37" t="s">
        <v>1164</v>
      </c>
      <c r="D151" s="38" t="s">
        <v>1164</v>
      </c>
      <c r="E151" s="39">
        <v>333812</v>
      </c>
      <c r="F151" s="37" t="s">
        <v>2825</v>
      </c>
      <c r="G151" s="34">
        <v>2006</v>
      </c>
      <c r="H151" s="34" t="s">
        <v>3002</v>
      </c>
      <c r="I151" s="37" t="s">
        <v>11</v>
      </c>
      <c r="J151" s="40">
        <v>1</v>
      </c>
      <c r="K151" s="41">
        <v>779.57</v>
      </c>
      <c r="L151" s="42">
        <f t="shared" si="11"/>
        <v>779.57</v>
      </c>
      <c r="M151" s="34" t="s">
        <v>3059</v>
      </c>
      <c r="N151" s="65">
        <v>1.8</v>
      </c>
      <c r="O151" s="34" t="s">
        <v>3066</v>
      </c>
      <c r="P151" s="41">
        <v>14.6</v>
      </c>
      <c r="Q151" s="41">
        <f t="shared" si="12"/>
        <v>26.28</v>
      </c>
      <c r="R151" s="41">
        <v>26.28</v>
      </c>
      <c r="S151" s="41">
        <v>-753.29000000000008</v>
      </c>
      <c r="T151" s="41" t="s">
        <v>3012</v>
      </c>
    </row>
    <row r="152" spans="1:20" s="43" customFormat="1" ht="19.5" customHeight="1" x14ac:dyDescent="0.2">
      <c r="A152" s="35">
        <v>137</v>
      </c>
      <c r="B152" s="36" t="s">
        <v>183</v>
      </c>
      <c r="C152" s="37" t="s">
        <v>1165</v>
      </c>
      <c r="D152" s="38" t="s">
        <v>2117</v>
      </c>
      <c r="E152" s="39">
        <v>345158</v>
      </c>
      <c r="F152" s="37" t="s">
        <v>2825</v>
      </c>
      <c r="G152" s="34">
        <v>2006</v>
      </c>
      <c r="H152" s="34" t="s">
        <v>3002</v>
      </c>
      <c r="I152" s="37" t="s">
        <v>11</v>
      </c>
      <c r="J152" s="40">
        <v>10</v>
      </c>
      <c r="K152" s="41">
        <v>1948.4900000000002</v>
      </c>
      <c r="L152" s="42">
        <f t="shared" si="11"/>
        <v>19484.900000000001</v>
      </c>
      <c r="M152" s="34" t="s">
        <v>3059</v>
      </c>
      <c r="N152" s="44">
        <v>3</v>
      </c>
      <c r="O152" s="34" t="s">
        <v>3066</v>
      </c>
      <c r="P152" s="41">
        <v>14.6</v>
      </c>
      <c r="Q152" s="41">
        <f t="shared" si="12"/>
        <v>43.8</v>
      </c>
      <c r="R152" s="41">
        <v>43.8</v>
      </c>
      <c r="S152" s="41">
        <v>-19441.100000000002</v>
      </c>
      <c r="T152" s="41" t="s">
        <v>3012</v>
      </c>
    </row>
    <row r="153" spans="1:20" s="43" customFormat="1" ht="19.5" customHeight="1" x14ac:dyDescent="0.2">
      <c r="A153" s="35">
        <v>138</v>
      </c>
      <c r="B153" s="36" t="s">
        <v>184</v>
      </c>
      <c r="C153" s="37" t="s">
        <v>1166</v>
      </c>
      <c r="D153" s="38" t="s">
        <v>1166</v>
      </c>
      <c r="E153" s="39">
        <v>337387</v>
      </c>
      <c r="F153" s="37" t="s">
        <v>2825</v>
      </c>
      <c r="G153" s="34">
        <v>2006</v>
      </c>
      <c r="H153" s="34" t="s">
        <v>3002</v>
      </c>
      <c r="I153" s="37" t="s">
        <v>11</v>
      </c>
      <c r="J153" s="40">
        <v>1</v>
      </c>
      <c r="K153" s="41">
        <v>37085.39</v>
      </c>
      <c r="L153" s="42">
        <f t="shared" si="11"/>
        <v>37085.39</v>
      </c>
      <c r="M153" s="34" t="s">
        <v>3059</v>
      </c>
      <c r="N153" s="44">
        <v>100</v>
      </c>
      <c r="O153" s="34" t="s">
        <v>3066</v>
      </c>
      <c r="P153" s="41">
        <v>14.6</v>
      </c>
      <c r="Q153" s="41">
        <f t="shared" si="12"/>
        <v>1460</v>
      </c>
      <c r="R153" s="41">
        <v>1460</v>
      </c>
      <c r="S153" s="41">
        <v>-35625.39</v>
      </c>
      <c r="T153" s="41" t="s">
        <v>3012</v>
      </c>
    </row>
    <row r="154" spans="1:20" s="43" customFormat="1" ht="19.5" customHeight="1" x14ac:dyDescent="0.2">
      <c r="A154" s="35">
        <v>139</v>
      </c>
      <c r="B154" s="36" t="s">
        <v>185</v>
      </c>
      <c r="C154" s="37" t="s">
        <v>1167</v>
      </c>
      <c r="D154" s="38" t="s">
        <v>1167</v>
      </c>
      <c r="E154" s="39">
        <v>345021</v>
      </c>
      <c r="F154" s="37" t="s">
        <v>2825</v>
      </c>
      <c r="G154" s="34">
        <v>2006</v>
      </c>
      <c r="H154" s="34" t="s">
        <v>3002</v>
      </c>
      <c r="I154" s="37" t="s">
        <v>11</v>
      </c>
      <c r="J154" s="40">
        <v>64</v>
      </c>
      <c r="K154" s="41">
        <v>287.89</v>
      </c>
      <c r="L154" s="42">
        <f t="shared" si="11"/>
        <v>18424.96</v>
      </c>
      <c r="M154" s="34" t="s">
        <v>3059</v>
      </c>
      <c r="N154" s="65">
        <v>1.28</v>
      </c>
      <c r="O154" s="34" t="s">
        <v>3066</v>
      </c>
      <c r="P154" s="41">
        <v>14.6</v>
      </c>
      <c r="Q154" s="41">
        <f t="shared" si="12"/>
        <v>18.687999999999999</v>
      </c>
      <c r="R154" s="41">
        <v>18.687999999999999</v>
      </c>
      <c r="S154" s="41">
        <v>-18406.272000000001</v>
      </c>
      <c r="T154" s="41" t="s">
        <v>3012</v>
      </c>
    </row>
    <row r="155" spans="1:20" s="43" customFormat="1" ht="19.5" customHeight="1" x14ac:dyDescent="0.2">
      <c r="A155" s="35">
        <v>140</v>
      </c>
      <c r="B155" s="36" t="s">
        <v>186</v>
      </c>
      <c r="C155" s="37" t="s">
        <v>1168</v>
      </c>
      <c r="D155" s="38" t="s">
        <v>2118</v>
      </c>
      <c r="E155" s="39">
        <v>345048</v>
      </c>
      <c r="F155" s="37" t="s">
        <v>2825</v>
      </c>
      <c r="G155" s="34">
        <v>2006</v>
      </c>
      <c r="H155" s="34" t="s">
        <v>3002</v>
      </c>
      <c r="I155" s="37" t="s">
        <v>11</v>
      </c>
      <c r="J155" s="40">
        <v>4</v>
      </c>
      <c r="K155" s="41">
        <v>269280.05</v>
      </c>
      <c r="L155" s="42">
        <f t="shared" si="11"/>
        <v>1077120.2</v>
      </c>
      <c r="M155" s="34" t="s">
        <v>3059</v>
      </c>
      <c r="N155" s="65">
        <v>1.6</v>
      </c>
      <c r="O155" s="34" t="s">
        <v>3066</v>
      </c>
      <c r="P155" s="41">
        <v>14.6</v>
      </c>
      <c r="Q155" s="41">
        <f t="shared" si="12"/>
        <v>23.36</v>
      </c>
      <c r="R155" s="41">
        <v>23.36</v>
      </c>
      <c r="S155" s="41">
        <v>-1077096.8399999999</v>
      </c>
      <c r="T155" s="41" t="s">
        <v>3012</v>
      </c>
    </row>
    <row r="156" spans="1:20" s="43" customFormat="1" ht="19.5" customHeight="1" x14ac:dyDescent="0.2">
      <c r="A156" s="35">
        <v>141</v>
      </c>
      <c r="B156" s="36" t="s">
        <v>187</v>
      </c>
      <c r="C156" s="37" t="s">
        <v>1169</v>
      </c>
      <c r="D156" s="38" t="s">
        <v>1169</v>
      </c>
      <c r="E156" s="39">
        <v>345047</v>
      </c>
      <c r="F156" s="37" t="s">
        <v>2825</v>
      </c>
      <c r="G156" s="34">
        <v>2006</v>
      </c>
      <c r="H156" s="34" t="s">
        <v>3002</v>
      </c>
      <c r="I156" s="37" t="s">
        <v>11</v>
      </c>
      <c r="J156" s="40">
        <v>4</v>
      </c>
      <c r="K156" s="41">
        <v>617703.45499999996</v>
      </c>
      <c r="L156" s="42">
        <f t="shared" si="11"/>
        <v>2470813.8199999998</v>
      </c>
      <c r="M156" s="34" t="s">
        <v>3059</v>
      </c>
      <c r="N156" s="65">
        <v>1.6</v>
      </c>
      <c r="O156" s="34" t="s">
        <v>3066</v>
      </c>
      <c r="P156" s="41">
        <v>14.6</v>
      </c>
      <c r="Q156" s="41">
        <f t="shared" si="12"/>
        <v>23.36</v>
      </c>
      <c r="R156" s="41">
        <v>23.36</v>
      </c>
      <c r="S156" s="41">
        <v>-2470790.46</v>
      </c>
      <c r="T156" s="41" t="s">
        <v>3012</v>
      </c>
    </row>
    <row r="157" spans="1:20" s="43" customFormat="1" ht="19.5" customHeight="1" x14ac:dyDescent="0.2">
      <c r="A157" s="35">
        <v>142</v>
      </c>
      <c r="B157" s="36" t="s">
        <v>188</v>
      </c>
      <c r="C157" s="37" t="s">
        <v>1170</v>
      </c>
      <c r="D157" s="38" t="s">
        <v>2119</v>
      </c>
      <c r="E157" s="39">
        <v>395663</v>
      </c>
      <c r="F157" s="37" t="s">
        <v>2812</v>
      </c>
      <c r="G157" s="34">
        <v>2006</v>
      </c>
      <c r="H157" s="34" t="s">
        <v>3002</v>
      </c>
      <c r="I157" s="37" t="s">
        <v>11</v>
      </c>
      <c r="J157" s="40">
        <v>5</v>
      </c>
      <c r="K157" s="41">
        <v>4.37</v>
      </c>
      <c r="L157" s="42">
        <f t="shared" si="11"/>
        <v>21.85</v>
      </c>
      <c r="M157" s="34" t="s">
        <v>3059</v>
      </c>
      <c r="N157" s="44">
        <v>1.3</v>
      </c>
      <c r="O157" s="34" t="s">
        <v>3067</v>
      </c>
      <c r="P157" s="41">
        <f>K157*0.5</f>
        <v>2.1850000000000001</v>
      </c>
      <c r="Q157" s="41">
        <f>P157*J157</f>
        <v>10.925000000000001</v>
      </c>
      <c r="R157" s="41">
        <v>18.98</v>
      </c>
      <c r="S157" s="41">
        <v>-2.870000000000001</v>
      </c>
      <c r="T157" s="41" t="s">
        <v>3012</v>
      </c>
    </row>
    <row r="158" spans="1:20" s="43" customFormat="1" ht="19.5" customHeight="1" x14ac:dyDescent="0.2">
      <c r="A158" s="35">
        <v>143</v>
      </c>
      <c r="B158" s="36" t="s">
        <v>189</v>
      </c>
      <c r="C158" s="37" t="s">
        <v>1171</v>
      </c>
      <c r="D158" s="38" t="s">
        <v>2120</v>
      </c>
      <c r="E158" s="39">
        <v>389101</v>
      </c>
      <c r="F158" s="37" t="s">
        <v>2822</v>
      </c>
      <c r="G158" s="34">
        <v>2006</v>
      </c>
      <c r="H158" s="34" t="s">
        <v>3002</v>
      </c>
      <c r="I158" s="37" t="s">
        <v>11</v>
      </c>
      <c r="J158" s="40">
        <v>5</v>
      </c>
      <c r="K158" s="41">
        <v>5.51</v>
      </c>
      <c r="L158" s="42">
        <f t="shared" si="11"/>
        <v>27.549999999999997</v>
      </c>
      <c r="M158" s="34" t="s">
        <v>3059</v>
      </c>
      <c r="N158" s="65">
        <v>3.4</v>
      </c>
      <c r="O158" s="34" t="s">
        <v>3066</v>
      </c>
      <c r="P158" s="41">
        <v>14.6</v>
      </c>
      <c r="Q158" s="41">
        <f>P158*N158</f>
        <v>49.64</v>
      </c>
      <c r="R158" s="41">
        <v>49.64</v>
      </c>
      <c r="S158" s="41">
        <v>22.090000000000003</v>
      </c>
      <c r="T158" s="41" t="s">
        <v>3012</v>
      </c>
    </row>
    <row r="159" spans="1:20" s="43" customFormat="1" ht="19.5" customHeight="1" x14ac:dyDescent="0.2">
      <c r="A159" s="35">
        <v>144</v>
      </c>
      <c r="B159" s="36" t="s">
        <v>190</v>
      </c>
      <c r="C159" s="37" t="s">
        <v>1172</v>
      </c>
      <c r="D159" s="38" t="s">
        <v>2121</v>
      </c>
      <c r="E159" s="39">
        <v>389740</v>
      </c>
      <c r="F159" s="37" t="s">
        <v>2836</v>
      </c>
      <c r="G159" s="34">
        <v>2006</v>
      </c>
      <c r="H159" s="34" t="s">
        <v>3002</v>
      </c>
      <c r="I159" s="37" t="s">
        <v>11</v>
      </c>
      <c r="J159" s="40">
        <v>2</v>
      </c>
      <c r="K159" s="41">
        <v>4560</v>
      </c>
      <c r="L159" s="42">
        <f t="shared" si="11"/>
        <v>9120</v>
      </c>
      <c r="M159" s="34" t="s">
        <v>3059</v>
      </c>
      <c r="N159" s="65">
        <v>0.8</v>
      </c>
      <c r="O159" s="34" t="s">
        <v>3066</v>
      </c>
      <c r="P159" s="41">
        <v>14.6</v>
      </c>
      <c r="Q159" s="41">
        <f>P159*N159</f>
        <v>11.68</v>
      </c>
      <c r="R159" s="41">
        <v>11.68</v>
      </c>
      <c r="S159" s="41">
        <v>-9108.32</v>
      </c>
      <c r="T159" s="41" t="s">
        <v>3012</v>
      </c>
    </row>
    <row r="160" spans="1:20" s="43" customFormat="1" ht="19.5" customHeight="1" x14ac:dyDescent="0.2">
      <c r="A160" s="35">
        <v>145</v>
      </c>
      <c r="B160" s="36" t="s">
        <v>191</v>
      </c>
      <c r="C160" s="37" t="s">
        <v>1173</v>
      </c>
      <c r="D160" s="38" t="s">
        <v>1173</v>
      </c>
      <c r="E160" s="39">
        <v>396565</v>
      </c>
      <c r="F160" s="37" t="s">
        <v>2816</v>
      </c>
      <c r="G160" s="34">
        <v>2006</v>
      </c>
      <c r="H160" s="34" t="s">
        <v>3002</v>
      </c>
      <c r="I160" s="37" t="s">
        <v>11</v>
      </c>
      <c r="J160" s="40">
        <v>9</v>
      </c>
      <c r="K160" s="41">
        <v>8969.99</v>
      </c>
      <c r="L160" s="42">
        <f t="shared" si="11"/>
        <v>80729.91</v>
      </c>
      <c r="M160" s="34" t="s">
        <v>3059</v>
      </c>
      <c r="N160" s="65">
        <v>117</v>
      </c>
      <c r="O160" s="34" t="s">
        <v>3066</v>
      </c>
      <c r="P160" s="41">
        <v>14.6</v>
      </c>
      <c r="Q160" s="41">
        <f>P160*N160</f>
        <v>1708.2</v>
      </c>
      <c r="R160" s="41">
        <v>1708.2</v>
      </c>
      <c r="S160" s="41">
        <v>-79021.710000000006</v>
      </c>
      <c r="T160" s="41" t="s">
        <v>3012</v>
      </c>
    </row>
    <row r="161" spans="1:20" s="43" customFormat="1" ht="19.5" customHeight="1" x14ac:dyDescent="0.2">
      <c r="A161" s="35">
        <v>146</v>
      </c>
      <c r="B161" s="36" t="s">
        <v>192</v>
      </c>
      <c r="C161" s="37" t="s">
        <v>1174</v>
      </c>
      <c r="D161" s="38" t="s">
        <v>2122</v>
      </c>
      <c r="E161" s="39">
        <v>379156</v>
      </c>
      <c r="F161" s="37" t="s">
        <v>2819</v>
      </c>
      <c r="G161" s="34">
        <v>2006</v>
      </c>
      <c r="H161" s="34" t="s">
        <v>3002</v>
      </c>
      <c r="I161" s="37" t="s">
        <v>11</v>
      </c>
      <c r="J161" s="40">
        <v>2</v>
      </c>
      <c r="K161" s="41">
        <v>9784.7800000000007</v>
      </c>
      <c r="L161" s="42">
        <f t="shared" si="11"/>
        <v>19569.560000000001</v>
      </c>
      <c r="M161" s="34" t="s">
        <v>3059</v>
      </c>
      <c r="N161" s="44">
        <v>4</v>
      </c>
      <c r="O161" s="34" t="s">
        <v>3067</v>
      </c>
      <c r="P161" s="41">
        <f t="shared" ref="P161" si="13">K161*0.5</f>
        <v>4892.3900000000003</v>
      </c>
      <c r="Q161" s="41">
        <f t="shared" ref="Q161:Q162" si="14">P161*J161</f>
        <v>9784.7800000000007</v>
      </c>
      <c r="R161" s="41">
        <v>58.4</v>
      </c>
      <c r="S161" s="41">
        <v>-19511.16</v>
      </c>
      <c r="T161" s="41" t="s">
        <v>3012</v>
      </c>
    </row>
    <row r="162" spans="1:20" s="43" customFormat="1" ht="19.5" customHeight="1" x14ac:dyDescent="0.2">
      <c r="A162" s="35">
        <v>147</v>
      </c>
      <c r="B162" s="36" t="s">
        <v>193</v>
      </c>
      <c r="C162" s="37" t="s">
        <v>1175</v>
      </c>
      <c r="D162" s="38" t="s">
        <v>2123</v>
      </c>
      <c r="E162" s="39">
        <v>353458</v>
      </c>
      <c r="F162" s="37" t="s">
        <v>2828</v>
      </c>
      <c r="G162" s="34">
        <v>2006</v>
      </c>
      <c r="H162" s="34" t="s">
        <v>3002</v>
      </c>
      <c r="I162" s="37" t="s">
        <v>11</v>
      </c>
      <c r="J162" s="40">
        <v>1</v>
      </c>
      <c r="K162" s="41">
        <v>9999.48</v>
      </c>
      <c r="L162" s="42">
        <f t="shared" si="11"/>
        <v>9999.48</v>
      </c>
      <c r="M162" s="34" t="s">
        <v>3059</v>
      </c>
      <c r="N162" s="44">
        <v>71</v>
      </c>
      <c r="O162" s="34" t="s">
        <v>3067</v>
      </c>
      <c r="P162" s="64">
        <v>2600</v>
      </c>
      <c r="Q162" s="64">
        <f t="shared" si="14"/>
        <v>2600</v>
      </c>
      <c r="R162" s="41">
        <v>1036.5999999999999</v>
      </c>
      <c r="S162" s="41">
        <v>-8962.8799999999992</v>
      </c>
      <c r="T162" s="41" t="s">
        <v>3012</v>
      </c>
    </row>
    <row r="163" spans="1:20" s="43" customFormat="1" ht="19.5" customHeight="1" x14ac:dyDescent="0.2">
      <c r="A163" s="35">
        <v>148</v>
      </c>
      <c r="B163" s="36" t="s">
        <v>194</v>
      </c>
      <c r="C163" s="37" t="s">
        <v>1176</v>
      </c>
      <c r="D163" s="38" t="s">
        <v>1176</v>
      </c>
      <c r="E163" s="39">
        <v>427442</v>
      </c>
      <c r="F163" s="37" t="s">
        <v>2824</v>
      </c>
      <c r="G163" s="34">
        <v>2009</v>
      </c>
      <c r="H163" s="34" t="s">
        <v>3002</v>
      </c>
      <c r="I163" s="37" t="s">
        <v>11</v>
      </c>
      <c r="J163" s="40">
        <v>15</v>
      </c>
      <c r="K163" s="41">
        <v>17.23</v>
      </c>
      <c r="L163" s="42">
        <f t="shared" si="11"/>
        <v>258.45</v>
      </c>
      <c r="M163" s="34" t="s">
        <v>3059</v>
      </c>
      <c r="N163" s="44">
        <v>1.6</v>
      </c>
      <c r="O163" s="34" t="s">
        <v>3067</v>
      </c>
      <c r="P163" s="72">
        <f>K163*0.5</f>
        <v>8.6150000000000002</v>
      </c>
      <c r="Q163" s="72">
        <f>P163*J163</f>
        <v>129.22499999999999</v>
      </c>
      <c r="R163" s="41">
        <v>23.36</v>
      </c>
      <c r="S163" s="41">
        <v>-235.08999999999997</v>
      </c>
      <c r="T163" s="41" t="s">
        <v>3012</v>
      </c>
    </row>
    <row r="164" spans="1:20" s="43" customFormat="1" ht="19.5" customHeight="1" x14ac:dyDescent="0.2">
      <c r="A164" s="35">
        <v>149</v>
      </c>
      <c r="B164" s="36" t="s">
        <v>195</v>
      </c>
      <c r="C164" s="37" t="s">
        <v>1177</v>
      </c>
      <c r="D164" s="38" t="s">
        <v>1177</v>
      </c>
      <c r="E164" s="39">
        <v>427441</v>
      </c>
      <c r="F164" s="37" t="s">
        <v>2824</v>
      </c>
      <c r="G164" s="34">
        <v>2009</v>
      </c>
      <c r="H164" s="34" t="s">
        <v>3002</v>
      </c>
      <c r="I164" s="37" t="s">
        <v>11</v>
      </c>
      <c r="J164" s="40">
        <v>3</v>
      </c>
      <c r="K164" s="41">
        <v>101.04</v>
      </c>
      <c r="L164" s="42">
        <f t="shared" si="11"/>
        <v>303.12</v>
      </c>
      <c r="M164" s="34" t="s">
        <v>3059</v>
      </c>
      <c r="N164" s="44">
        <v>33.599999999999994</v>
      </c>
      <c r="O164" s="34" t="s">
        <v>3066</v>
      </c>
      <c r="P164" s="41">
        <v>14.6</v>
      </c>
      <c r="Q164" s="41">
        <f>P164*N164</f>
        <v>490.55999999999989</v>
      </c>
      <c r="R164" s="41">
        <v>490.55999999999989</v>
      </c>
      <c r="S164" s="41">
        <v>187.43999999999988</v>
      </c>
      <c r="T164" s="41" t="s">
        <v>3012</v>
      </c>
    </row>
    <row r="165" spans="1:20" s="43" customFormat="1" ht="19.5" customHeight="1" x14ac:dyDescent="0.2">
      <c r="A165" s="35">
        <v>150</v>
      </c>
      <c r="B165" s="36" t="s">
        <v>196</v>
      </c>
      <c r="C165" s="37" t="s">
        <v>1178</v>
      </c>
      <c r="D165" s="38" t="s">
        <v>1178</v>
      </c>
      <c r="E165" s="39">
        <v>427439</v>
      </c>
      <c r="F165" s="37" t="s">
        <v>2824</v>
      </c>
      <c r="G165" s="34">
        <v>2009</v>
      </c>
      <c r="H165" s="34" t="s">
        <v>3002</v>
      </c>
      <c r="I165" s="37" t="s">
        <v>11</v>
      </c>
      <c r="J165" s="40">
        <v>1</v>
      </c>
      <c r="K165" s="41">
        <v>110.23</v>
      </c>
      <c r="L165" s="42">
        <f t="shared" si="11"/>
        <v>110.23</v>
      </c>
      <c r="M165" s="34" t="s">
        <v>3059</v>
      </c>
      <c r="N165" s="44">
        <v>15.6</v>
      </c>
      <c r="O165" s="34" t="s">
        <v>3066</v>
      </c>
      <c r="P165" s="41">
        <v>14.6</v>
      </c>
      <c r="Q165" s="41">
        <f>P165*N165</f>
        <v>227.76</v>
      </c>
      <c r="R165" s="41">
        <v>227.76</v>
      </c>
      <c r="S165" s="41">
        <v>117.52999999999999</v>
      </c>
      <c r="T165" s="41" t="s">
        <v>3012</v>
      </c>
    </row>
    <row r="166" spans="1:20" s="43" customFormat="1" ht="19.5" customHeight="1" x14ac:dyDescent="0.2">
      <c r="A166" s="35">
        <v>151</v>
      </c>
      <c r="B166" s="36" t="s">
        <v>197</v>
      </c>
      <c r="C166" s="37" t="s">
        <v>1179</v>
      </c>
      <c r="D166" s="38" t="s">
        <v>1179</v>
      </c>
      <c r="E166" s="39">
        <v>412490</v>
      </c>
      <c r="F166" s="37" t="s">
        <v>2837</v>
      </c>
      <c r="G166" s="34">
        <v>2009</v>
      </c>
      <c r="H166" s="34" t="s">
        <v>3002</v>
      </c>
      <c r="I166" s="37" t="s">
        <v>11</v>
      </c>
      <c r="J166" s="40">
        <v>20</v>
      </c>
      <c r="K166" s="41">
        <v>22.96</v>
      </c>
      <c r="L166" s="42">
        <f t="shared" si="11"/>
        <v>459.20000000000005</v>
      </c>
      <c r="M166" s="34" t="s">
        <v>3059</v>
      </c>
      <c r="N166" s="44">
        <v>2</v>
      </c>
      <c r="O166" s="34" t="s">
        <v>3067</v>
      </c>
      <c r="P166" s="72">
        <f>K166*0.5</f>
        <v>11.48</v>
      </c>
      <c r="Q166" s="72">
        <f>P166*J166</f>
        <v>229.60000000000002</v>
      </c>
      <c r="R166" s="41">
        <v>29.2</v>
      </c>
      <c r="S166" s="41">
        <v>-430.00000000000006</v>
      </c>
      <c r="T166" s="41" t="s">
        <v>3012</v>
      </c>
    </row>
    <row r="167" spans="1:20" s="43" customFormat="1" ht="19.5" customHeight="1" x14ac:dyDescent="0.2">
      <c r="A167" s="35">
        <v>152</v>
      </c>
      <c r="B167" s="36" t="s">
        <v>198</v>
      </c>
      <c r="C167" s="37" t="s">
        <v>1180</v>
      </c>
      <c r="D167" s="38" t="s">
        <v>1180</v>
      </c>
      <c r="E167" s="39">
        <v>427445</v>
      </c>
      <c r="F167" s="37" t="s">
        <v>2824</v>
      </c>
      <c r="G167" s="34">
        <v>2009</v>
      </c>
      <c r="H167" s="34" t="s">
        <v>3002</v>
      </c>
      <c r="I167" s="37" t="s">
        <v>11</v>
      </c>
      <c r="J167" s="40">
        <v>5</v>
      </c>
      <c r="K167" s="41">
        <v>218.16</v>
      </c>
      <c r="L167" s="42">
        <f t="shared" si="11"/>
        <v>1090.8</v>
      </c>
      <c r="M167" s="34" t="s">
        <v>3059</v>
      </c>
      <c r="N167" s="44">
        <v>5</v>
      </c>
      <c r="O167" s="34" t="s">
        <v>3066</v>
      </c>
      <c r="P167" s="41">
        <v>14.6</v>
      </c>
      <c r="Q167" s="41">
        <f t="shared" ref="Q167:Q172" si="15">P167*N167</f>
        <v>73</v>
      </c>
      <c r="R167" s="41">
        <v>73</v>
      </c>
      <c r="S167" s="41">
        <v>-1017.8</v>
      </c>
      <c r="T167" s="41" t="s">
        <v>3012</v>
      </c>
    </row>
    <row r="168" spans="1:20" s="43" customFormat="1" ht="19.5" customHeight="1" x14ac:dyDescent="0.2">
      <c r="A168" s="35">
        <v>153</v>
      </c>
      <c r="B168" s="36" t="s">
        <v>199</v>
      </c>
      <c r="C168" s="37" t="s">
        <v>1181</v>
      </c>
      <c r="D168" s="38" t="s">
        <v>1181</v>
      </c>
      <c r="E168" s="39">
        <v>427440</v>
      </c>
      <c r="F168" s="37" t="s">
        <v>2824</v>
      </c>
      <c r="G168" s="34">
        <v>2009</v>
      </c>
      <c r="H168" s="34" t="s">
        <v>3002</v>
      </c>
      <c r="I168" s="37" t="s">
        <v>11</v>
      </c>
      <c r="J168" s="40">
        <v>18</v>
      </c>
      <c r="K168" s="41">
        <v>45.93</v>
      </c>
      <c r="L168" s="42">
        <f t="shared" si="11"/>
        <v>826.74</v>
      </c>
      <c r="M168" s="34" t="s">
        <v>3059</v>
      </c>
      <c r="N168" s="44">
        <v>131.4</v>
      </c>
      <c r="O168" s="34" t="s">
        <v>3067</v>
      </c>
      <c r="P168" s="72">
        <f>K168*0.5</f>
        <v>22.965</v>
      </c>
      <c r="Q168" s="72">
        <f>P168*J168</f>
        <v>413.37</v>
      </c>
      <c r="R168" s="41">
        <v>1918.44</v>
      </c>
      <c r="S168" s="41">
        <v>1091.7</v>
      </c>
      <c r="T168" s="41" t="s">
        <v>3012</v>
      </c>
    </row>
    <row r="169" spans="1:20" s="43" customFormat="1" ht="19.5" customHeight="1" x14ac:dyDescent="0.2">
      <c r="A169" s="35">
        <v>154</v>
      </c>
      <c r="B169" s="36" t="s">
        <v>200</v>
      </c>
      <c r="C169" s="37" t="s">
        <v>1182</v>
      </c>
      <c r="D169" s="38" t="s">
        <v>1182</v>
      </c>
      <c r="E169" s="39">
        <v>427708</v>
      </c>
      <c r="F169" s="37" t="s">
        <v>2823</v>
      </c>
      <c r="G169" s="34">
        <v>2009</v>
      </c>
      <c r="H169" s="34" t="s">
        <v>3002</v>
      </c>
      <c r="I169" s="37" t="s">
        <v>11</v>
      </c>
      <c r="J169" s="40">
        <v>2</v>
      </c>
      <c r="K169" s="41">
        <v>1032</v>
      </c>
      <c r="L169" s="42">
        <f t="shared" si="11"/>
        <v>2064</v>
      </c>
      <c r="M169" s="34" t="s">
        <v>3059</v>
      </c>
      <c r="N169" s="44">
        <v>4</v>
      </c>
      <c r="O169" s="34" t="s">
        <v>3066</v>
      </c>
      <c r="P169" s="41">
        <v>14.6</v>
      </c>
      <c r="Q169" s="41">
        <f t="shared" si="15"/>
        <v>58.4</v>
      </c>
      <c r="R169" s="41">
        <v>58.4</v>
      </c>
      <c r="S169" s="41">
        <v>-2005.6</v>
      </c>
      <c r="T169" s="41" t="s">
        <v>3012</v>
      </c>
    </row>
    <row r="170" spans="1:20" s="43" customFormat="1" ht="19.5" customHeight="1" x14ac:dyDescent="0.2">
      <c r="A170" s="35">
        <v>155</v>
      </c>
      <c r="B170" s="36" t="s">
        <v>201</v>
      </c>
      <c r="C170" s="37" t="s">
        <v>1183</v>
      </c>
      <c r="D170" s="38" t="s">
        <v>1183</v>
      </c>
      <c r="E170" s="39">
        <v>378271</v>
      </c>
      <c r="F170" s="37" t="s">
        <v>2823</v>
      </c>
      <c r="G170" s="34">
        <v>2009</v>
      </c>
      <c r="H170" s="34" t="s">
        <v>3002</v>
      </c>
      <c r="I170" s="37" t="s">
        <v>11</v>
      </c>
      <c r="J170" s="40">
        <v>1</v>
      </c>
      <c r="K170" s="41">
        <v>17796.599999999999</v>
      </c>
      <c r="L170" s="42">
        <f t="shared" si="11"/>
        <v>17796.599999999999</v>
      </c>
      <c r="M170" s="34" t="s">
        <v>3059</v>
      </c>
      <c r="N170" s="44">
        <v>1.6</v>
      </c>
      <c r="O170" s="34" t="s">
        <v>3066</v>
      </c>
      <c r="P170" s="41">
        <v>14.6</v>
      </c>
      <c r="Q170" s="41">
        <f t="shared" si="15"/>
        <v>23.36</v>
      </c>
      <c r="R170" s="41">
        <v>23.36</v>
      </c>
      <c r="S170" s="41">
        <v>-17773.239999999998</v>
      </c>
      <c r="T170" s="41" t="s">
        <v>3012</v>
      </c>
    </row>
    <row r="171" spans="1:20" s="43" customFormat="1" ht="19.5" customHeight="1" x14ac:dyDescent="0.2">
      <c r="A171" s="35">
        <v>156</v>
      </c>
      <c r="B171" s="36" t="s">
        <v>202</v>
      </c>
      <c r="C171" s="37" t="s">
        <v>1184</v>
      </c>
      <c r="D171" s="38" t="s">
        <v>1184</v>
      </c>
      <c r="E171" s="39">
        <v>378480</v>
      </c>
      <c r="F171" s="37" t="s">
        <v>2823</v>
      </c>
      <c r="G171" s="34">
        <v>2009</v>
      </c>
      <c r="H171" s="34" t="s">
        <v>3002</v>
      </c>
      <c r="I171" s="37" t="s">
        <v>11</v>
      </c>
      <c r="J171" s="40">
        <v>2</v>
      </c>
      <c r="K171" s="41">
        <v>22898.55</v>
      </c>
      <c r="L171" s="42">
        <f t="shared" si="11"/>
        <v>45797.1</v>
      </c>
      <c r="M171" s="34" t="s">
        <v>3059</v>
      </c>
      <c r="N171" s="44">
        <v>3.6</v>
      </c>
      <c r="O171" s="34" t="s">
        <v>3066</v>
      </c>
      <c r="P171" s="41">
        <v>14.6</v>
      </c>
      <c r="Q171" s="41">
        <f t="shared" si="15"/>
        <v>52.56</v>
      </c>
      <c r="R171" s="41">
        <v>52.56</v>
      </c>
      <c r="S171" s="41">
        <v>-45744.54</v>
      </c>
      <c r="T171" s="41" t="s">
        <v>3012</v>
      </c>
    </row>
    <row r="172" spans="1:20" s="43" customFormat="1" ht="19.5" customHeight="1" x14ac:dyDescent="0.2">
      <c r="A172" s="35">
        <v>157</v>
      </c>
      <c r="B172" s="36" t="s">
        <v>203</v>
      </c>
      <c r="C172" s="37" t="s">
        <v>1185</v>
      </c>
      <c r="D172" s="38" t="s">
        <v>2124</v>
      </c>
      <c r="E172" s="39">
        <v>430953</v>
      </c>
      <c r="F172" s="37" t="s">
        <v>2816</v>
      </c>
      <c r="G172" s="34">
        <v>2010</v>
      </c>
      <c r="H172" s="34" t="s">
        <v>3002</v>
      </c>
      <c r="I172" s="37" t="s">
        <v>11</v>
      </c>
      <c r="J172" s="40">
        <v>1</v>
      </c>
      <c r="K172" s="41">
        <v>13722.46</v>
      </c>
      <c r="L172" s="42">
        <f t="shared" si="11"/>
        <v>13722.46</v>
      </c>
      <c r="M172" s="34" t="s">
        <v>3059</v>
      </c>
      <c r="N172" s="44">
        <v>4</v>
      </c>
      <c r="O172" s="34" t="s">
        <v>3066</v>
      </c>
      <c r="P172" s="41">
        <v>14.6</v>
      </c>
      <c r="Q172" s="41">
        <f t="shared" si="15"/>
        <v>58.4</v>
      </c>
      <c r="R172" s="41">
        <v>58.4</v>
      </c>
      <c r="S172" s="41">
        <v>-13664.06</v>
      </c>
      <c r="T172" s="41" t="s">
        <v>3012</v>
      </c>
    </row>
    <row r="173" spans="1:20" s="43" customFormat="1" ht="19.5" customHeight="1" x14ac:dyDescent="0.2">
      <c r="A173" s="35">
        <v>158</v>
      </c>
      <c r="B173" s="36" t="s">
        <v>48</v>
      </c>
      <c r="C173" s="37" t="s">
        <v>1030</v>
      </c>
      <c r="D173" s="38" t="s">
        <v>2011</v>
      </c>
      <c r="E173" s="39">
        <v>395816</v>
      </c>
      <c r="F173" s="37" t="s">
        <v>2812</v>
      </c>
      <c r="G173" s="34">
        <v>2010</v>
      </c>
      <c r="H173" s="34" t="s">
        <v>3002</v>
      </c>
      <c r="I173" s="37" t="s">
        <v>11</v>
      </c>
      <c r="J173" s="40">
        <v>6</v>
      </c>
      <c r="K173" s="41">
        <v>5300.5</v>
      </c>
      <c r="L173" s="42">
        <f t="shared" si="11"/>
        <v>31803</v>
      </c>
      <c r="M173" s="34" t="s">
        <v>3059</v>
      </c>
      <c r="N173" s="44">
        <v>0.24</v>
      </c>
      <c r="O173" s="34" t="s">
        <v>3067</v>
      </c>
      <c r="P173" s="41">
        <f t="shared" ref="P173:P174" si="16">K173*0.5</f>
        <v>2650.25</v>
      </c>
      <c r="Q173" s="41">
        <f t="shared" ref="Q173:Q174" si="17">P173*J173</f>
        <v>15901.5</v>
      </c>
      <c r="R173" s="41">
        <v>3.504</v>
      </c>
      <c r="S173" s="41">
        <v>-21198.495999999999</v>
      </c>
      <c r="T173" s="41" t="s">
        <v>3012</v>
      </c>
    </row>
    <row r="174" spans="1:20" s="43" customFormat="1" ht="19.5" customHeight="1" x14ac:dyDescent="0.2">
      <c r="A174" s="35">
        <v>159</v>
      </c>
      <c r="B174" s="36" t="s">
        <v>204</v>
      </c>
      <c r="C174" s="37" t="s">
        <v>1186</v>
      </c>
      <c r="D174" s="38" t="s">
        <v>2125</v>
      </c>
      <c r="E174" s="39"/>
      <c r="F174" s="37"/>
      <c r="G174" s="34">
        <v>2005</v>
      </c>
      <c r="H174" s="34" t="s">
        <v>3002</v>
      </c>
      <c r="I174" s="37" t="s">
        <v>11</v>
      </c>
      <c r="J174" s="40">
        <v>11</v>
      </c>
      <c r="K174" s="41">
        <v>440</v>
      </c>
      <c r="L174" s="42">
        <f t="shared" si="11"/>
        <v>4840</v>
      </c>
      <c r="M174" s="34" t="s">
        <v>3059</v>
      </c>
      <c r="N174" s="44">
        <v>55</v>
      </c>
      <c r="O174" s="34" t="s">
        <v>3067</v>
      </c>
      <c r="P174" s="41">
        <f t="shared" si="16"/>
        <v>220</v>
      </c>
      <c r="Q174" s="41">
        <f t="shared" si="17"/>
        <v>2420</v>
      </c>
      <c r="R174" s="41">
        <v>803</v>
      </c>
      <c r="S174" s="41">
        <v>-4037</v>
      </c>
      <c r="T174" s="41" t="s">
        <v>3012</v>
      </c>
    </row>
    <row r="175" spans="1:20" s="43" customFormat="1" ht="19.5" customHeight="1" x14ac:dyDescent="0.2">
      <c r="A175" s="35">
        <v>160</v>
      </c>
      <c r="B175" s="36" t="s">
        <v>205</v>
      </c>
      <c r="C175" s="37" t="s">
        <v>1187</v>
      </c>
      <c r="D175" s="38" t="s">
        <v>2126</v>
      </c>
      <c r="E175" s="39">
        <v>346070</v>
      </c>
      <c r="F175" s="37" t="s">
        <v>2831</v>
      </c>
      <c r="G175" s="34">
        <v>2007</v>
      </c>
      <c r="H175" s="34" t="s">
        <v>3002</v>
      </c>
      <c r="I175" s="37" t="s">
        <v>11</v>
      </c>
      <c r="J175" s="40">
        <v>11</v>
      </c>
      <c r="K175" s="41">
        <v>2966.1</v>
      </c>
      <c r="L175" s="42">
        <f t="shared" si="11"/>
        <v>32627.1</v>
      </c>
      <c r="M175" s="34" t="s">
        <v>3059</v>
      </c>
      <c r="N175" s="44">
        <v>71.5</v>
      </c>
      <c r="O175" s="34" t="s">
        <v>3066</v>
      </c>
      <c r="P175" s="41">
        <v>14.6</v>
      </c>
      <c r="Q175" s="41">
        <f t="shared" ref="Q175:Q182" si="18">P175*N175</f>
        <v>1043.8999999999999</v>
      </c>
      <c r="R175" s="41">
        <v>1043.8999999999999</v>
      </c>
      <c r="S175" s="41">
        <v>-31583.199999999997</v>
      </c>
      <c r="T175" s="41" t="s">
        <v>3012</v>
      </c>
    </row>
    <row r="176" spans="1:20" s="43" customFormat="1" ht="19.5" customHeight="1" x14ac:dyDescent="0.2">
      <c r="A176" s="35">
        <v>161</v>
      </c>
      <c r="B176" s="36" t="s">
        <v>206</v>
      </c>
      <c r="C176" s="37" t="s">
        <v>1188</v>
      </c>
      <c r="D176" s="38" t="s">
        <v>2127</v>
      </c>
      <c r="E176" s="39">
        <v>346071</v>
      </c>
      <c r="F176" s="37" t="s">
        <v>2831</v>
      </c>
      <c r="G176" s="34">
        <v>2007</v>
      </c>
      <c r="H176" s="34" t="s">
        <v>3002</v>
      </c>
      <c r="I176" s="37" t="s">
        <v>11</v>
      </c>
      <c r="J176" s="40">
        <v>3</v>
      </c>
      <c r="K176" s="41">
        <v>5932.2</v>
      </c>
      <c r="L176" s="42">
        <f t="shared" si="11"/>
        <v>17796.599999999999</v>
      </c>
      <c r="M176" s="34" t="s">
        <v>3059</v>
      </c>
      <c r="N176" s="44">
        <v>19.5</v>
      </c>
      <c r="O176" s="34" t="s">
        <v>3066</v>
      </c>
      <c r="P176" s="41">
        <v>14.6</v>
      </c>
      <c r="Q176" s="41">
        <f t="shared" si="18"/>
        <v>284.7</v>
      </c>
      <c r="R176" s="41">
        <v>284.7</v>
      </c>
      <c r="S176" s="41">
        <v>-17511.899999999998</v>
      </c>
      <c r="T176" s="41" t="s">
        <v>3012</v>
      </c>
    </row>
    <row r="177" spans="1:20" s="43" customFormat="1" ht="19.5" customHeight="1" x14ac:dyDescent="0.2">
      <c r="A177" s="35">
        <v>162</v>
      </c>
      <c r="B177" s="36" t="s">
        <v>207</v>
      </c>
      <c r="C177" s="37" t="s">
        <v>1189</v>
      </c>
      <c r="D177" s="38" t="s">
        <v>2128</v>
      </c>
      <c r="E177" s="39">
        <v>346072</v>
      </c>
      <c r="F177" s="37" t="s">
        <v>2831</v>
      </c>
      <c r="G177" s="34">
        <v>2007</v>
      </c>
      <c r="H177" s="34" t="s">
        <v>3002</v>
      </c>
      <c r="I177" s="37" t="s">
        <v>11</v>
      </c>
      <c r="J177" s="40">
        <v>3</v>
      </c>
      <c r="K177" s="41">
        <v>423.73333333333335</v>
      </c>
      <c r="L177" s="42">
        <f t="shared" si="11"/>
        <v>1271.2</v>
      </c>
      <c r="M177" s="34" t="s">
        <v>3059</v>
      </c>
      <c r="N177" s="44">
        <v>0.89999999999999991</v>
      </c>
      <c r="O177" s="34" t="s">
        <v>3066</v>
      </c>
      <c r="P177" s="41">
        <v>14.6</v>
      </c>
      <c r="Q177" s="41">
        <f t="shared" si="18"/>
        <v>13.139999999999999</v>
      </c>
      <c r="R177" s="41">
        <v>13.139999999999999</v>
      </c>
      <c r="S177" s="41">
        <v>-1258.06</v>
      </c>
      <c r="T177" s="41" t="s">
        <v>3012</v>
      </c>
    </row>
    <row r="178" spans="1:20" s="43" customFormat="1" ht="19.5" customHeight="1" x14ac:dyDescent="0.2">
      <c r="A178" s="35">
        <v>163</v>
      </c>
      <c r="B178" s="36" t="s">
        <v>208</v>
      </c>
      <c r="C178" s="37" t="s">
        <v>1190</v>
      </c>
      <c r="D178" s="38" t="s">
        <v>2129</v>
      </c>
      <c r="E178" s="39">
        <v>345420</v>
      </c>
      <c r="F178" s="37" t="s">
        <v>2825</v>
      </c>
      <c r="G178" s="34">
        <v>2007</v>
      </c>
      <c r="H178" s="34" t="s">
        <v>3002</v>
      </c>
      <c r="I178" s="37" t="s">
        <v>11</v>
      </c>
      <c r="J178" s="40">
        <v>100</v>
      </c>
      <c r="K178" s="41">
        <v>0.09</v>
      </c>
      <c r="L178" s="42">
        <f t="shared" si="11"/>
        <v>9</v>
      </c>
      <c r="M178" s="34" t="s">
        <v>3059</v>
      </c>
      <c r="N178" s="65">
        <v>10</v>
      </c>
      <c r="O178" s="34" t="s">
        <v>3066</v>
      </c>
      <c r="P178" s="41">
        <v>14.6</v>
      </c>
      <c r="Q178" s="41">
        <f t="shared" si="18"/>
        <v>146</v>
      </c>
      <c r="R178" s="41">
        <v>146</v>
      </c>
      <c r="S178" s="41">
        <v>137</v>
      </c>
      <c r="T178" s="41" t="s">
        <v>3012</v>
      </c>
    </row>
    <row r="179" spans="1:20" s="43" customFormat="1" ht="19.5" customHeight="1" x14ac:dyDescent="0.2">
      <c r="A179" s="35">
        <v>164</v>
      </c>
      <c r="B179" s="36" t="s">
        <v>209</v>
      </c>
      <c r="C179" s="37" t="s">
        <v>1191</v>
      </c>
      <c r="D179" s="38" t="s">
        <v>1191</v>
      </c>
      <c r="E179" s="39">
        <v>456034</v>
      </c>
      <c r="F179" s="37" t="s">
        <v>2838</v>
      </c>
      <c r="G179" s="34">
        <v>2007</v>
      </c>
      <c r="H179" s="34" t="s">
        <v>3002</v>
      </c>
      <c r="I179" s="37" t="s">
        <v>11</v>
      </c>
      <c r="J179" s="40">
        <v>1</v>
      </c>
      <c r="K179" s="41">
        <v>27062.31</v>
      </c>
      <c r="L179" s="42">
        <f t="shared" si="11"/>
        <v>27062.31</v>
      </c>
      <c r="M179" s="34" t="s">
        <v>3059</v>
      </c>
      <c r="N179" s="65">
        <v>33.299999999999997</v>
      </c>
      <c r="O179" s="34" t="s">
        <v>3066</v>
      </c>
      <c r="P179" s="41">
        <v>14.6</v>
      </c>
      <c r="Q179" s="41">
        <f t="shared" si="18"/>
        <v>486.17999999999995</v>
      </c>
      <c r="R179" s="41">
        <v>486.17999999999995</v>
      </c>
      <c r="S179" s="41">
        <v>-26576.13</v>
      </c>
      <c r="T179" s="41" t="s">
        <v>3012</v>
      </c>
    </row>
    <row r="180" spans="1:20" s="43" customFormat="1" ht="19.5" customHeight="1" x14ac:dyDescent="0.2">
      <c r="A180" s="35">
        <v>165</v>
      </c>
      <c r="B180" s="36" t="s">
        <v>210</v>
      </c>
      <c r="C180" s="37" t="s">
        <v>1192</v>
      </c>
      <c r="D180" s="38" t="s">
        <v>2130</v>
      </c>
      <c r="E180" s="39">
        <v>345328</v>
      </c>
      <c r="F180" s="37" t="s">
        <v>2825</v>
      </c>
      <c r="G180" s="34">
        <v>2007</v>
      </c>
      <c r="H180" s="34" t="s">
        <v>3002</v>
      </c>
      <c r="I180" s="37" t="s">
        <v>11</v>
      </c>
      <c r="J180" s="40">
        <v>2</v>
      </c>
      <c r="K180" s="41">
        <v>8185.51</v>
      </c>
      <c r="L180" s="42">
        <f t="shared" si="11"/>
        <v>16371.02</v>
      </c>
      <c r="M180" s="34" t="s">
        <v>3059</v>
      </c>
      <c r="N180" s="65">
        <v>0.5</v>
      </c>
      <c r="O180" s="34" t="s">
        <v>3066</v>
      </c>
      <c r="P180" s="41">
        <v>14.6</v>
      </c>
      <c r="Q180" s="41">
        <f t="shared" si="18"/>
        <v>7.3</v>
      </c>
      <c r="R180" s="41">
        <v>7.3</v>
      </c>
      <c r="S180" s="41">
        <v>-16363.720000000001</v>
      </c>
      <c r="T180" s="41" t="s">
        <v>3012</v>
      </c>
    </row>
    <row r="181" spans="1:20" s="43" customFormat="1" ht="19.5" customHeight="1" x14ac:dyDescent="0.2">
      <c r="A181" s="35">
        <v>166</v>
      </c>
      <c r="B181" s="36" t="s">
        <v>211</v>
      </c>
      <c r="C181" s="37" t="s">
        <v>1193</v>
      </c>
      <c r="D181" s="38" t="s">
        <v>2131</v>
      </c>
      <c r="E181" s="39">
        <v>455894</v>
      </c>
      <c r="F181" s="37" t="s">
        <v>2838</v>
      </c>
      <c r="G181" s="34">
        <v>2007</v>
      </c>
      <c r="H181" s="34" t="s">
        <v>3002</v>
      </c>
      <c r="I181" s="37" t="s">
        <v>11</v>
      </c>
      <c r="J181" s="40">
        <v>1</v>
      </c>
      <c r="K181" s="41">
        <v>14199.36</v>
      </c>
      <c r="L181" s="42">
        <f t="shared" si="11"/>
        <v>14199.36</v>
      </c>
      <c r="M181" s="34" t="s">
        <v>3059</v>
      </c>
      <c r="N181" s="65">
        <v>0.1</v>
      </c>
      <c r="O181" s="34" t="s">
        <v>3066</v>
      </c>
      <c r="P181" s="41">
        <v>14.6</v>
      </c>
      <c r="Q181" s="41">
        <f t="shared" si="18"/>
        <v>1.46</v>
      </c>
      <c r="R181" s="41">
        <v>1.46</v>
      </c>
      <c r="S181" s="41">
        <v>-14197.900000000001</v>
      </c>
      <c r="T181" s="41" t="s">
        <v>3012</v>
      </c>
    </row>
    <row r="182" spans="1:20" s="43" customFormat="1" ht="19.5" customHeight="1" x14ac:dyDescent="0.2">
      <c r="A182" s="35">
        <v>167</v>
      </c>
      <c r="B182" s="36" t="s">
        <v>212</v>
      </c>
      <c r="C182" s="37" t="s">
        <v>1194</v>
      </c>
      <c r="D182" s="38" t="s">
        <v>1194</v>
      </c>
      <c r="E182" s="39">
        <v>456105</v>
      </c>
      <c r="F182" s="37" t="s">
        <v>2838</v>
      </c>
      <c r="G182" s="34">
        <v>2007</v>
      </c>
      <c r="H182" s="34" t="s">
        <v>3002</v>
      </c>
      <c r="I182" s="37" t="s">
        <v>11</v>
      </c>
      <c r="J182" s="40">
        <v>1</v>
      </c>
      <c r="K182" s="41">
        <v>140628.6</v>
      </c>
      <c r="L182" s="42">
        <f t="shared" si="11"/>
        <v>140628.6</v>
      </c>
      <c r="M182" s="34" t="s">
        <v>3059</v>
      </c>
      <c r="N182" s="44">
        <v>90</v>
      </c>
      <c r="O182" s="34" t="s">
        <v>3066</v>
      </c>
      <c r="P182" s="41">
        <v>14.6</v>
      </c>
      <c r="Q182" s="41">
        <f t="shared" si="18"/>
        <v>1314</v>
      </c>
      <c r="R182" s="41">
        <v>1314</v>
      </c>
      <c r="S182" s="41">
        <v>-139314.6</v>
      </c>
      <c r="T182" s="41" t="s">
        <v>3012</v>
      </c>
    </row>
    <row r="183" spans="1:20" s="43" customFormat="1" ht="19.5" customHeight="1" x14ac:dyDescent="0.2">
      <c r="A183" s="35">
        <v>168</v>
      </c>
      <c r="B183" s="36" t="s">
        <v>213</v>
      </c>
      <c r="C183" s="37" t="s">
        <v>1195</v>
      </c>
      <c r="D183" s="38" t="s">
        <v>2132</v>
      </c>
      <c r="E183" s="39">
        <v>375340</v>
      </c>
      <c r="F183" s="37" t="s">
        <v>2812</v>
      </c>
      <c r="G183" s="34">
        <v>2006</v>
      </c>
      <c r="H183" s="34" t="s">
        <v>3002</v>
      </c>
      <c r="I183" s="37" t="s">
        <v>11</v>
      </c>
      <c r="J183" s="40">
        <v>1</v>
      </c>
      <c r="K183" s="41">
        <v>943.28</v>
      </c>
      <c r="L183" s="42">
        <f t="shared" si="11"/>
        <v>943.28</v>
      </c>
      <c r="M183" s="34" t="s">
        <v>3059</v>
      </c>
      <c r="N183" s="44">
        <v>14.5</v>
      </c>
      <c r="O183" s="34" t="s">
        <v>3067</v>
      </c>
      <c r="P183" s="64">
        <v>600</v>
      </c>
      <c r="Q183" s="64">
        <f t="shared" ref="Q183:Q187" si="19">P183*J183</f>
        <v>600</v>
      </c>
      <c r="R183" s="41">
        <v>211.7</v>
      </c>
      <c r="S183" s="41">
        <v>-731.57999999999993</v>
      </c>
      <c r="T183" s="41" t="s">
        <v>3012</v>
      </c>
    </row>
    <row r="184" spans="1:20" s="43" customFormat="1" ht="19.5" customHeight="1" x14ac:dyDescent="0.2">
      <c r="A184" s="35">
        <v>169</v>
      </c>
      <c r="B184" s="36" t="s">
        <v>214</v>
      </c>
      <c r="C184" s="37" t="s">
        <v>1196</v>
      </c>
      <c r="D184" s="38" t="s">
        <v>2133</v>
      </c>
      <c r="E184" s="39">
        <v>386575</v>
      </c>
      <c r="F184" s="37" t="s">
        <v>2812</v>
      </c>
      <c r="G184" s="34">
        <v>2006</v>
      </c>
      <c r="H184" s="34" t="s">
        <v>3002</v>
      </c>
      <c r="I184" s="37" t="s">
        <v>11</v>
      </c>
      <c r="J184" s="40">
        <v>32</v>
      </c>
      <c r="K184" s="41">
        <v>1274.31</v>
      </c>
      <c r="L184" s="42">
        <f t="shared" si="11"/>
        <v>40777.919999999998</v>
      </c>
      <c r="M184" s="34" t="s">
        <v>3059</v>
      </c>
      <c r="N184" s="44">
        <v>109.44</v>
      </c>
      <c r="O184" s="34" t="s">
        <v>3067</v>
      </c>
      <c r="P184" s="64">
        <v>850</v>
      </c>
      <c r="Q184" s="64">
        <f t="shared" si="19"/>
        <v>27200</v>
      </c>
      <c r="R184" s="41">
        <v>1597.8239999999998</v>
      </c>
      <c r="S184" s="41">
        <v>-39180.095999999998</v>
      </c>
      <c r="T184" s="41" t="s">
        <v>3012</v>
      </c>
    </row>
    <row r="185" spans="1:20" s="43" customFormat="1" ht="19.5" customHeight="1" x14ac:dyDescent="0.2">
      <c r="A185" s="35">
        <v>170</v>
      </c>
      <c r="B185" s="36" t="s">
        <v>215</v>
      </c>
      <c r="C185" s="37" t="s">
        <v>1197</v>
      </c>
      <c r="D185" s="38" t="s">
        <v>2134</v>
      </c>
      <c r="E185" s="39">
        <v>409469</v>
      </c>
      <c r="F185" s="37" t="s">
        <v>2812</v>
      </c>
      <c r="G185" s="34">
        <v>2006</v>
      </c>
      <c r="H185" s="34" t="s">
        <v>3002</v>
      </c>
      <c r="I185" s="37" t="s">
        <v>11</v>
      </c>
      <c r="J185" s="40">
        <v>2</v>
      </c>
      <c r="K185" s="41">
        <v>7997.37</v>
      </c>
      <c r="L185" s="42">
        <f t="shared" si="11"/>
        <v>15994.74</v>
      </c>
      <c r="M185" s="34" t="s">
        <v>3059</v>
      </c>
      <c r="N185" s="44">
        <v>44</v>
      </c>
      <c r="O185" s="34" t="s">
        <v>3067</v>
      </c>
      <c r="P185" s="64">
        <v>1050</v>
      </c>
      <c r="Q185" s="64">
        <f t="shared" si="19"/>
        <v>2100</v>
      </c>
      <c r="R185" s="41">
        <v>642.4</v>
      </c>
      <c r="S185" s="41">
        <v>-15352.34</v>
      </c>
      <c r="T185" s="41" t="s">
        <v>3012</v>
      </c>
    </row>
    <row r="186" spans="1:20" s="43" customFormat="1" ht="19.5" customHeight="1" x14ac:dyDescent="0.2">
      <c r="A186" s="35">
        <v>171</v>
      </c>
      <c r="B186" s="36" t="s">
        <v>216</v>
      </c>
      <c r="C186" s="37" t="s">
        <v>1198</v>
      </c>
      <c r="D186" s="38" t="s">
        <v>2135</v>
      </c>
      <c r="E186" s="39">
        <v>375392</v>
      </c>
      <c r="F186" s="37" t="s">
        <v>2812</v>
      </c>
      <c r="G186" s="34">
        <v>2006</v>
      </c>
      <c r="H186" s="34" t="s">
        <v>3002</v>
      </c>
      <c r="I186" s="37" t="s">
        <v>11</v>
      </c>
      <c r="J186" s="40">
        <v>2</v>
      </c>
      <c r="K186" s="41">
        <v>681.1</v>
      </c>
      <c r="L186" s="42">
        <f t="shared" si="11"/>
        <v>1362.2</v>
      </c>
      <c r="M186" s="34" t="s">
        <v>3059</v>
      </c>
      <c r="N186" s="44">
        <v>6</v>
      </c>
      <c r="O186" s="34" t="s">
        <v>3067</v>
      </c>
      <c r="P186" s="64">
        <v>710</v>
      </c>
      <c r="Q186" s="64">
        <f t="shared" si="19"/>
        <v>1420</v>
      </c>
      <c r="R186" s="41">
        <v>87.6</v>
      </c>
      <c r="S186" s="41">
        <v>-1274.6000000000001</v>
      </c>
      <c r="T186" s="41" t="s">
        <v>3012</v>
      </c>
    </row>
    <row r="187" spans="1:20" s="43" customFormat="1" ht="19.5" customHeight="1" x14ac:dyDescent="0.2">
      <c r="A187" s="35">
        <v>172</v>
      </c>
      <c r="B187" s="36" t="s">
        <v>217</v>
      </c>
      <c r="C187" s="37" t="s">
        <v>1199</v>
      </c>
      <c r="D187" s="38" t="s">
        <v>2136</v>
      </c>
      <c r="E187" s="39">
        <v>406541</v>
      </c>
      <c r="F187" s="37" t="s">
        <v>2812</v>
      </c>
      <c r="G187" s="34">
        <v>2006</v>
      </c>
      <c r="H187" s="34" t="s">
        <v>3002</v>
      </c>
      <c r="I187" s="37" t="s">
        <v>11</v>
      </c>
      <c r="J187" s="40">
        <v>16</v>
      </c>
      <c r="K187" s="41">
        <v>376.38312500000001</v>
      </c>
      <c r="L187" s="42">
        <f t="shared" si="11"/>
        <v>6022.13</v>
      </c>
      <c r="M187" s="34" t="s">
        <v>3059</v>
      </c>
      <c r="N187" s="44">
        <v>16</v>
      </c>
      <c r="O187" s="34" t="s">
        <v>3067</v>
      </c>
      <c r="P187" s="64">
        <v>60</v>
      </c>
      <c r="Q187" s="64">
        <f t="shared" si="19"/>
        <v>960</v>
      </c>
      <c r="R187" s="41">
        <v>233.6</v>
      </c>
      <c r="S187" s="41">
        <v>-5788.53</v>
      </c>
      <c r="T187" s="41" t="s">
        <v>3012</v>
      </c>
    </row>
    <row r="188" spans="1:20" s="43" customFormat="1" ht="19.5" customHeight="1" x14ac:dyDescent="0.2">
      <c r="A188" s="35">
        <v>173</v>
      </c>
      <c r="B188" s="36" t="s">
        <v>218</v>
      </c>
      <c r="C188" s="37" t="s">
        <v>1200</v>
      </c>
      <c r="D188" s="38" t="s">
        <v>2137</v>
      </c>
      <c r="E188" s="39">
        <v>422972</v>
      </c>
      <c r="F188" s="37" t="s">
        <v>2821</v>
      </c>
      <c r="G188" s="34">
        <v>2010</v>
      </c>
      <c r="H188" s="34" t="s">
        <v>3002</v>
      </c>
      <c r="I188" s="37" t="s">
        <v>11</v>
      </c>
      <c r="J188" s="40">
        <v>1</v>
      </c>
      <c r="K188" s="41">
        <v>19627.419999999998</v>
      </c>
      <c r="L188" s="42">
        <f t="shared" si="11"/>
        <v>19627.419999999998</v>
      </c>
      <c r="M188" s="34" t="s">
        <v>3059</v>
      </c>
      <c r="N188" s="65">
        <v>125</v>
      </c>
      <c r="O188" s="34" t="s">
        <v>3066</v>
      </c>
      <c r="P188" s="41">
        <v>14.6</v>
      </c>
      <c r="Q188" s="41">
        <f t="shared" ref="Q188:Q193" si="20">P188*N188</f>
        <v>1825</v>
      </c>
      <c r="R188" s="41">
        <v>1825</v>
      </c>
      <c r="S188" s="41">
        <v>-17802.419999999998</v>
      </c>
      <c r="T188" s="41" t="s">
        <v>3012</v>
      </c>
    </row>
    <row r="189" spans="1:20" s="43" customFormat="1" ht="19.5" customHeight="1" x14ac:dyDescent="0.2">
      <c r="A189" s="35">
        <v>174</v>
      </c>
      <c r="B189" s="36" t="s">
        <v>219</v>
      </c>
      <c r="C189" s="37" t="s">
        <v>1201</v>
      </c>
      <c r="D189" s="38" t="s">
        <v>2138</v>
      </c>
      <c r="E189" s="39">
        <v>422973</v>
      </c>
      <c r="F189" s="37" t="s">
        <v>2821</v>
      </c>
      <c r="G189" s="34">
        <v>2010</v>
      </c>
      <c r="H189" s="34" t="s">
        <v>3002</v>
      </c>
      <c r="I189" s="37" t="s">
        <v>11</v>
      </c>
      <c r="J189" s="40">
        <v>1</v>
      </c>
      <c r="K189" s="41">
        <v>33761.07</v>
      </c>
      <c r="L189" s="42">
        <f t="shared" si="11"/>
        <v>33761.07</v>
      </c>
      <c r="M189" s="34" t="s">
        <v>3059</v>
      </c>
      <c r="N189" s="65">
        <v>125</v>
      </c>
      <c r="O189" s="34" t="s">
        <v>3066</v>
      </c>
      <c r="P189" s="41">
        <v>14.6</v>
      </c>
      <c r="Q189" s="41">
        <f t="shared" si="20"/>
        <v>1825</v>
      </c>
      <c r="R189" s="41">
        <v>1825</v>
      </c>
      <c r="S189" s="41">
        <v>-31936.07</v>
      </c>
      <c r="T189" s="41" t="s">
        <v>3012</v>
      </c>
    </row>
    <row r="190" spans="1:20" s="43" customFormat="1" ht="19.5" customHeight="1" x14ac:dyDescent="0.2">
      <c r="A190" s="35">
        <v>175</v>
      </c>
      <c r="B190" s="36" t="s">
        <v>220</v>
      </c>
      <c r="C190" s="37" t="s">
        <v>1202</v>
      </c>
      <c r="D190" s="38" t="s">
        <v>2139</v>
      </c>
      <c r="E190" s="39">
        <v>354596</v>
      </c>
      <c r="F190" s="37" t="s">
        <v>2823</v>
      </c>
      <c r="G190" s="34">
        <v>2008</v>
      </c>
      <c r="H190" s="34" t="s">
        <v>3002</v>
      </c>
      <c r="I190" s="37" t="s">
        <v>11</v>
      </c>
      <c r="J190" s="40">
        <v>4</v>
      </c>
      <c r="K190" s="41">
        <v>195.19</v>
      </c>
      <c r="L190" s="42">
        <f t="shared" si="11"/>
        <v>780.76</v>
      </c>
      <c r="M190" s="34" t="s">
        <v>3059</v>
      </c>
      <c r="N190" s="65">
        <v>306</v>
      </c>
      <c r="O190" s="34" t="s">
        <v>3066</v>
      </c>
      <c r="P190" s="41">
        <v>14.6</v>
      </c>
      <c r="Q190" s="41">
        <f t="shared" si="20"/>
        <v>4467.5999999999995</v>
      </c>
      <c r="R190" s="41">
        <v>4467.5999999999995</v>
      </c>
      <c r="S190" s="41">
        <v>3686.8399999999992</v>
      </c>
      <c r="T190" s="41" t="s">
        <v>3012</v>
      </c>
    </row>
    <row r="191" spans="1:20" s="43" customFormat="1" ht="19.5" customHeight="1" x14ac:dyDescent="0.2">
      <c r="A191" s="35">
        <v>176</v>
      </c>
      <c r="B191" s="36" t="s">
        <v>221</v>
      </c>
      <c r="C191" s="37" t="s">
        <v>1203</v>
      </c>
      <c r="D191" s="38" t="s">
        <v>2140</v>
      </c>
      <c r="E191" s="39">
        <v>375026</v>
      </c>
      <c r="F191" s="37" t="s">
        <v>2823</v>
      </c>
      <c r="G191" s="34">
        <v>2008</v>
      </c>
      <c r="H191" s="34" t="s">
        <v>3002</v>
      </c>
      <c r="I191" s="37" t="s">
        <v>11</v>
      </c>
      <c r="J191" s="40">
        <v>2</v>
      </c>
      <c r="K191" s="41">
        <v>208.97</v>
      </c>
      <c r="L191" s="42">
        <f t="shared" si="11"/>
        <v>417.94</v>
      </c>
      <c r="M191" s="34" t="s">
        <v>3059</v>
      </c>
      <c r="N191" s="44">
        <v>220</v>
      </c>
      <c r="O191" s="34" t="s">
        <v>3066</v>
      </c>
      <c r="P191" s="41">
        <v>14.6</v>
      </c>
      <c r="Q191" s="41">
        <f t="shared" si="20"/>
        <v>3212</v>
      </c>
      <c r="R191" s="41">
        <v>3212</v>
      </c>
      <c r="S191" s="41">
        <v>2794.06</v>
      </c>
      <c r="T191" s="41" t="s">
        <v>3012</v>
      </c>
    </row>
    <row r="192" spans="1:20" s="43" customFormat="1" ht="19.5" customHeight="1" x14ac:dyDescent="0.2">
      <c r="A192" s="35">
        <v>177</v>
      </c>
      <c r="B192" s="36" t="s">
        <v>222</v>
      </c>
      <c r="C192" s="37" t="s">
        <v>1204</v>
      </c>
      <c r="D192" s="38" t="s">
        <v>2141</v>
      </c>
      <c r="E192" s="39">
        <v>375024</v>
      </c>
      <c r="F192" s="37" t="s">
        <v>2823</v>
      </c>
      <c r="G192" s="34">
        <v>2008</v>
      </c>
      <c r="H192" s="34" t="s">
        <v>3002</v>
      </c>
      <c r="I192" s="37" t="s">
        <v>11</v>
      </c>
      <c r="J192" s="40">
        <v>2</v>
      </c>
      <c r="K192" s="41">
        <v>708.44</v>
      </c>
      <c r="L192" s="42">
        <f t="shared" si="11"/>
        <v>1416.88</v>
      </c>
      <c r="M192" s="34" t="s">
        <v>3059</v>
      </c>
      <c r="N192" s="65">
        <v>21</v>
      </c>
      <c r="O192" s="34" t="s">
        <v>3066</v>
      </c>
      <c r="P192" s="41">
        <v>14.6</v>
      </c>
      <c r="Q192" s="41">
        <f t="shared" si="20"/>
        <v>306.59999999999997</v>
      </c>
      <c r="R192" s="41">
        <v>306.59999999999997</v>
      </c>
      <c r="S192" s="41">
        <v>-1110.2800000000002</v>
      </c>
      <c r="T192" s="41" t="s">
        <v>3012</v>
      </c>
    </row>
    <row r="193" spans="1:20" s="43" customFormat="1" ht="19.5" customHeight="1" x14ac:dyDescent="0.2">
      <c r="A193" s="35">
        <v>178</v>
      </c>
      <c r="B193" s="36" t="s">
        <v>223</v>
      </c>
      <c r="C193" s="37" t="s">
        <v>1205</v>
      </c>
      <c r="D193" s="38" t="s">
        <v>2142</v>
      </c>
      <c r="E193" s="39">
        <v>431353</v>
      </c>
      <c r="F193" s="37" t="s">
        <v>2839</v>
      </c>
      <c r="G193" s="34">
        <v>2010</v>
      </c>
      <c r="H193" s="34" t="s">
        <v>3002</v>
      </c>
      <c r="I193" s="37" t="s">
        <v>11</v>
      </c>
      <c r="J193" s="40">
        <v>2</v>
      </c>
      <c r="K193" s="41">
        <v>57.41</v>
      </c>
      <c r="L193" s="42">
        <f t="shared" si="11"/>
        <v>114.82</v>
      </c>
      <c r="M193" s="34" t="s">
        <v>3059</v>
      </c>
      <c r="N193" s="65">
        <v>2</v>
      </c>
      <c r="O193" s="34" t="s">
        <v>3066</v>
      </c>
      <c r="P193" s="41">
        <v>14.6</v>
      </c>
      <c r="Q193" s="41">
        <f t="shared" si="20"/>
        <v>29.2</v>
      </c>
      <c r="R193" s="41">
        <v>29.2</v>
      </c>
      <c r="S193" s="41">
        <v>-85.61999999999999</v>
      </c>
      <c r="T193" s="41" t="s">
        <v>3012</v>
      </c>
    </row>
    <row r="194" spans="1:20" s="43" customFormat="1" ht="19.5" customHeight="1" x14ac:dyDescent="0.2">
      <c r="A194" s="35">
        <v>179</v>
      </c>
      <c r="B194" s="36" t="s">
        <v>224</v>
      </c>
      <c r="C194" s="37" t="s">
        <v>1206</v>
      </c>
      <c r="D194" s="38" t="s">
        <v>2143</v>
      </c>
      <c r="E194" s="39">
        <v>334308</v>
      </c>
      <c r="F194" s="37" t="s">
        <v>2819</v>
      </c>
      <c r="G194" s="34">
        <v>2010</v>
      </c>
      <c r="H194" s="34" t="s">
        <v>3002</v>
      </c>
      <c r="I194" s="37" t="s">
        <v>11</v>
      </c>
      <c r="J194" s="40">
        <v>4</v>
      </c>
      <c r="K194" s="41">
        <v>1577.18</v>
      </c>
      <c r="L194" s="42">
        <f t="shared" si="11"/>
        <v>6308.72</v>
      </c>
      <c r="M194" s="34" t="s">
        <v>3059</v>
      </c>
      <c r="N194" s="44">
        <v>12</v>
      </c>
      <c r="O194" s="34" t="s">
        <v>3067</v>
      </c>
      <c r="P194" s="64">
        <v>1166</v>
      </c>
      <c r="Q194" s="64">
        <f t="shared" ref="Q194:Q199" si="21">P194*J194</f>
        <v>4664</v>
      </c>
      <c r="R194" s="41">
        <v>175.2</v>
      </c>
      <c r="S194" s="41">
        <v>-6133.52</v>
      </c>
      <c r="T194" s="41" t="s">
        <v>3012</v>
      </c>
    </row>
    <row r="195" spans="1:20" s="43" customFormat="1" ht="19.5" customHeight="1" x14ac:dyDescent="0.2">
      <c r="A195" s="35">
        <v>180</v>
      </c>
      <c r="B195" s="36" t="s">
        <v>225</v>
      </c>
      <c r="C195" s="37" t="s">
        <v>1207</v>
      </c>
      <c r="D195" s="38" t="s">
        <v>2144</v>
      </c>
      <c r="E195" s="39">
        <v>334000</v>
      </c>
      <c r="F195" s="37" t="s">
        <v>2819</v>
      </c>
      <c r="G195" s="34">
        <v>2010</v>
      </c>
      <c r="H195" s="34" t="s">
        <v>3002</v>
      </c>
      <c r="I195" s="37" t="s">
        <v>11</v>
      </c>
      <c r="J195" s="40">
        <v>4</v>
      </c>
      <c r="K195" s="41">
        <v>3559.32</v>
      </c>
      <c r="L195" s="42">
        <f t="shared" si="11"/>
        <v>14237.28</v>
      </c>
      <c r="M195" s="34" t="s">
        <v>3059</v>
      </c>
      <c r="N195" s="44">
        <v>5.2</v>
      </c>
      <c r="O195" s="34" t="s">
        <v>3067</v>
      </c>
      <c r="P195" s="64">
        <v>1060</v>
      </c>
      <c r="Q195" s="64">
        <f t="shared" si="21"/>
        <v>4240</v>
      </c>
      <c r="R195" s="41">
        <v>75.92</v>
      </c>
      <c r="S195" s="41">
        <v>-14161.36</v>
      </c>
      <c r="T195" s="41" t="s">
        <v>3012</v>
      </c>
    </row>
    <row r="196" spans="1:20" s="43" customFormat="1" ht="19.5" customHeight="1" x14ac:dyDescent="0.2">
      <c r="A196" s="35">
        <v>181</v>
      </c>
      <c r="B196" s="36" t="s">
        <v>226</v>
      </c>
      <c r="C196" s="37" t="s">
        <v>1208</v>
      </c>
      <c r="D196" s="38" t="s">
        <v>2145</v>
      </c>
      <c r="E196" s="39">
        <v>426152</v>
      </c>
      <c r="F196" s="37" t="s">
        <v>2819</v>
      </c>
      <c r="G196" s="34">
        <v>2010</v>
      </c>
      <c r="H196" s="34" t="s">
        <v>3002</v>
      </c>
      <c r="I196" s="37" t="s">
        <v>11</v>
      </c>
      <c r="J196" s="40">
        <v>14</v>
      </c>
      <c r="K196" s="41">
        <v>1013.4399999999999</v>
      </c>
      <c r="L196" s="42">
        <f t="shared" si="11"/>
        <v>14188.16</v>
      </c>
      <c r="M196" s="34" t="s">
        <v>3059</v>
      </c>
      <c r="N196" s="44">
        <v>0.8</v>
      </c>
      <c r="O196" s="34" t="s">
        <v>3067</v>
      </c>
      <c r="P196" s="64">
        <v>1770</v>
      </c>
      <c r="Q196" s="64">
        <f t="shared" si="21"/>
        <v>24780</v>
      </c>
      <c r="R196" s="41">
        <v>11.68</v>
      </c>
      <c r="S196" s="41">
        <v>-14176.48</v>
      </c>
      <c r="T196" s="41" t="s">
        <v>3012</v>
      </c>
    </row>
    <row r="197" spans="1:20" s="43" customFormat="1" ht="19.5" customHeight="1" x14ac:dyDescent="0.2">
      <c r="A197" s="35">
        <v>182</v>
      </c>
      <c r="B197" s="36" t="s">
        <v>227</v>
      </c>
      <c r="C197" s="37" t="s">
        <v>1209</v>
      </c>
      <c r="D197" s="38" t="s">
        <v>2146</v>
      </c>
      <c r="E197" s="39">
        <v>340026</v>
      </c>
      <c r="F197" s="37" t="s">
        <v>2819</v>
      </c>
      <c r="G197" s="34">
        <v>2010</v>
      </c>
      <c r="H197" s="34" t="s">
        <v>3002</v>
      </c>
      <c r="I197" s="37" t="s">
        <v>11</v>
      </c>
      <c r="J197" s="40">
        <v>1</v>
      </c>
      <c r="K197" s="41">
        <v>6254.62</v>
      </c>
      <c r="L197" s="42">
        <f t="shared" si="11"/>
        <v>6254.62</v>
      </c>
      <c r="M197" s="34" t="s">
        <v>3059</v>
      </c>
      <c r="N197" s="44">
        <v>4</v>
      </c>
      <c r="O197" s="34" t="s">
        <v>3067</v>
      </c>
      <c r="P197" s="64">
        <v>3900</v>
      </c>
      <c r="Q197" s="64">
        <f t="shared" si="21"/>
        <v>3900</v>
      </c>
      <c r="R197" s="41">
        <v>58.4</v>
      </c>
      <c r="S197" s="41">
        <v>-6196.22</v>
      </c>
      <c r="T197" s="41" t="s">
        <v>3012</v>
      </c>
    </row>
    <row r="198" spans="1:20" s="43" customFormat="1" ht="19.5" customHeight="1" x14ac:dyDescent="0.2">
      <c r="A198" s="35">
        <v>183</v>
      </c>
      <c r="B198" s="36" t="s">
        <v>228</v>
      </c>
      <c r="C198" s="37" t="s">
        <v>1210</v>
      </c>
      <c r="D198" s="38" t="s">
        <v>2147</v>
      </c>
      <c r="E198" s="39">
        <v>340027</v>
      </c>
      <c r="F198" s="37" t="s">
        <v>2819</v>
      </c>
      <c r="G198" s="34">
        <v>2010</v>
      </c>
      <c r="H198" s="34" t="s">
        <v>3002</v>
      </c>
      <c r="I198" s="37" t="s">
        <v>11</v>
      </c>
      <c r="J198" s="40">
        <v>1</v>
      </c>
      <c r="K198" s="41">
        <v>6726.52</v>
      </c>
      <c r="L198" s="42">
        <f t="shared" si="11"/>
        <v>6726.52</v>
      </c>
      <c r="M198" s="34" t="s">
        <v>3059</v>
      </c>
      <c r="N198" s="44">
        <v>3.5</v>
      </c>
      <c r="O198" s="34" t="s">
        <v>3067</v>
      </c>
      <c r="P198" s="64">
        <v>4240</v>
      </c>
      <c r="Q198" s="64">
        <f t="shared" si="21"/>
        <v>4240</v>
      </c>
      <c r="R198" s="41">
        <v>51.1</v>
      </c>
      <c r="S198" s="41">
        <v>-6675.42</v>
      </c>
      <c r="T198" s="41" t="s">
        <v>3012</v>
      </c>
    </row>
    <row r="199" spans="1:20" s="43" customFormat="1" ht="19.5" customHeight="1" x14ac:dyDescent="0.2">
      <c r="A199" s="35">
        <v>184</v>
      </c>
      <c r="B199" s="36" t="s">
        <v>229</v>
      </c>
      <c r="C199" s="37" t="s">
        <v>1211</v>
      </c>
      <c r="D199" s="38" t="s">
        <v>2148</v>
      </c>
      <c r="E199" s="39">
        <v>353655</v>
      </c>
      <c r="F199" s="37" t="s">
        <v>2817</v>
      </c>
      <c r="G199" s="34">
        <v>2010</v>
      </c>
      <c r="H199" s="34" t="s">
        <v>3002</v>
      </c>
      <c r="I199" s="37" t="s">
        <v>11</v>
      </c>
      <c r="J199" s="40">
        <v>7</v>
      </c>
      <c r="K199" s="41">
        <v>5002.04</v>
      </c>
      <c r="L199" s="42">
        <f t="shared" si="11"/>
        <v>35014.28</v>
      </c>
      <c r="M199" s="34" t="s">
        <v>3059</v>
      </c>
      <c r="N199" s="44">
        <v>0.5</v>
      </c>
      <c r="O199" s="34" t="s">
        <v>3067</v>
      </c>
      <c r="P199" s="41">
        <f t="shared" ref="P199" si="22">K199*0.5</f>
        <v>2501.02</v>
      </c>
      <c r="Q199" s="41">
        <f t="shared" si="21"/>
        <v>17507.14</v>
      </c>
      <c r="R199" s="41">
        <v>7.3</v>
      </c>
      <c r="S199" s="41">
        <v>-35006.979999999996</v>
      </c>
      <c r="T199" s="41" t="s">
        <v>3012</v>
      </c>
    </row>
    <row r="200" spans="1:20" s="43" customFormat="1" ht="19.5" customHeight="1" x14ac:dyDescent="0.2">
      <c r="A200" s="35">
        <v>185</v>
      </c>
      <c r="B200" s="36" t="s">
        <v>230</v>
      </c>
      <c r="C200" s="37" t="s">
        <v>1212</v>
      </c>
      <c r="D200" s="38" t="s">
        <v>2149</v>
      </c>
      <c r="E200" s="39">
        <v>346007</v>
      </c>
      <c r="F200" s="37" t="s">
        <v>2831</v>
      </c>
      <c r="G200" s="34">
        <v>2010</v>
      </c>
      <c r="H200" s="34" t="s">
        <v>3002</v>
      </c>
      <c r="I200" s="37" t="s">
        <v>11</v>
      </c>
      <c r="J200" s="40">
        <v>1</v>
      </c>
      <c r="K200" s="41">
        <v>23625</v>
      </c>
      <c r="L200" s="42">
        <f t="shared" si="11"/>
        <v>23625</v>
      </c>
      <c r="M200" s="34" t="s">
        <v>3059</v>
      </c>
      <c r="N200" s="65">
        <v>4200</v>
      </c>
      <c r="O200" s="34" t="s">
        <v>3066</v>
      </c>
      <c r="P200" s="41">
        <v>14.6</v>
      </c>
      <c r="Q200" s="41">
        <f>P200*N200</f>
        <v>61320</v>
      </c>
      <c r="R200" s="41">
        <v>61320</v>
      </c>
      <c r="S200" s="41">
        <v>37695</v>
      </c>
      <c r="T200" s="41" t="s">
        <v>3012</v>
      </c>
    </row>
    <row r="201" spans="1:20" s="43" customFormat="1" ht="19.5" customHeight="1" x14ac:dyDescent="0.2">
      <c r="A201" s="35">
        <v>186</v>
      </c>
      <c r="B201" s="36" t="s">
        <v>231</v>
      </c>
      <c r="C201" s="37" t="s">
        <v>1213</v>
      </c>
      <c r="D201" s="38" t="s">
        <v>2150</v>
      </c>
      <c r="E201" s="39">
        <v>340106</v>
      </c>
      <c r="F201" s="37" t="s">
        <v>2813</v>
      </c>
      <c r="G201" s="34">
        <v>2010</v>
      </c>
      <c r="H201" s="34" t="s">
        <v>3002</v>
      </c>
      <c r="I201" s="37" t="s">
        <v>11</v>
      </c>
      <c r="J201" s="40">
        <v>3</v>
      </c>
      <c r="K201" s="41">
        <v>9682.2899999999991</v>
      </c>
      <c r="L201" s="42">
        <f t="shared" si="11"/>
        <v>29046.869999999995</v>
      </c>
      <c r="M201" s="34" t="s">
        <v>3059</v>
      </c>
      <c r="N201" s="44">
        <v>340</v>
      </c>
      <c r="O201" s="34" t="s">
        <v>3067</v>
      </c>
      <c r="P201" s="64">
        <v>13500</v>
      </c>
      <c r="Q201" s="64">
        <f>P201*J201</f>
        <v>40500</v>
      </c>
      <c r="R201" s="41">
        <v>4964</v>
      </c>
      <c r="S201" s="41">
        <v>-24082.869999999995</v>
      </c>
      <c r="T201" s="41" t="s">
        <v>3012</v>
      </c>
    </row>
    <row r="202" spans="1:20" s="43" customFormat="1" ht="19.5" customHeight="1" x14ac:dyDescent="0.2">
      <c r="A202" s="35">
        <v>187</v>
      </c>
      <c r="B202" s="36" t="s">
        <v>232</v>
      </c>
      <c r="C202" s="37" t="s">
        <v>1214</v>
      </c>
      <c r="D202" s="38" t="s">
        <v>2151</v>
      </c>
      <c r="E202" s="39">
        <v>431433</v>
      </c>
      <c r="F202" s="37" t="s">
        <v>2827</v>
      </c>
      <c r="G202" s="34">
        <v>2010</v>
      </c>
      <c r="H202" s="34" t="s">
        <v>3002</v>
      </c>
      <c r="I202" s="37" t="s">
        <v>11</v>
      </c>
      <c r="J202" s="40">
        <v>7</v>
      </c>
      <c r="K202" s="41">
        <v>1336.41</v>
      </c>
      <c r="L202" s="42">
        <f t="shared" si="11"/>
        <v>9354.8700000000008</v>
      </c>
      <c r="M202" s="34" t="s">
        <v>3059</v>
      </c>
      <c r="N202" s="65">
        <v>0.14000000000000001</v>
      </c>
      <c r="O202" s="34" t="s">
        <v>3066</v>
      </c>
      <c r="P202" s="41">
        <v>14.6</v>
      </c>
      <c r="Q202" s="41">
        <f>P202*N202</f>
        <v>2.044</v>
      </c>
      <c r="R202" s="41">
        <v>2.044</v>
      </c>
      <c r="S202" s="41">
        <v>-9352.8260000000009</v>
      </c>
      <c r="T202" s="41" t="s">
        <v>3012</v>
      </c>
    </row>
    <row r="203" spans="1:20" s="43" customFormat="1" ht="19.5" customHeight="1" x14ac:dyDescent="0.2">
      <c r="A203" s="35">
        <v>188</v>
      </c>
      <c r="B203" s="36" t="s">
        <v>233</v>
      </c>
      <c r="C203" s="37" t="s">
        <v>1215</v>
      </c>
      <c r="D203" s="38" t="s">
        <v>1215</v>
      </c>
      <c r="E203" s="39">
        <v>431395</v>
      </c>
      <c r="F203" s="37" t="s">
        <v>2816</v>
      </c>
      <c r="G203" s="34">
        <v>2010</v>
      </c>
      <c r="H203" s="34" t="s">
        <v>3002</v>
      </c>
      <c r="I203" s="37" t="s">
        <v>11</v>
      </c>
      <c r="J203" s="40">
        <v>2</v>
      </c>
      <c r="K203" s="41">
        <v>1152.99</v>
      </c>
      <c r="L203" s="42">
        <f t="shared" si="11"/>
        <v>2305.98</v>
      </c>
      <c r="M203" s="34" t="s">
        <v>3059</v>
      </c>
      <c r="N203" s="44">
        <v>0.2</v>
      </c>
      <c r="O203" s="34" t="s">
        <v>3066</v>
      </c>
      <c r="P203" s="41">
        <v>14.6</v>
      </c>
      <c r="Q203" s="41">
        <f>P203*N203</f>
        <v>2.92</v>
      </c>
      <c r="R203" s="41">
        <v>2.92</v>
      </c>
      <c r="S203" s="41">
        <v>-2303.06</v>
      </c>
      <c r="T203" s="41" t="s">
        <v>3012</v>
      </c>
    </row>
    <row r="204" spans="1:20" s="43" customFormat="1" ht="19.5" customHeight="1" x14ac:dyDescent="0.2">
      <c r="A204" s="35">
        <v>189</v>
      </c>
      <c r="B204" s="36" t="s">
        <v>234</v>
      </c>
      <c r="C204" s="37" t="s">
        <v>1216</v>
      </c>
      <c r="D204" s="38" t="s">
        <v>1216</v>
      </c>
      <c r="E204" s="39">
        <v>431394</v>
      </c>
      <c r="F204" s="37" t="s">
        <v>2816</v>
      </c>
      <c r="G204" s="34">
        <v>2010</v>
      </c>
      <c r="H204" s="34" t="s">
        <v>3002</v>
      </c>
      <c r="I204" s="37" t="s">
        <v>11</v>
      </c>
      <c r="J204" s="40">
        <v>1</v>
      </c>
      <c r="K204" s="41">
        <v>3232.21</v>
      </c>
      <c r="L204" s="42">
        <f t="shared" si="11"/>
        <v>3232.21</v>
      </c>
      <c r="M204" s="34" t="s">
        <v>3059</v>
      </c>
      <c r="N204" s="44">
        <v>0.3</v>
      </c>
      <c r="O204" s="34" t="s">
        <v>3066</v>
      </c>
      <c r="P204" s="41">
        <v>14.6</v>
      </c>
      <c r="Q204" s="41">
        <f>P204*N204</f>
        <v>4.38</v>
      </c>
      <c r="R204" s="41">
        <v>4.38</v>
      </c>
      <c r="S204" s="41">
        <v>-3227.83</v>
      </c>
      <c r="T204" s="41" t="s">
        <v>3012</v>
      </c>
    </row>
    <row r="205" spans="1:20" s="43" customFormat="1" ht="19.5" customHeight="1" x14ac:dyDescent="0.2">
      <c r="A205" s="35">
        <v>190</v>
      </c>
      <c r="B205" s="36" t="s">
        <v>235</v>
      </c>
      <c r="C205" s="37" t="s">
        <v>1217</v>
      </c>
      <c r="D205" s="38" t="s">
        <v>2152</v>
      </c>
      <c r="E205" s="39">
        <v>353459</v>
      </c>
      <c r="F205" s="37" t="s">
        <v>2819</v>
      </c>
      <c r="G205" s="34">
        <v>2010</v>
      </c>
      <c r="H205" s="34" t="s">
        <v>3002</v>
      </c>
      <c r="I205" s="37" t="s">
        <v>11</v>
      </c>
      <c r="J205" s="40">
        <v>1</v>
      </c>
      <c r="K205" s="41">
        <v>75729.929999999993</v>
      </c>
      <c r="L205" s="42">
        <f t="shared" si="11"/>
        <v>75729.929999999993</v>
      </c>
      <c r="M205" s="34" t="s">
        <v>3059</v>
      </c>
      <c r="N205" s="44">
        <v>38</v>
      </c>
      <c r="O205" s="34" t="s">
        <v>3067</v>
      </c>
      <c r="P205" s="64">
        <v>12750</v>
      </c>
      <c r="Q205" s="64">
        <f>P205*J205</f>
        <v>12750</v>
      </c>
      <c r="R205" s="41">
        <v>554.79999999999995</v>
      </c>
      <c r="S205" s="41">
        <v>-75175.12999999999</v>
      </c>
      <c r="T205" s="41" t="s">
        <v>3012</v>
      </c>
    </row>
    <row r="206" spans="1:20" s="43" customFormat="1" ht="19.5" customHeight="1" x14ac:dyDescent="0.2">
      <c r="A206" s="35">
        <v>191</v>
      </c>
      <c r="B206" s="36" t="s">
        <v>236</v>
      </c>
      <c r="C206" s="37" t="s">
        <v>1218</v>
      </c>
      <c r="D206" s="38" t="s">
        <v>2153</v>
      </c>
      <c r="E206" s="39">
        <v>406185</v>
      </c>
      <c r="F206" s="37" t="s">
        <v>2821</v>
      </c>
      <c r="G206" s="34">
        <v>2010</v>
      </c>
      <c r="H206" s="34" t="s">
        <v>3002</v>
      </c>
      <c r="I206" s="37" t="s">
        <v>11</v>
      </c>
      <c r="J206" s="40">
        <v>16</v>
      </c>
      <c r="K206" s="41">
        <v>962.67</v>
      </c>
      <c r="L206" s="42">
        <f t="shared" si="11"/>
        <v>15402.72</v>
      </c>
      <c r="M206" s="34" t="s">
        <v>3058</v>
      </c>
      <c r="N206" s="44">
        <v>0</v>
      </c>
      <c r="O206" s="34" t="s">
        <v>3066</v>
      </c>
      <c r="P206" s="41">
        <v>1</v>
      </c>
      <c r="Q206" s="41">
        <f>P206*J206</f>
        <v>16</v>
      </c>
      <c r="R206" s="41">
        <v>0</v>
      </c>
      <c r="S206" s="41">
        <v>-15402.72</v>
      </c>
      <c r="T206" s="41" t="s">
        <v>3012</v>
      </c>
    </row>
    <row r="207" spans="1:20" s="43" customFormat="1" ht="19.5" customHeight="1" x14ac:dyDescent="0.2">
      <c r="A207" s="35">
        <v>192</v>
      </c>
      <c r="B207" s="36" t="s">
        <v>237</v>
      </c>
      <c r="C207" s="37" t="s">
        <v>1219</v>
      </c>
      <c r="D207" s="38" t="s">
        <v>2154</v>
      </c>
      <c r="E207" s="39">
        <v>417956</v>
      </c>
      <c r="F207" s="37" t="s">
        <v>2840</v>
      </c>
      <c r="G207" s="34">
        <v>2010</v>
      </c>
      <c r="H207" s="34" t="s">
        <v>3002</v>
      </c>
      <c r="I207" s="37" t="s">
        <v>11</v>
      </c>
      <c r="J207" s="40">
        <v>2</v>
      </c>
      <c r="K207" s="41">
        <v>12033.36</v>
      </c>
      <c r="L207" s="42">
        <f t="shared" si="11"/>
        <v>24066.720000000001</v>
      </c>
      <c r="M207" s="34" t="s">
        <v>3058</v>
      </c>
      <c r="N207" s="44">
        <v>0</v>
      </c>
      <c r="O207" s="34" t="s">
        <v>3067</v>
      </c>
      <c r="P207" s="64">
        <v>2625</v>
      </c>
      <c r="Q207" s="64">
        <f>P207*J207</f>
        <v>5250</v>
      </c>
      <c r="R207" s="41">
        <v>0</v>
      </c>
      <c r="S207" s="41">
        <v>-24066.720000000001</v>
      </c>
      <c r="T207" s="41" t="s">
        <v>3012</v>
      </c>
    </row>
    <row r="208" spans="1:20" s="43" customFormat="1" ht="19.5" customHeight="1" x14ac:dyDescent="0.2">
      <c r="A208" s="35">
        <v>193</v>
      </c>
      <c r="B208" s="36" t="s">
        <v>238</v>
      </c>
      <c r="C208" s="37" t="s">
        <v>1220</v>
      </c>
      <c r="D208" s="38" t="s">
        <v>1220</v>
      </c>
      <c r="E208" s="39">
        <v>422984</v>
      </c>
      <c r="F208" s="37" t="s">
        <v>2822</v>
      </c>
      <c r="G208" s="34">
        <v>2010</v>
      </c>
      <c r="H208" s="34" t="s">
        <v>3002</v>
      </c>
      <c r="I208" s="37" t="s">
        <v>11</v>
      </c>
      <c r="J208" s="40">
        <v>6</v>
      </c>
      <c r="K208" s="41">
        <v>462.45</v>
      </c>
      <c r="L208" s="42">
        <f t="shared" ref="L208:L271" si="23">K208*J208</f>
        <v>2774.7</v>
      </c>
      <c r="M208" s="34" t="s">
        <v>3059</v>
      </c>
      <c r="N208" s="44">
        <v>2.4</v>
      </c>
      <c r="O208" s="34" t="s">
        <v>3066</v>
      </c>
      <c r="P208" s="41">
        <v>14.6</v>
      </c>
      <c r="Q208" s="41">
        <f t="shared" ref="Q208:Q220" si="24">P208*N208</f>
        <v>35.04</v>
      </c>
      <c r="R208" s="41">
        <v>35.04</v>
      </c>
      <c r="S208" s="41">
        <v>-2739.66</v>
      </c>
      <c r="T208" s="41" t="s">
        <v>3012</v>
      </c>
    </row>
    <row r="209" spans="1:20" s="43" customFormat="1" ht="19.5" customHeight="1" x14ac:dyDescent="0.2">
      <c r="A209" s="35">
        <v>194</v>
      </c>
      <c r="B209" s="36" t="s">
        <v>239</v>
      </c>
      <c r="C209" s="37" t="s">
        <v>1221</v>
      </c>
      <c r="D209" s="38" t="s">
        <v>2155</v>
      </c>
      <c r="E209" s="39">
        <v>386958</v>
      </c>
      <c r="F209" s="37" t="s">
        <v>2822</v>
      </c>
      <c r="G209" s="34">
        <v>2010</v>
      </c>
      <c r="H209" s="34" t="s">
        <v>3002</v>
      </c>
      <c r="I209" s="37" t="s">
        <v>11</v>
      </c>
      <c r="J209" s="40">
        <v>2</v>
      </c>
      <c r="K209" s="41">
        <v>3542.55</v>
      </c>
      <c r="L209" s="42">
        <f t="shared" si="23"/>
        <v>7085.1</v>
      </c>
      <c r="M209" s="34" t="s">
        <v>3059</v>
      </c>
      <c r="N209" s="44">
        <v>17</v>
      </c>
      <c r="O209" s="34" t="s">
        <v>3066</v>
      </c>
      <c r="P209" s="41">
        <v>14.6</v>
      </c>
      <c r="Q209" s="41">
        <f t="shared" si="24"/>
        <v>248.2</v>
      </c>
      <c r="R209" s="41">
        <v>248.2</v>
      </c>
      <c r="S209" s="41">
        <v>-6836.9000000000005</v>
      </c>
      <c r="T209" s="41" t="s">
        <v>3012</v>
      </c>
    </row>
    <row r="210" spans="1:20" s="43" customFormat="1" ht="19.5" customHeight="1" x14ac:dyDescent="0.2">
      <c r="A210" s="35">
        <v>195</v>
      </c>
      <c r="B210" s="36" t="s">
        <v>240</v>
      </c>
      <c r="C210" s="37" t="s">
        <v>1222</v>
      </c>
      <c r="D210" s="38" t="s">
        <v>2156</v>
      </c>
      <c r="E210" s="39">
        <v>345996</v>
      </c>
      <c r="F210" s="37" t="s">
        <v>2831</v>
      </c>
      <c r="G210" s="34">
        <v>2008</v>
      </c>
      <c r="H210" s="34" t="s">
        <v>3003</v>
      </c>
      <c r="I210" s="37" t="s">
        <v>11</v>
      </c>
      <c r="J210" s="40">
        <v>2</v>
      </c>
      <c r="K210" s="41">
        <v>36480.014999999999</v>
      </c>
      <c r="L210" s="42">
        <f t="shared" si="23"/>
        <v>72960.03</v>
      </c>
      <c r="M210" s="34" t="s">
        <v>3059</v>
      </c>
      <c r="N210" s="44">
        <v>1500</v>
      </c>
      <c r="O210" s="34" t="s">
        <v>3066</v>
      </c>
      <c r="P210" s="41">
        <v>14.6</v>
      </c>
      <c r="Q210" s="41">
        <f t="shared" si="24"/>
        <v>21900</v>
      </c>
      <c r="R210" s="41">
        <v>21900</v>
      </c>
      <c r="S210" s="41">
        <v>-51060.03</v>
      </c>
      <c r="T210" s="41" t="s">
        <v>3012</v>
      </c>
    </row>
    <row r="211" spans="1:20" s="43" customFormat="1" ht="19.5" customHeight="1" x14ac:dyDescent="0.2">
      <c r="A211" s="35">
        <v>196</v>
      </c>
      <c r="B211" s="36" t="s">
        <v>241</v>
      </c>
      <c r="C211" s="37" t="s">
        <v>1223</v>
      </c>
      <c r="D211" s="38" t="s">
        <v>2157</v>
      </c>
      <c r="E211" s="39">
        <v>345995</v>
      </c>
      <c r="F211" s="37" t="s">
        <v>2831</v>
      </c>
      <c r="G211" s="34">
        <v>2008</v>
      </c>
      <c r="H211" s="34" t="s">
        <v>3003</v>
      </c>
      <c r="I211" s="37" t="s">
        <v>11</v>
      </c>
      <c r="J211" s="40">
        <v>4</v>
      </c>
      <c r="K211" s="41">
        <v>71468.774999999994</v>
      </c>
      <c r="L211" s="42">
        <f t="shared" si="23"/>
        <v>285875.09999999998</v>
      </c>
      <c r="M211" s="34" t="s">
        <v>3059</v>
      </c>
      <c r="N211" s="44">
        <v>2000</v>
      </c>
      <c r="O211" s="34" t="s">
        <v>3066</v>
      </c>
      <c r="P211" s="41">
        <v>14.6</v>
      </c>
      <c r="Q211" s="41">
        <f t="shared" si="24"/>
        <v>29200</v>
      </c>
      <c r="R211" s="41">
        <v>29200</v>
      </c>
      <c r="S211" s="41">
        <v>-256675.09999999998</v>
      </c>
      <c r="T211" s="41" t="s">
        <v>3012</v>
      </c>
    </row>
    <row r="212" spans="1:20" s="43" customFormat="1" ht="19.5" customHeight="1" x14ac:dyDescent="0.2">
      <c r="A212" s="35">
        <v>197</v>
      </c>
      <c r="B212" s="36" t="s">
        <v>242</v>
      </c>
      <c r="C212" s="37" t="s">
        <v>1224</v>
      </c>
      <c r="D212" s="38" t="s">
        <v>2158</v>
      </c>
      <c r="E212" s="39">
        <v>345994</v>
      </c>
      <c r="F212" s="37" t="s">
        <v>2831</v>
      </c>
      <c r="G212" s="33">
        <v>2010</v>
      </c>
      <c r="H212" s="34" t="s">
        <v>3002</v>
      </c>
      <c r="I212" s="37" t="s">
        <v>11</v>
      </c>
      <c r="J212" s="40">
        <v>16</v>
      </c>
      <c r="K212" s="41">
        <v>12149.504999999999</v>
      </c>
      <c r="L212" s="42">
        <f t="shared" si="23"/>
        <v>194392.08</v>
      </c>
      <c r="M212" s="76" t="s">
        <v>3059</v>
      </c>
      <c r="N212" s="44">
        <v>4250</v>
      </c>
      <c r="O212" s="34" t="s">
        <v>3066</v>
      </c>
      <c r="P212" s="41">
        <v>14.6</v>
      </c>
      <c r="Q212" s="41">
        <f t="shared" si="24"/>
        <v>62050</v>
      </c>
      <c r="R212" s="41">
        <v>62050</v>
      </c>
      <c r="S212" s="41">
        <v>-132342.07999999999</v>
      </c>
      <c r="T212" s="41" t="s">
        <v>3012</v>
      </c>
    </row>
    <row r="213" spans="1:20" s="43" customFormat="1" ht="19.5" customHeight="1" x14ac:dyDescent="0.2">
      <c r="A213" s="35">
        <v>198</v>
      </c>
      <c r="B213" s="36" t="s">
        <v>243</v>
      </c>
      <c r="C213" s="37" t="s">
        <v>1225</v>
      </c>
      <c r="D213" s="38" t="s">
        <v>2159</v>
      </c>
      <c r="E213" s="39">
        <v>345244</v>
      </c>
      <c r="F213" s="37" t="s">
        <v>2825</v>
      </c>
      <c r="G213" s="33">
        <v>2000</v>
      </c>
      <c r="H213" s="34" t="s">
        <v>3002</v>
      </c>
      <c r="I213" s="37" t="s">
        <v>11</v>
      </c>
      <c r="J213" s="40">
        <v>1</v>
      </c>
      <c r="K213" s="41">
        <v>5245.41</v>
      </c>
      <c r="L213" s="42">
        <f t="shared" si="23"/>
        <v>5245.41</v>
      </c>
      <c r="M213" s="34" t="s">
        <v>3059</v>
      </c>
      <c r="N213" s="44">
        <v>5.6</v>
      </c>
      <c r="O213" s="34" t="s">
        <v>3066</v>
      </c>
      <c r="P213" s="41">
        <v>14.6</v>
      </c>
      <c r="Q213" s="41">
        <f t="shared" si="24"/>
        <v>81.759999999999991</v>
      </c>
      <c r="R213" s="41">
        <v>81.759999999999991</v>
      </c>
      <c r="S213" s="41">
        <v>-5163.6499999999996</v>
      </c>
      <c r="T213" s="41" t="s">
        <v>3012</v>
      </c>
    </row>
    <row r="214" spans="1:20" s="43" customFormat="1" ht="19.5" customHeight="1" x14ac:dyDescent="0.2">
      <c r="A214" s="35">
        <v>199</v>
      </c>
      <c r="B214" s="36" t="s">
        <v>244</v>
      </c>
      <c r="C214" s="37" t="s">
        <v>1226</v>
      </c>
      <c r="D214" s="38" t="s">
        <v>1226</v>
      </c>
      <c r="E214" s="39">
        <v>403410</v>
      </c>
      <c r="F214" s="37" t="s">
        <v>2821</v>
      </c>
      <c r="G214" s="33">
        <v>2006</v>
      </c>
      <c r="H214" s="34" t="s">
        <v>3002</v>
      </c>
      <c r="I214" s="37" t="s">
        <v>11</v>
      </c>
      <c r="J214" s="40">
        <v>1</v>
      </c>
      <c r="K214" s="41">
        <v>5634.75</v>
      </c>
      <c r="L214" s="42">
        <f t="shared" si="23"/>
        <v>5634.75</v>
      </c>
      <c r="M214" s="34" t="s">
        <v>3059</v>
      </c>
      <c r="N214" s="44">
        <v>65</v>
      </c>
      <c r="O214" s="34" t="s">
        <v>3066</v>
      </c>
      <c r="P214" s="41">
        <v>14.6</v>
      </c>
      <c r="Q214" s="41">
        <f t="shared" si="24"/>
        <v>949</v>
      </c>
      <c r="R214" s="41">
        <v>949</v>
      </c>
      <c r="S214" s="41">
        <v>-4685.75</v>
      </c>
      <c r="T214" s="41" t="s">
        <v>3012</v>
      </c>
    </row>
    <row r="215" spans="1:20" s="43" customFormat="1" ht="19.5" customHeight="1" x14ac:dyDescent="0.2">
      <c r="A215" s="35">
        <v>200</v>
      </c>
      <c r="B215" s="36" t="s">
        <v>245</v>
      </c>
      <c r="C215" s="37" t="s">
        <v>1227</v>
      </c>
      <c r="D215" s="38" t="s">
        <v>2160</v>
      </c>
      <c r="E215" s="39">
        <v>400750</v>
      </c>
      <c r="F215" s="37" t="s">
        <v>2821</v>
      </c>
      <c r="G215" s="33">
        <v>2003</v>
      </c>
      <c r="H215" s="34" t="s">
        <v>3002</v>
      </c>
      <c r="I215" s="37" t="s">
        <v>11</v>
      </c>
      <c r="J215" s="40">
        <v>1</v>
      </c>
      <c r="K215" s="41">
        <v>1831</v>
      </c>
      <c r="L215" s="42">
        <f t="shared" si="23"/>
        <v>1831</v>
      </c>
      <c r="M215" s="34" t="s">
        <v>3059</v>
      </c>
      <c r="N215" s="44">
        <v>0.7</v>
      </c>
      <c r="O215" s="34" t="s">
        <v>3066</v>
      </c>
      <c r="P215" s="41">
        <v>14.6</v>
      </c>
      <c r="Q215" s="41">
        <f t="shared" si="24"/>
        <v>10.219999999999999</v>
      </c>
      <c r="R215" s="41">
        <v>10.219999999999999</v>
      </c>
      <c r="S215" s="41">
        <v>-1820.78</v>
      </c>
      <c r="T215" s="41" t="s">
        <v>3012</v>
      </c>
    </row>
    <row r="216" spans="1:20" s="43" customFormat="1" ht="19.5" customHeight="1" x14ac:dyDescent="0.2">
      <c r="A216" s="35">
        <v>201</v>
      </c>
      <c r="B216" s="36" t="s">
        <v>246</v>
      </c>
      <c r="C216" s="37" t="s">
        <v>1228</v>
      </c>
      <c r="D216" s="38" t="s">
        <v>1228</v>
      </c>
      <c r="E216" s="39">
        <v>428237</v>
      </c>
      <c r="F216" s="37" t="s">
        <v>2816</v>
      </c>
      <c r="G216" s="33">
        <v>2000</v>
      </c>
      <c r="H216" s="34" t="s">
        <v>3002</v>
      </c>
      <c r="I216" s="37" t="s">
        <v>11</v>
      </c>
      <c r="J216" s="40">
        <v>2</v>
      </c>
      <c r="K216" s="41">
        <v>762.71</v>
      </c>
      <c r="L216" s="42">
        <f t="shared" si="23"/>
        <v>1525.42</v>
      </c>
      <c r="M216" s="34" t="s">
        <v>3059</v>
      </c>
      <c r="N216" s="44">
        <v>1</v>
      </c>
      <c r="O216" s="34" t="s">
        <v>3066</v>
      </c>
      <c r="P216" s="41">
        <v>14.6</v>
      </c>
      <c r="Q216" s="41">
        <f t="shared" si="24"/>
        <v>14.6</v>
      </c>
      <c r="R216" s="41">
        <v>14.6</v>
      </c>
      <c r="S216" s="41">
        <v>-1510.8200000000002</v>
      </c>
      <c r="T216" s="41" t="s">
        <v>3012</v>
      </c>
    </row>
    <row r="217" spans="1:20" s="43" customFormat="1" ht="19.5" customHeight="1" x14ac:dyDescent="0.2">
      <c r="A217" s="35">
        <v>202</v>
      </c>
      <c r="B217" s="36" t="s">
        <v>247</v>
      </c>
      <c r="C217" s="37" t="s">
        <v>1229</v>
      </c>
      <c r="D217" s="38" t="s">
        <v>1229</v>
      </c>
      <c r="E217" s="39">
        <v>402246</v>
      </c>
      <c r="F217" s="37" t="s">
        <v>2816</v>
      </c>
      <c r="G217" s="33">
        <v>2005</v>
      </c>
      <c r="H217" s="34" t="s">
        <v>3002</v>
      </c>
      <c r="I217" s="37" t="s">
        <v>11</v>
      </c>
      <c r="J217" s="40">
        <v>12</v>
      </c>
      <c r="K217" s="41">
        <v>1905.085</v>
      </c>
      <c r="L217" s="42">
        <f t="shared" si="23"/>
        <v>22861.02</v>
      </c>
      <c r="M217" s="34" t="s">
        <v>3059</v>
      </c>
      <c r="N217" s="44">
        <v>0.60000000000000009</v>
      </c>
      <c r="O217" s="34" t="s">
        <v>3066</v>
      </c>
      <c r="P217" s="41">
        <v>14.6</v>
      </c>
      <c r="Q217" s="41">
        <f t="shared" si="24"/>
        <v>8.7600000000000016</v>
      </c>
      <c r="R217" s="41">
        <v>8.7600000000000016</v>
      </c>
      <c r="S217" s="41">
        <v>-22852.260000000002</v>
      </c>
      <c r="T217" s="41" t="s">
        <v>3012</v>
      </c>
    </row>
    <row r="218" spans="1:20" s="43" customFormat="1" ht="19.5" customHeight="1" x14ac:dyDescent="0.2">
      <c r="A218" s="35">
        <v>203</v>
      </c>
      <c r="B218" s="36" t="s">
        <v>248</v>
      </c>
      <c r="C218" s="37" t="s">
        <v>1230</v>
      </c>
      <c r="D218" s="38" t="s">
        <v>1230</v>
      </c>
      <c r="E218" s="39">
        <v>402243</v>
      </c>
      <c r="F218" s="37" t="s">
        <v>2816</v>
      </c>
      <c r="G218" s="33">
        <v>2007</v>
      </c>
      <c r="H218" s="34" t="s">
        <v>3002</v>
      </c>
      <c r="I218" s="37" t="s">
        <v>11</v>
      </c>
      <c r="J218" s="40">
        <v>2</v>
      </c>
      <c r="K218" s="41">
        <v>1186.44</v>
      </c>
      <c r="L218" s="42">
        <f t="shared" si="23"/>
        <v>2372.88</v>
      </c>
      <c r="M218" s="34" t="s">
        <v>3059</v>
      </c>
      <c r="N218" s="44">
        <v>10.8</v>
      </c>
      <c r="O218" s="34" t="s">
        <v>3066</v>
      </c>
      <c r="P218" s="41">
        <v>14.6</v>
      </c>
      <c r="Q218" s="41">
        <f t="shared" si="24"/>
        <v>157.68</v>
      </c>
      <c r="R218" s="41">
        <v>157.68</v>
      </c>
      <c r="S218" s="41">
        <v>-2215.2000000000003</v>
      </c>
      <c r="T218" s="41" t="s">
        <v>3012</v>
      </c>
    </row>
    <row r="219" spans="1:20" s="43" customFormat="1" ht="19.5" customHeight="1" x14ac:dyDescent="0.2">
      <c r="A219" s="35">
        <v>204</v>
      </c>
      <c r="B219" s="36" t="s">
        <v>249</v>
      </c>
      <c r="C219" s="37" t="s">
        <v>1231</v>
      </c>
      <c r="D219" s="38" t="s">
        <v>1231</v>
      </c>
      <c r="E219" s="39">
        <v>402244</v>
      </c>
      <c r="F219" s="37" t="s">
        <v>2816</v>
      </c>
      <c r="G219" s="33">
        <v>2005</v>
      </c>
      <c r="H219" s="34" t="s">
        <v>3002</v>
      </c>
      <c r="I219" s="37" t="s">
        <v>11</v>
      </c>
      <c r="J219" s="40">
        <v>2</v>
      </c>
      <c r="K219" s="41">
        <v>1186.44</v>
      </c>
      <c r="L219" s="42">
        <f t="shared" si="23"/>
        <v>2372.88</v>
      </c>
      <c r="M219" s="34" t="s">
        <v>3059</v>
      </c>
      <c r="N219" s="44">
        <v>4.5999999999999996</v>
      </c>
      <c r="O219" s="34" t="s">
        <v>3066</v>
      </c>
      <c r="P219" s="41">
        <v>14.6</v>
      </c>
      <c r="Q219" s="41">
        <f t="shared" si="24"/>
        <v>67.16</v>
      </c>
      <c r="R219" s="41">
        <v>67.16</v>
      </c>
      <c r="S219" s="41">
        <v>-2305.7200000000003</v>
      </c>
      <c r="T219" s="41" t="s">
        <v>3012</v>
      </c>
    </row>
    <row r="220" spans="1:20" s="43" customFormat="1" ht="19.5" customHeight="1" x14ac:dyDescent="0.2">
      <c r="A220" s="35">
        <v>205</v>
      </c>
      <c r="B220" s="36" t="s">
        <v>250</v>
      </c>
      <c r="C220" s="37" t="s">
        <v>1232</v>
      </c>
      <c r="D220" s="38" t="s">
        <v>1232</v>
      </c>
      <c r="E220" s="39">
        <v>368967</v>
      </c>
      <c r="F220" s="37" t="s">
        <v>2821</v>
      </c>
      <c r="G220" s="33">
        <v>2000</v>
      </c>
      <c r="H220" s="34" t="s">
        <v>3002</v>
      </c>
      <c r="I220" s="37" t="s">
        <v>11</v>
      </c>
      <c r="J220" s="40">
        <v>1</v>
      </c>
      <c r="K220" s="41">
        <v>6280</v>
      </c>
      <c r="L220" s="42">
        <f t="shared" si="23"/>
        <v>6280</v>
      </c>
      <c r="M220" s="34" t="s">
        <v>3059</v>
      </c>
      <c r="N220" s="44">
        <v>2</v>
      </c>
      <c r="O220" s="34" t="s">
        <v>3066</v>
      </c>
      <c r="P220" s="41">
        <v>14.6</v>
      </c>
      <c r="Q220" s="41">
        <f t="shared" si="24"/>
        <v>29.2</v>
      </c>
      <c r="R220" s="41">
        <v>29.2</v>
      </c>
      <c r="S220" s="41">
        <v>-6250.8</v>
      </c>
      <c r="T220" s="41" t="s">
        <v>3012</v>
      </c>
    </row>
    <row r="221" spans="1:20" s="43" customFormat="1" ht="19.5" customHeight="1" x14ac:dyDescent="0.2">
      <c r="A221" s="35">
        <v>206</v>
      </c>
      <c r="B221" s="36" t="s">
        <v>251</v>
      </c>
      <c r="C221" s="37" t="s">
        <v>1233</v>
      </c>
      <c r="D221" s="38" t="s">
        <v>1233</v>
      </c>
      <c r="E221" s="39">
        <v>368968</v>
      </c>
      <c r="F221" s="37" t="s">
        <v>2821</v>
      </c>
      <c r="G221" s="33">
        <v>2000</v>
      </c>
      <c r="H221" s="34" t="s">
        <v>3002</v>
      </c>
      <c r="I221" s="37" t="s">
        <v>11</v>
      </c>
      <c r="J221" s="40">
        <v>1</v>
      </c>
      <c r="K221" s="41">
        <v>512</v>
      </c>
      <c r="L221" s="42">
        <f t="shared" si="23"/>
        <v>512</v>
      </c>
      <c r="M221" s="34" t="s">
        <v>3062</v>
      </c>
      <c r="N221" s="44">
        <v>0</v>
      </c>
      <c r="O221" s="34" t="s">
        <v>3066</v>
      </c>
      <c r="P221" s="41">
        <v>1</v>
      </c>
      <c r="Q221" s="41">
        <f>P221*J221</f>
        <v>1</v>
      </c>
      <c r="R221" s="41">
        <v>0</v>
      </c>
      <c r="S221" s="41">
        <v>-512</v>
      </c>
      <c r="T221" s="41" t="s">
        <v>3012</v>
      </c>
    </row>
    <row r="222" spans="1:20" s="43" customFormat="1" ht="19.5" customHeight="1" x14ac:dyDescent="0.2">
      <c r="A222" s="35">
        <v>207</v>
      </c>
      <c r="B222" s="36" t="s">
        <v>252</v>
      </c>
      <c r="C222" s="37" t="s">
        <v>1234</v>
      </c>
      <c r="D222" s="38" t="s">
        <v>2161</v>
      </c>
      <c r="E222" s="39">
        <v>435564</v>
      </c>
      <c r="F222" s="37" t="s">
        <v>2821</v>
      </c>
      <c r="G222" s="33">
        <v>2001</v>
      </c>
      <c r="H222" s="34" t="s">
        <v>3002</v>
      </c>
      <c r="I222" s="37" t="s">
        <v>11</v>
      </c>
      <c r="J222" s="40">
        <v>2</v>
      </c>
      <c r="K222" s="41">
        <v>50850</v>
      </c>
      <c r="L222" s="42">
        <f t="shared" si="23"/>
        <v>101700</v>
      </c>
      <c r="M222" s="34" t="s">
        <v>3059</v>
      </c>
      <c r="N222" s="44">
        <v>40</v>
      </c>
      <c r="O222" s="34" t="s">
        <v>3066</v>
      </c>
      <c r="P222" s="41">
        <v>14.6</v>
      </c>
      <c r="Q222" s="41">
        <f>P222*N222</f>
        <v>584</v>
      </c>
      <c r="R222" s="41">
        <v>584</v>
      </c>
      <c r="S222" s="41">
        <v>-101116</v>
      </c>
      <c r="T222" s="41" t="s">
        <v>3012</v>
      </c>
    </row>
    <row r="223" spans="1:20" s="43" customFormat="1" ht="19.5" customHeight="1" x14ac:dyDescent="0.2">
      <c r="A223" s="35">
        <v>208</v>
      </c>
      <c r="B223" s="36" t="s">
        <v>253</v>
      </c>
      <c r="C223" s="37" t="s">
        <v>1235</v>
      </c>
      <c r="D223" s="38" t="s">
        <v>2162</v>
      </c>
      <c r="E223" s="39">
        <v>471679</v>
      </c>
      <c r="F223" s="37" t="s">
        <v>2821</v>
      </c>
      <c r="G223" s="33">
        <v>2010</v>
      </c>
      <c r="H223" s="34" t="s">
        <v>3002</v>
      </c>
      <c r="I223" s="37" t="s">
        <v>11</v>
      </c>
      <c r="J223" s="40">
        <v>1</v>
      </c>
      <c r="K223" s="41">
        <v>3604.13</v>
      </c>
      <c r="L223" s="42">
        <f t="shared" si="23"/>
        <v>3604.13</v>
      </c>
      <c r="M223" s="34" t="s">
        <v>3059</v>
      </c>
      <c r="N223" s="44">
        <v>1</v>
      </c>
      <c r="O223" s="34" t="s">
        <v>3066</v>
      </c>
      <c r="P223" s="41">
        <v>14.6</v>
      </c>
      <c r="Q223" s="41">
        <f>P223*N223</f>
        <v>14.6</v>
      </c>
      <c r="R223" s="41">
        <v>14.6</v>
      </c>
      <c r="S223" s="41">
        <v>-3589.53</v>
      </c>
      <c r="T223" s="41" t="s">
        <v>3012</v>
      </c>
    </row>
    <row r="224" spans="1:20" s="43" customFormat="1" ht="19.5" customHeight="1" x14ac:dyDescent="0.2">
      <c r="A224" s="35">
        <v>209</v>
      </c>
      <c r="B224" s="36" t="s">
        <v>254</v>
      </c>
      <c r="C224" s="37" t="s">
        <v>1236</v>
      </c>
      <c r="D224" s="38" t="s">
        <v>2163</v>
      </c>
      <c r="E224" s="39">
        <v>479073</v>
      </c>
      <c r="F224" s="37" t="s">
        <v>2821</v>
      </c>
      <c r="G224" s="33">
        <v>2010</v>
      </c>
      <c r="H224" s="34" t="s">
        <v>3002</v>
      </c>
      <c r="I224" s="37" t="s">
        <v>11</v>
      </c>
      <c r="J224" s="40">
        <v>2</v>
      </c>
      <c r="K224" s="41">
        <v>14350</v>
      </c>
      <c r="L224" s="42">
        <f t="shared" si="23"/>
        <v>28700</v>
      </c>
      <c r="M224" s="34" t="s">
        <v>3059</v>
      </c>
      <c r="N224" s="44">
        <v>4</v>
      </c>
      <c r="O224" s="34" t="s">
        <v>3066</v>
      </c>
      <c r="P224" s="41">
        <v>14.6</v>
      </c>
      <c r="Q224" s="41">
        <f>P224*N224</f>
        <v>58.4</v>
      </c>
      <c r="R224" s="41">
        <v>58.4</v>
      </c>
      <c r="S224" s="41">
        <v>-28641.599999999999</v>
      </c>
      <c r="T224" s="41" t="s">
        <v>3012</v>
      </c>
    </row>
    <row r="225" spans="1:21" s="43" customFormat="1" ht="19.5" customHeight="1" x14ac:dyDescent="0.2">
      <c r="A225" s="35">
        <v>210</v>
      </c>
      <c r="B225" s="36" t="s">
        <v>255</v>
      </c>
      <c r="C225" s="37" t="s">
        <v>1237</v>
      </c>
      <c r="D225" s="38" t="s">
        <v>2164</v>
      </c>
      <c r="E225" s="39">
        <v>478223</v>
      </c>
      <c r="F225" s="37" t="s">
        <v>2819</v>
      </c>
      <c r="G225" s="33">
        <v>2005</v>
      </c>
      <c r="H225" s="34" t="s">
        <v>3002</v>
      </c>
      <c r="I225" s="37" t="s">
        <v>11</v>
      </c>
      <c r="J225" s="40">
        <v>15</v>
      </c>
      <c r="K225" s="41">
        <v>3405.913125</v>
      </c>
      <c r="L225" s="42">
        <f t="shared" si="23"/>
        <v>51088.696875000001</v>
      </c>
      <c r="M225" s="34" t="s">
        <v>3059</v>
      </c>
      <c r="N225" s="44">
        <v>45.9</v>
      </c>
      <c r="O225" s="34" t="s">
        <v>3067</v>
      </c>
      <c r="P225" s="64">
        <v>1450</v>
      </c>
      <c r="Q225" s="64">
        <f>P225*J225</f>
        <v>21750</v>
      </c>
      <c r="R225" s="41">
        <v>670.14</v>
      </c>
      <c r="S225" s="41">
        <v>-50418.556875000002</v>
      </c>
      <c r="T225" s="41" t="s">
        <v>3012</v>
      </c>
    </row>
    <row r="226" spans="1:21" s="108" customFormat="1" ht="19.5" customHeight="1" x14ac:dyDescent="0.2">
      <c r="A226" s="99">
        <v>211</v>
      </c>
      <c r="B226" s="100" t="s">
        <v>256</v>
      </c>
      <c r="C226" s="101" t="s">
        <v>1238</v>
      </c>
      <c r="D226" s="102" t="s">
        <v>2165</v>
      </c>
      <c r="E226" s="103"/>
      <c r="F226" s="101"/>
      <c r="G226" s="109">
        <v>2010</v>
      </c>
      <c r="H226" s="104" t="s">
        <v>3002</v>
      </c>
      <c r="I226" s="101" t="s">
        <v>11</v>
      </c>
      <c r="J226" s="98">
        <v>47</v>
      </c>
      <c r="K226" s="105">
        <v>5339.78</v>
      </c>
      <c r="L226" s="106">
        <f t="shared" si="23"/>
        <v>250969.65999999997</v>
      </c>
      <c r="M226" s="104" t="s">
        <v>3059</v>
      </c>
      <c r="N226" s="107">
        <v>9.4</v>
      </c>
      <c r="O226" s="104" t="s">
        <v>3066</v>
      </c>
      <c r="P226" s="105">
        <v>14.6</v>
      </c>
      <c r="Q226" s="105">
        <f>P226*N226</f>
        <v>137.24</v>
      </c>
      <c r="R226" s="105">
        <v>137.24</v>
      </c>
      <c r="S226" s="105">
        <v>-250832.41999999998</v>
      </c>
      <c r="T226" s="105" t="s">
        <v>3012</v>
      </c>
      <c r="U226" s="108" t="s">
        <v>3096</v>
      </c>
    </row>
    <row r="227" spans="1:21" s="43" customFormat="1" ht="19.5" customHeight="1" x14ac:dyDescent="0.2">
      <c r="A227" s="35">
        <v>212</v>
      </c>
      <c r="B227" s="36" t="s">
        <v>257</v>
      </c>
      <c r="C227" s="37" t="s">
        <v>1239</v>
      </c>
      <c r="D227" s="38" t="s">
        <v>2166</v>
      </c>
      <c r="E227" s="39">
        <v>473791</v>
      </c>
      <c r="F227" s="37" t="s">
        <v>2821</v>
      </c>
      <c r="G227" s="33">
        <v>2005</v>
      </c>
      <c r="H227" s="34" t="s">
        <v>3002</v>
      </c>
      <c r="I227" s="37" t="s">
        <v>11</v>
      </c>
      <c r="J227" s="40">
        <v>1</v>
      </c>
      <c r="K227" s="41">
        <v>96000</v>
      </c>
      <c r="L227" s="42">
        <f t="shared" si="23"/>
        <v>96000</v>
      </c>
      <c r="M227" s="34" t="s">
        <v>3059</v>
      </c>
      <c r="N227" s="44">
        <v>12</v>
      </c>
      <c r="O227" s="34" t="s">
        <v>3066</v>
      </c>
      <c r="P227" s="41">
        <v>14.6</v>
      </c>
      <c r="Q227" s="41">
        <f>P227*N227</f>
        <v>175.2</v>
      </c>
      <c r="R227" s="41">
        <v>175.2</v>
      </c>
      <c r="S227" s="41">
        <v>-95824.8</v>
      </c>
      <c r="T227" s="41" t="s">
        <v>3012</v>
      </c>
    </row>
    <row r="228" spans="1:21" s="43" customFormat="1" ht="19.5" customHeight="1" x14ac:dyDescent="0.2">
      <c r="A228" s="35">
        <v>213</v>
      </c>
      <c r="B228" s="36" t="s">
        <v>258</v>
      </c>
      <c r="C228" s="37" t="s">
        <v>1240</v>
      </c>
      <c r="D228" s="38" t="s">
        <v>2167</v>
      </c>
      <c r="E228" s="39">
        <v>379154</v>
      </c>
      <c r="F228" s="37" t="s">
        <v>2819</v>
      </c>
      <c r="G228" s="75">
        <v>2015</v>
      </c>
      <c r="H228" s="34" t="s">
        <v>3002</v>
      </c>
      <c r="I228" s="37" t="s">
        <v>11</v>
      </c>
      <c r="J228" s="40">
        <v>6</v>
      </c>
      <c r="K228" s="41">
        <v>2604.2400000000002</v>
      </c>
      <c r="L228" s="42">
        <f t="shared" si="23"/>
        <v>15625.440000000002</v>
      </c>
      <c r="M228" s="34" t="s">
        <v>3059</v>
      </c>
      <c r="N228" s="44">
        <v>2</v>
      </c>
      <c r="O228" s="34" t="s">
        <v>3067</v>
      </c>
      <c r="P228" s="64">
        <v>2083.3920000000003</v>
      </c>
      <c r="Q228" s="64">
        <f>P228*J228</f>
        <v>12500.352000000003</v>
      </c>
      <c r="R228" s="41">
        <v>29.2</v>
      </c>
      <c r="S228" s="41">
        <v>-15596.240000000002</v>
      </c>
      <c r="T228" s="41" t="s">
        <v>3012</v>
      </c>
    </row>
    <row r="229" spans="1:21" s="43" customFormat="1" ht="19.5" customHeight="1" x14ac:dyDescent="0.2">
      <c r="A229" s="35">
        <v>214</v>
      </c>
      <c r="B229" s="36" t="s">
        <v>259</v>
      </c>
      <c r="C229" s="37" t="s">
        <v>1241</v>
      </c>
      <c r="D229" s="38" t="s">
        <v>1241</v>
      </c>
      <c r="E229" s="39">
        <v>382484</v>
      </c>
      <c r="F229" s="37" t="s">
        <v>2821</v>
      </c>
      <c r="G229" s="33">
        <v>2015</v>
      </c>
      <c r="H229" s="34" t="s">
        <v>3002</v>
      </c>
      <c r="I229" s="37" t="s">
        <v>11</v>
      </c>
      <c r="J229" s="40">
        <v>1</v>
      </c>
      <c r="K229" s="41">
        <v>7000</v>
      </c>
      <c r="L229" s="42">
        <f t="shared" si="23"/>
        <v>7000</v>
      </c>
      <c r="M229" s="34" t="s">
        <v>3059</v>
      </c>
      <c r="N229" s="44">
        <v>2.8</v>
      </c>
      <c r="O229" s="34" t="s">
        <v>3066</v>
      </c>
      <c r="P229" s="41">
        <v>14.6</v>
      </c>
      <c r="Q229" s="41">
        <f>P229*N229</f>
        <v>40.879999999999995</v>
      </c>
      <c r="R229" s="41">
        <v>40.879999999999995</v>
      </c>
      <c r="S229" s="41">
        <v>-6959.12</v>
      </c>
      <c r="T229" s="41" t="s">
        <v>3012</v>
      </c>
    </row>
    <row r="230" spans="1:21" s="43" customFormat="1" ht="19.5" customHeight="1" x14ac:dyDescent="0.2">
      <c r="A230" s="35">
        <v>215</v>
      </c>
      <c r="B230" s="36" t="s">
        <v>260</v>
      </c>
      <c r="C230" s="37" t="s">
        <v>1242</v>
      </c>
      <c r="D230" s="38" t="s">
        <v>1242</v>
      </c>
      <c r="E230" s="39">
        <v>435777</v>
      </c>
      <c r="F230" s="37" t="s">
        <v>2812</v>
      </c>
      <c r="G230" s="75">
        <v>2015</v>
      </c>
      <c r="H230" s="34" t="s">
        <v>3002</v>
      </c>
      <c r="I230" s="37" t="s">
        <v>11</v>
      </c>
      <c r="J230" s="40">
        <v>48</v>
      </c>
      <c r="K230" s="41">
        <v>2377.9699999999998</v>
      </c>
      <c r="L230" s="42">
        <f t="shared" si="23"/>
        <v>114142.56</v>
      </c>
      <c r="M230" s="34" t="s">
        <v>3059</v>
      </c>
      <c r="N230" s="44">
        <v>2.4</v>
      </c>
      <c r="O230" s="34" t="s">
        <v>3067</v>
      </c>
      <c r="P230" s="64">
        <v>1902.376</v>
      </c>
      <c r="Q230" s="64">
        <f>P230*J230</f>
        <v>91314.047999999995</v>
      </c>
      <c r="R230" s="41">
        <v>35.04</v>
      </c>
      <c r="S230" s="41">
        <v>-114107.52</v>
      </c>
      <c r="T230" s="41" t="s">
        <v>3012</v>
      </c>
    </row>
    <row r="231" spans="1:21" s="43" customFormat="1" ht="19.5" customHeight="1" x14ac:dyDescent="0.2">
      <c r="A231" s="35">
        <v>216</v>
      </c>
      <c r="B231" s="36" t="s">
        <v>261</v>
      </c>
      <c r="C231" s="37" t="s">
        <v>1243</v>
      </c>
      <c r="D231" s="38" t="s">
        <v>2168</v>
      </c>
      <c r="E231" s="39">
        <v>375955</v>
      </c>
      <c r="F231" s="37" t="s">
        <v>2815</v>
      </c>
      <c r="G231" s="75">
        <v>2016</v>
      </c>
      <c r="H231" s="34" t="s">
        <v>3002</v>
      </c>
      <c r="I231" s="37" t="s">
        <v>11</v>
      </c>
      <c r="J231" s="40">
        <v>17</v>
      </c>
      <c r="K231" s="41">
        <v>18.727647058823528</v>
      </c>
      <c r="L231" s="42">
        <f t="shared" si="23"/>
        <v>318.37</v>
      </c>
      <c r="M231" s="34" t="s">
        <v>3059</v>
      </c>
      <c r="N231" s="44">
        <v>0.34</v>
      </c>
      <c r="O231" s="34" t="s">
        <v>3067</v>
      </c>
      <c r="P231" s="64">
        <v>15.918499999999998</v>
      </c>
      <c r="Q231" s="64">
        <f>P231*J231</f>
        <v>270.61449999999996</v>
      </c>
      <c r="R231" s="41">
        <v>4.9640000000000004</v>
      </c>
      <c r="S231" s="41">
        <v>-313.40600000000001</v>
      </c>
      <c r="T231" s="41" t="s">
        <v>3012</v>
      </c>
    </row>
    <row r="232" spans="1:21" s="43" customFormat="1" ht="19.5" customHeight="1" x14ac:dyDescent="0.2">
      <c r="A232" s="35">
        <v>217</v>
      </c>
      <c r="B232" s="36" t="s">
        <v>262</v>
      </c>
      <c r="C232" s="37" t="s">
        <v>1244</v>
      </c>
      <c r="D232" s="38" t="s">
        <v>2169</v>
      </c>
      <c r="E232" s="39">
        <v>356989</v>
      </c>
      <c r="F232" s="37" t="s">
        <v>2841</v>
      </c>
      <c r="G232" s="75">
        <v>2016</v>
      </c>
      <c r="H232" s="34" t="s">
        <v>3002</v>
      </c>
      <c r="I232" s="37" t="s">
        <v>11</v>
      </c>
      <c r="J232" s="40">
        <v>17</v>
      </c>
      <c r="K232" s="41">
        <v>24.924117647058821</v>
      </c>
      <c r="L232" s="42">
        <f t="shared" si="23"/>
        <v>423.71</v>
      </c>
      <c r="M232" s="34" t="s">
        <v>3059</v>
      </c>
      <c r="N232" s="44">
        <v>0.17</v>
      </c>
      <c r="O232" s="34" t="s">
        <v>3067</v>
      </c>
      <c r="P232" s="64">
        <v>21.185499999999998</v>
      </c>
      <c r="Q232" s="64">
        <f>P232*J232</f>
        <v>360.15349999999995</v>
      </c>
      <c r="R232" s="41">
        <v>2.4820000000000002</v>
      </c>
      <c r="S232" s="41">
        <v>-421.22799999999995</v>
      </c>
      <c r="T232" s="41" t="s">
        <v>3012</v>
      </c>
    </row>
    <row r="233" spans="1:21" s="43" customFormat="1" ht="19.5" customHeight="1" x14ac:dyDescent="0.2">
      <c r="A233" s="35">
        <v>218</v>
      </c>
      <c r="B233" s="36" t="s">
        <v>263</v>
      </c>
      <c r="C233" s="37" t="s">
        <v>1245</v>
      </c>
      <c r="D233" s="38" t="s">
        <v>2170</v>
      </c>
      <c r="E233" s="39">
        <v>379926</v>
      </c>
      <c r="F233" s="37" t="s">
        <v>2831</v>
      </c>
      <c r="G233" s="75">
        <v>2015</v>
      </c>
      <c r="H233" s="34" t="s">
        <v>3002</v>
      </c>
      <c r="I233" s="37" t="s">
        <v>11</v>
      </c>
      <c r="J233" s="40">
        <v>3</v>
      </c>
      <c r="K233" s="41">
        <v>7.2866666666666662</v>
      </c>
      <c r="L233" s="42">
        <f t="shared" si="23"/>
        <v>21.86</v>
      </c>
      <c r="M233" s="34" t="s">
        <v>3059</v>
      </c>
      <c r="N233" s="44">
        <v>1.4999999999999999E-2</v>
      </c>
      <c r="O233" s="34" t="s">
        <v>3067</v>
      </c>
      <c r="P233" s="64">
        <v>5.8293333333333335</v>
      </c>
      <c r="Q233" s="64">
        <f>P233*J233</f>
        <v>17.488</v>
      </c>
      <c r="R233" s="41">
        <v>0.219</v>
      </c>
      <c r="S233" s="41">
        <v>-21.640999999999998</v>
      </c>
      <c r="T233" s="41" t="s">
        <v>3012</v>
      </c>
    </row>
    <row r="234" spans="1:21" s="43" customFormat="1" ht="19.5" customHeight="1" x14ac:dyDescent="0.2">
      <c r="A234" s="35">
        <v>219</v>
      </c>
      <c r="B234" s="36" t="s">
        <v>264</v>
      </c>
      <c r="C234" s="37" t="s">
        <v>1246</v>
      </c>
      <c r="D234" s="38" t="s">
        <v>2171</v>
      </c>
      <c r="E234" s="39">
        <v>352911</v>
      </c>
      <c r="F234" s="37" t="s">
        <v>2819</v>
      </c>
      <c r="G234" s="33">
        <v>1999</v>
      </c>
      <c r="H234" s="34" t="s">
        <v>3002</v>
      </c>
      <c r="I234" s="37" t="s">
        <v>11</v>
      </c>
      <c r="J234" s="40">
        <v>5</v>
      </c>
      <c r="K234" s="41">
        <v>8059.32</v>
      </c>
      <c r="L234" s="42">
        <f t="shared" si="23"/>
        <v>40296.6</v>
      </c>
      <c r="M234" s="34" t="s">
        <v>3059</v>
      </c>
      <c r="N234" s="44">
        <v>25</v>
      </c>
      <c r="O234" s="34" t="s">
        <v>3066</v>
      </c>
      <c r="P234" s="41">
        <v>14.6</v>
      </c>
      <c r="Q234" s="41">
        <f>P234*N234</f>
        <v>365</v>
      </c>
      <c r="R234" s="41">
        <v>365</v>
      </c>
      <c r="S234" s="41">
        <v>-39931.599999999999</v>
      </c>
      <c r="T234" s="41" t="s">
        <v>3012</v>
      </c>
    </row>
    <row r="235" spans="1:21" s="43" customFormat="1" ht="19.5" customHeight="1" x14ac:dyDescent="0.2">
      <c r="A235" s="35">
        <v>220</v>
      </c>
      <c r="B235" s="36" t="s">
        <v>265</v>
      </c>
      <c r="C235" s="37" t="s">
        <v>1247</v>
      </c>
      <c r="D235" s="38" t="s">
        <v>2172</v>
      </c>
      <c r="E235" s="39">
        <v>385178</v>
      </c>
      <c r="F235" s="37" t="s">
        <v>2821</v>
      </c>
      <c r="G235" s="33">
        <v>2012</v>
      </c>
      <c r="H235" s="34" t="s">
        <v>3002</v>
      </c>
      <c r="I235" s="37" t="s">
        <v>11</v>
      </c>
      <c r="J235" s="40">
        <v>1</v>
      </c>
      <c r="K235" s="41">
        <v>3312.5</v>
      </c>
      <c r="L235" s="42">
        <f t="shared" si="23"/>
        <v>3312.5</v>
      </c>
      <c r="M235" s="34" t="s">
        <v>3062</v>
      </c>
      <c r="N235" s="44">
        <v>0</v>
      </c>
      <c r="O235" s="34" t="s">
        <v>3066</v>
      </c>
      <c r="P235" s="41">
        <v>14.6</v>
      </c>
      <c r="Q235" s="41">
        <f>P235*N235</f>
        <v>0</v>
      </c>
      <c r="R235" s="41">
        <v>0</v>
      </c>
      <c r="S235" s="41">
        <v>-3312.5</v>
      </c>
      <c r="T235" s="41" t="s">
        <v>3012</v>
      </c>
    </row>
    <row r="236" spans="1:21" s="43" customFormat="1" ht="19.5" customHeight="1" x14ac:dyDescent="0.2">
      <c r="A236" s="35">
        <v>221</v>
      </c>
      <c r="B236" s="36" t="s">
        <v>266</v>
      </c>
      <c r="C236" s="37" t="s">
        <v>1248</v>
      </c>
      <c r="D236" s="38" t="s">
        <v>2173</v>
      </c>
      <c r="E236" s="39">
        <v>499827</v>
      </c>
      <c r="F236" s="37" t="s">
        <v>2819</v>
      </c>
      <c r="G236" s="33">
        <v>2012</v>
      </c>
      <c r="H236" s="34" t="s">
        <v>3002</v>
      </c>
      <c r="I236" s="37" t="s">
        <v>11</v>
      </c>
      <c r="J236" s="40">
        <v>1</v>
      </c>
      <c r="K236" s="41">
        <v>5122.91</v>
      </c>
      <c r="L236" s="42">
        <f t="shared" si="23"/>
        <v>5122.91</v>
      </c>
      <c r="M236" s="34" t="s">
        <v>3059</v>
      </c>
      <c r="N236" s="44">
        <v>29</v>
      </c>
      <c r="O236" s="34" t="s">
        <v>3067</v>
      </c>
      <c r="P236" s="64">
        <v>3966</v>
      </c>
      <c r="Q236" s="64">
        <f t="shared" ref="Q236:Q239" si="25">P236*J236</f>
        <v>3966</v>
      </c>
      <c r="R236" s="41">
        <v>423.4</v>
      </c>
      <c r="S236" s="41">
        <v>-4699.51</v>
      </c>
      <c r="T236" s="41" t="s">
        <v>3012</v>
      </c>
    </row>
    <row r="237" spans="1:21" s="43" customFormat="1" ht="19.5" customHeight="1" x14ac:dyDescent="0.2">
      <c r="A237" s="35">
        <v>222</v>
      </c>
      <c r="B237" s="36" t="s">
        <v>267</v>
      </c>
      <c r="C237" s="37" t="s">
        <v>1249</v>
      </c>
      <c r="D237" s="38" t="s">
        <v>2174</v>
      </c>
      <c r="E237" s="39">
        <v>503302</v>
      </c>
      <c r="F237" s="37" t="s">
        <v>2813</v>
      </c>
      <c r="G237" s="33">
        <v>2009</v>
      </c>
      <c r="H237" s="34" t="s">
        <v>3002</v>
      </c>
      <c r="I237" s="37" t="s">
        <v>11</v>
      </c>
      <c r="J237" s="40">
        <v>1</v>
      </c>
      <c r="K237" s="41">
        <v>12650</v>
      </c>
      <c r="L237" s="42">
        <f t="shared" si="23"/>
        <v>12650</v>
      </c>
      <c r="M237" s="34" t="s">
        <v>3059</v>
      </c>
      <c r="N237" s="44">
        <v>50</v>
      </c>
      <c r="O237" s="34" t="s">
        <v>3067</v>
      </c>
      <c r="P237" s="64">
        <v>4600</v>
      </c>
      <c r="Q237" s="64">
        <f t="shared" si="25"/>
        <v>4600</v>
      </c>
      <c r="R237" s="41">
        <v>730</v>
      </c>
      <c r="S237" s="41">
        <v>-11920</v>
      </c>
      <c r="T237" s="41" t="s">
        <v>3012</v>
      </c>
    </row>
    <row r="238" spans="1:21" s="108" customFormat="1" ht="19.5" customHeight="1" x14ac:dyDescent="0.2">
      <c r="A238" s="99">
        <v>223</v>
      </c>
      <c r="B238" s="100" t="s">
        <v>268</v>
      </c>
      <c r="C238" s="101" t="s">
        <v>1250</v>
      </c>
      <c r="D238" s="102" t="s">
        <v>2175</v>
      </c>
      <c r="E238" s="103">
        <v>517874</v>
      </c>
      <c r="F238" s="101" t="s">
        <v>2819</v>
      </c>
      <c r="G238" s="109">
        <v>2013</v>
      </c>
      <c r="H238" s="104" t="s">
        <v>3002</v>
      </c>
      <c r="I238" s="101" t="s">
        <v>11</v>
      </c>
      <c r="J238" s="98">
        <v>4</v>
      </c>
      <c r="K238" s="105">
        <v>2004.62</v>
      </c>
      <c r="L238" s="106">
        <f t="shared" si="23"/>
        <v>8018.48</v>
      </c>
      <c r="M238" s="104" t="s">
        <v>3059</v>
      </c>
      <c r="N238" s="107">
        <v>0.2</v>
      </c>
      <c r="O238" s="104" t="s">
        <v>3067</v>
      </c>
      <c r="P238" s="110">
        <v>6000</v>
      </c>
      <c r="Q238" s="110">
        <f t="shared" si="25"/>
        <v>24000</v>
      </c>
      <c r="R238" s="105">
        <v>2.92</v>
      </c>
      <c r="S238" s="105">
        <v>-8015.5599999999995</v>
      </c>
      <c r="T238" s="105" t="s">
        <v>3012</v>
      </c>
      <c r="U238" s="108" t="s">
        <v>3095</v>
      </c>
    </row>
    <row r="239" spans="1:21" s="43" customFormat="1" ht="19.5" customHeight="1" x14ac:dyDescent="0.2">
      <c r="A239" s="35">
        <v>224</v>
      </c>
      <c r="B239" s="36" t="s">
        <v>269</v>
      </c>
      <c r="C239" s="37" t="s">
        <v>1251</v>
      </c>
      <c r="D239" s="38" t="s">
        <v>2176</v>
      </c>
      <c r="E239" s="39">
        <v>353899</v>
      </c>
      <c r="F239" s="37" t="s">
        <v>2819</v>
      </c>
      <c r="G239" s="33">
        <v>2010</v>
      </c>
      <c r="H239" s="34" t="s">
        <v>3002</v>
      </c>
      <c r="I239" s="37" t="s">
        <v>11</v>
      </c>
      <c r="J239" s="40">
        <v>1</v>
      </c>
      <c r="K239" s="41">
        <v>1502.71</v>
      </c>
      <c r="L239" s="42">
        <f t="shared" si="23"/>
        <v>1502.71</v>
      </c>
      <c r="M239" s="34" t="s">
        <v>3059</v>
      </c>
      <c r="N239" s="44">
        <v>0.2</v>
      </c>
      <c r="O239" s="34" t="s">
        <v>3067</v>
      </c>
      <c r="P239" s="64">
        <v>484</v>
      </c>
      <c r="Q239" s="64">
        <f t="shared" si="25"/>
        <v>484</v>
      </c>
      <c r="R239" s="41">
        <v>2.92</v>
      </c>
      <c r="S239" s="41">
        <v>-1499.79</v>
      </c>
      <c r="T239" s="41" t="s">
        <v>3012</v>
      </c>
    </row>
    <row r="240" spans="1:21" s="43" customFormat="1" ht="19.5" customHeight="1" x14ac:dyDescent="0.2">
      <c r="A240" s="35">
        <v>225</v>
      </c>
      <c r="B240" s="36" t="s">
        <v>270</v>
      </c>
      <c r="C240" s="37" t="s">
        <v>1252</v>
      </c>
      <c r="D240" s="38" t="s">
        <v>1252</v>
      </c>
      <c r="E240" s="39">
        <v>439135</v>
      </c>
      <c r="F240" s="37" t="s">
        <v>2816</v>
      </c>
      <c r="G240" s="33">
        <v>2000</v>
      </c>
      <c r="H240" s="34" t="s">
        <v>3002</v>
      </c>
      <c r="I240" s="37" t="s">
        <v>11</v>
      </c>
      <c r="J240" s="40">
        <v>1</v>
      </c>
      <c r="K240" s="41">
        <v>7000</v>
      </c>
      <c r="L240" s="42">
        <f t="shared" si="23"/>
        <v>7000</v>
      </c>
      <c r="M240" s="34" t="s">
        <v>3059</v>
      </c>
      <c r="N240" s="44">
        <v>68</v>
      </c>
      <c r="O240" s="34" t="s">
        <v>3066</v>
      </c>
      <c r="P240" s="41">
        <v>14.6</v>
      </c>
      <c r="Q240" s="41">
        <f>P240*N240</f>
        <v>992.8</v>
      </c>
      <c r="R240" s="41">
        <v>992.8</v>
      </c>
      <c r="S240" s="41">
        <v>-6007.2</v>
      </c>
      <c r="T240" s="41" t="s">
        <v>3012</v>
      </c>
    </row>
    <row r="241" spans="1:20" s="43" customFormat="1" ht="19.5" customHeight="1" x14ac:dyDescent="0.2">
      <c r="A241" s="35">
        <v>226</v>
      </c>
      <c r="B241" s="36" t="s">
        <v>271</v>
      </c>
      <c r="C241" s="37" t="s">
        <v>1253</v>
      </c>
      <c r="D241" s="38" t="s">
        <v>2177</v>
      </c>
      <c r="E241" s="39">
        <v>373797</v>
      </c>
      <c r="F241" s="37" t="s">
        <v>2821</v>
      </c>
      <c r="G241" s="33">
        <v>2006</v>
      </c>
      <c r="H241" s="34" t="s">
        <v>3002</v>
      </c>
      <c r="I241" s="37" t="s">
        <v>11</v>
      </c>
      <c r="J241" s="40">
        <v>1</v>
      </c>
      <c r="K241" s="41">
        <v>25510.17</v>
      </c>
      <c r="L241" s="42">
        <f t="shared" si="23"/>
        <v>25510.17</v>
      </c>
      <c r="M241" s="34" t="s">
        <v>3058</v>
      </c>
      <c r="N241" s="44">
        <v>0</v>
      </c>
      <c r="O241" s="34" t="s">
        <v>3066</v>
      </c>
      <c r="P241" s="41">
        <v>1</v>
      </c>
      <c r="Q241" s="41">
        <f>P241*J241</f>
        <v>1</v>
      </c>
      <c r="R241" s="41">
        <v>0</v>
      </c>
      <c r="S241" s="41">
        <v>-25510.17</v>
      </c>
      <c r="T241" s="41" t="s">
        <v>3012</v>
      </c>
    </row>
    <row r="242" spans="1:20" s="43" customFormat="1" ht="19.5" customHeight="1" x14ac:dyDescent="0.2">
      <c r="A242" s="35">
        <v>227</v>
      </c>
      <c r="B242" s="36" t="s">
        <v>272</v>
      </c>
      <c r="C242" s="37" t="s">
        <v>1254</v>
      </c>
      <c r="D242" s="38" t="s">
        <v>2178</v>
      </c>
      <c r="E242" s="39">
        <v>481841</v>
      </c>
      <c r="F242" s="37" t="s">
        <v>2819</v>
      </c>
      <c r="G242" s="33">
        <v>2003</v>
      </c>
      <c r="H242" s="34" t="s">
        <v>3002</v>
      </c>
      <c r="I242" s="37" t="s">
        <v>11</v>
      </c>
      <c r="J242" s="40">
        <v>1</v>
      </c>
      <c r="K242" s="41">
        <v>1536.87</v>
      </c>
      <c r="L242" s="42">
        <f t="shared" si="23"/>
        <v>1536.87</v>
      </c>
      <c r="M242" s="34" t="s">
        <v>3059</v>
      </c>
      <c r="N242" s="44">
        <v>2.8</v>
      </c>
      <c r="O242" s="34" t="s">
        <v>3067</v>
      </c>
      <c r="P242" s="64">
        <v>2350</v>
      </c>
      <c r="Q242" s="64">
        <f t="shared" ref="Q242:Q243" si="26">P242*J242</f>
        <v>2350</v>
      </c>
      <c r="R242" s="41">
        <v>40.879999999999995</v>
      </c>
      <c r="S242" s="41">
        <v>-1495.9899999999998</v>
      </c>
      <c r="T242" s="41" t="s">
        <v>3012</v>
      </c>
    </row>
    <row r="243" spans="1:20" s="43" customFormat="1" ht="19.5" customHeight="1" x14ac:dyDescent="0.2">
      <c r="A243" s="35">
        <v>228</v>
      </c>
      <c r="B243" s="36" t="s">
        <v>273</v>
      </c>
      <c r="C243" s="37" t="s">
        <v>1255</v>
      </c>
      <c r="D243" s="38" t="s">
        <v>2179</v>
      </c>
      <c r="E243" s="39">
        <v>481770</v>
      </c>
      <c r="F243" s="37" t="s">
        <v>2819</v>
      </c>
      <c r="G243" s="33">
        <v>2000</v>
      </c>
      <c r="H243" s="34" t="s">
        <v>3002</v>
      </c>
      <c r="I243" s="37" t="s">
        <v>11</v>
      </c>
      <c r="J243" s="40">
        <v>2</v>
      </c>
      <c r="K243" s="41">
        <v>7831.37</v>
      </c>
      <c r="L243" s="42">
        <f t="shared" si="23"/>
        <v>15662.74</v>
      </c>
      <c r="M243" s="34" t="s">
        <v>3059</v>
      </c>
      <c r="N243" s="44">
        <v>45</v>
      </c>
      <c r="O243" s="34" t="s">
        <v>3067</v>
      </c>
      <c r="P243" s="64">
        <v>6700</v>
      </c>
      <c r="Q243" s="64">
        <f t="shared" si="26"/>
        <v>13400</v>
      </c>
      <c r="R243" s="41">
        <v>657</v>
      </c>
      <c r="S243" s="41">
        <v>-15005.74</v>
      </c>
      <c r="T243" s="41" t="s">
        <v>3012</v>
      </c>
    </row>
    <row r="244" spans="1:20" s="43" customFormat="1" ht="19.5" customHeight="1" x14ac:dyDescent="0.2">
      <c r="A244" s="35">
        <v>229</v>
      </c>
      <c r="B244" s="36" t="s">
        <v>274</v>
      </c>
      <c r="C244" s="37" t="s">
        <v>1256</v>
      </c>
      <c r="D244" s="38" t="s">
        <v>2180</v>
      </c>
      <c r="E244" s="39">
        <v>457916</v>
      </c>
      <c r="F244" s="37" t="s">
        <v>2842</v>
      </c>
      <c r="G244" s="33">
        <v>2005</v>
      </c>
      <c r="H244" s="34" t="s">
        <v>3002</v>
      </c>
      <c r="I244" s="37" t="s">
        <v>11</v>
      </c>
      <c r="J244" s="40">
        <v>30</v>
      </c>
      <c r="K244" s="41">
        <v>2415.2543333333333</v>
      </c>
      <c r="L244" s="42">
        <f t="shared" si="23"/>
        <v>72457.63</v>
      </c>
      <c r="M244" s="34" t="s">
        <v>3058</v>
      </c>
      <c r="N244" s="44">
        <v>0</v>
      </c>
      <c r="O244" s="34" t="s">
        <v>3067</v>
      </c>
      <c r="P244" s="64">
        <v>1100</v>
      </c>
      <c r="Q244" s="64">
        <f>P244*J244</f>
        <v>33000</v>
      </c>
      <c r="R244" s="41">
        <v>0</v>
      </c>
      <c r="S244" s="41">
        <v>-72457.63</v>
      </c>
      <c r="T244" s="41" t="s">
        <v>3012</v>
      </c>
    </row>
    <row r="245" spans="1:20" s="43" customFormat="1" ht="19.5" customHeight="1" x14ac:dyDescent="0.2">
      <c r="A245" s="35">
        <v>230</v>
      </c>
      <c r="B245" s="36" t="s">
        <v>275</v>
      </c>
      <c r="C245" s="37" t="s">
        <v>1257</v>
      </c>
      <c r="D245" s="38" t="s">
        <v>2181</v>
      </c>
      <c r="E245" s="39">
        <v>375956</v>
      </c>
      <c r="F245" s="37" t="s">
        <v>2815</v>
      </c>
      <c r="G245" s="33">
        <v>2007</v>
      </c>
      <c r="H245" s="34" t="s">
        <v>3002</v>
      </c>
      <c r="I245" s="37" t="s">
        <v>11</v>
      </c>
      <c r="J245" s="40">
        <v>6</v>
      </c>
      <c r="K245" s="41">
        <v>22.88</v>
      </c>
      <c r="L245" s="42">
        <f t="shared" si="23"/>
        <v>137.28</v>
      </c>
      <c r="M245" s="34" t="s">
        <v>3059</v>
      </c>
      <c r="N245" s="44">
        <v>0.18</v>
      </c>
      <c r="O245" s="34" t="s">
        <v>3067</v>
      </c>
      <c r="P245" s="64">
        <v>35</v>
      </c>
      <c r="Q245" s="64">
        <f>P245*J245</f>
        <v>210</v>
      </c>
      <c r="R245" s="41">
        <v>2.6279999999999997</v>
      </c>
      <c r="S245" s="41">
        <v>-134.65200000000002</v>
      </c>
      <c r="T245" s="41" t="s">
        <v>3012</v>
      </c>
    </row>
    <row r="246" spans="1:20" s="43" customFormat="1" ht="19.5" customHeight="1" x14ac:dyDescent="0.2">
      <c r="A246" s="35">
        <v>231</v>
      </c>
      <c r="B246" s="36" t="s">
        <v>276</v>
      </c>
      <c r="C246" s="37" t="s">
        <v>1258</v>
      </c>
      <c r="D246" s="38" t="s">
        <v>1258</v>
      </c>
      <c r="E246" s="39">
        <v>345979</v>
      </c>
      <c r="F246" s="37" t="s">
        <v>2825</v>
      </c>
      <c r="G246" s="33">
        <v>2005</v>
      </c>
      <c r="H246" s="34" t="s">
        <v>3003</v>
      </c>
      <c r="I246" s="37" t="s">
        <v>11</v>
      </c>
      <c r="J246" s="40">
        <v>1</v>
      </c>
      <c r="K246" s="41">
        <v>396758.12</v>
      </c>
      <c r="L246" s="42">
        <f t="shared" si="23"/>
        <v>396758.12</v>
      </c>
      <c r="M246" s="34" t="s">
        <v>3058</v>
      </c>
      <c r="N246" s="44">
        <v>0</v>
      </c>
      <c r="O246" s="34" t="s">
        <v>3066</v>
      </c>
      <c r="P246" s="41">
        <v>1</v>
      </c>
      <c r="Q246" s="41">
        <f>P246*J246</f>
        <v>1</v>
      </c>
      <c r="R246" s="41">
        <v>0</v>
      </c>
      <c r="S246" s="41">
        <v>-396758.12</v>
      </c>
      <c r="T246" s="41" t="s">
        <v>3012</v>
      </c>
    </row>
    <row r="247" spans="1:20" s="43" customFormat="1" ht="19.5" customHeight="1" x14ac:dyDescent="0.2">
      <c r="A247" s="35">
        <v>232</v>
      </c>
      <c r="B247" s="36" t="s">
        <v>277</v>
      </c>
      <c r="C247" s="37" t="s">
        <v>1259</v>
      </c>
      <c r="D247" s="38" t="s">
        <v>2182</v>
      </c>
      <c r="E247" s="39">
        <v>339001</v>
      </c>
      <c r="F247" s="37" t="s">
        <v>2825</v>
      </c>
      <c r="G247" s="33">
        <v>2000</v>
      </c>
      <c r="H247" s="34" t="s">
        <v>3002</v>
      </c>
      <c r="I247" s="37" t="s">
        <v>11</v>
      </c>
      <c r="J247" s="40">
        <v>1</v>
      </c>
      <c r="K247" s="41">
        <v>1216.1300000000001</v>
      </c>
      <c r="L247" s="42">
        <f t="shared" si="23"/>
        <v>1216.1300000000001</v>
      </c>
      <c r="M247" s="34" t="s">
        <v>3059</v>
      </c>
      <c r="N247" s="44">
        <v>0.5</v>
      </c>
      <c r="O247" s="34" t="s">
        <v>3066</v>
      </c>
      <c r="P247" s="41">
        <v>14.6</v>
      </c>
      <c r="Q247" s="41">
        <f>P247*N247</f>
        <v>7.3</v>
      </c>
      <c r="R247" s="41">
        <v>7.3</v>
      </c>
      <c r="S247" s="41">
        <v>-1208.8300000000002</v>
      </c>
      <c r="T247" s="41" t="s">
        <v>3012</v>
      </c>
    </row>
    <row r="248" spans="1:20" s="43" customFormat="1" ht="19.5" customHeight="1" x14ac:dyDescent="0.2">
      <c r="A248" s="35">
        <v>233</v>
      </c>
      <c r="B248" s="36" t="s">
        <v>278</v>
      </c>
      <c r="C248" s="37" t="s">
        <v>1260</v>
      </c>
      <c r="D248" s="38" t="s">
        <v>2183</v>
      </c>
      <c r="E248" s="39">
        <v>448941</v>
      </c>
      <c r="F248" s="37" t="s">
        <v>2821</v>
      </c>
      <c r="G248" s="33">
        <v>2000</v>
      </c>
      <c r="H248" s="34" t="s">
        <v>3002</v>
      </c>
      <c r="I248" s="37" t="s">
        <v>11</v>
      </c>
      <c r="J248" s="40">
        <v>1</v>
      </c>
      <c r="K248" s="41">
        <v>10983</v>
      </c>
      <c r="L248" s="42">
        <f t="shared" si="23"/>
        <v>10983</v>
      </c>
      <c r="M248" s="34" t="s">
        <v>3059</v>
      </c>
      <c r="N248" s="44">
        <v>2.5</v>
      </c>
      <c r="O248" s="34" t="s">
        <v>3066</v>
      </c>
      <c r="P248" s="41">
        <v>14.6</v>
      </c>
      <c r="Q248" s="41">
        <f>P248*N248</f>
        <v>36.5</v>
      </c>
      <c r="R248" s="41">
        <v>36.5</v>
      </c>
      <c r="S248" s="41">
        <v>-10946.5</v>
      </c>
      <c r="T248" s="41" t="s">
        <v>3012</v>
      </c>
    </row>
    <row r="249" spans="1:20" s="43" customFormat="1" ht="19.5" customHeight="1" x14ac:dyDescent="0.2">
      <c r="A249" s="35">
        <v>234</v>
      </c>
      <c r="B249" s="36" t="s">
        <v>279</v>
      </c>
      <c r="C249" s="37" t="s">
        <v>1261</v>
      </c>
      <c r="D249" s="38" t="s">
        <v>2184</v>
      </c>
      <c r="E249" s="39">
        <v>379157</v>
      </c>
      <c r="F249" s="37" t="s">
        <v>2819</v>
      </c>
      <c r="G249" s="33">
        <v>2001</v>
      </c>
      <c r="H249" s="34" t="s">
        <v>3002</v>
      </c>
      <c r="I249" s="37" t="s">
        <v>11</v>
      </c>
      <c r="J249" s="40">
        <v>2</v>
      </c>
      <c r="K249" s="41">
        <v>8070.34</v>
      </c>
      <c r="L249" s="42">
        <f t="shared" si="23"/>
        <v>16140.68</v>
      </c>
      <c r="M249" s="34" t="s">
        <v>3059</v>
      </c>
      <c r="N249" s="44">
        <v>6</v>
      </c>
      <c r="O249" s="34" t="s">
        <v>3067</v>
      </c>
      <c r="P249" s="41">
        <f t="shared" ref="P249" si="27">K249*0.5</f>
        <v>4035.17</v>
      </c>
      <c r="Q249" s="41">
        <f t="shared" ref="Q249:Q250" si="28">P249*J249</f>
        <v>8070.34</v>
      </c>
      <c r="R249" s="41">
        <v>87.6</v>
      </c>
      <c r="S249" s="41">
        <v>-16053.08</v>
      </c>
      <c r="T249" s="41" t="s">
        <v>3012</v>
      </c>
    </row>
    <row r="250" spans="1:20" s="43" customFormat="1" ht="19.5" customHeight="1" x14ac:dyDescent="0.2">
      <c r="A250" s="35">
        <v>235</v>
      </c>
      <c r="B250" s="36" t="s">
        <v>280</v>
      </c>
      <c r="C250" s="37" t="s">
        <v>1262</v>
      </c>
      <c r="D250" s="38" t="s">
        <v>2185</v>
      </c>
      <c r="E250" s="39">
        <v>373696</v>
      </c>
      <c r="F250" s="37" t="s">
        <v>2812</v>
      </c>
      <c r="G250" s="33">
        <v>2010</v>
      </c>
      <c r="H250" s="34" t="s">
        <v>3002</v>
      </c>
      <c r="I250" s="37" t="s">
        <v>11</v>
      </c>
      <c r="J250" s="40">
        <v>2</v>
      </c>
      <c r="K250" s="41">
        <v>612.52</v>
      </c>
      <c r="L250" s="42">
        <f t="shared" si="23"/>
        <v>1225.04</v>
      </c>
      <c r="M250" s="34" t="s">
        <v>3059</v>
      </c>
      <c r="N250" s="44">
        <v>4.5999999999999996</v>
      </c>
      <c r="O250" s="34" t="s">
        <v>3067</v>
      </c>
      <c r="P250" s="64">
        <v>235</v>
      </c>
      <c r="Q250" s="64">
        <f t="shared" si="28"/>
        <v>470</v>
      </c>
      <c r="R250" s="41">
        <v>67.16</v>
      </c>
      <c r="S250" s="41">
        <v>-1157.8799999999999</v>
      </c>
      <c r="T250" s="41" t="s">
        <v>3012</v>
      </c>
    </row>
    <row r="251" spans="1:20" s="43" customFormat="1" ht="19.5" customHeight="1" x14ac:dyDescent="0.2">
      <c r="A251" s="35">
        <v>236</v>
      </c>
      <c r="B251" s="36" t="s">
        <v>281</v>
      </c>
      <c r="C251" s="37" t="s">
        <v>1263</v>
      </c>
      <c r="D251" s="38" t="s">
        <v>1263</v>
      </c>
      <c r="E251" s="39">
        <v>341539</v>
      </c>
      <c r="F251" s="37" t="s">
        <v>2825</v>
      </c>
      <c r="G251" s="33">
        <v>2010</v>
      </c>
      <c r="H251" s="34" t="s">
        <v>3002</v>
      </c>
      <c r="I251" s="37" t="s">
        <v>11</v>
      </c>
      <c r="J251" s="40">
        <v>1</v>
      </c>
      <c r="K251" s="41">
        <v>10884.52</v>
      </c>
      <c r="L251" s="42">
        <f t="shared" si="23"/>
        <v>10884.52</v>
      </c>
      <c r="M251" s="34" t="s">
        <v>3059</v>
      </c>
      <c r="N251" s="65">
        <v>2.2999999999999998</v>
      </c>
      <c r="O251" s="34" t="s">
        <v>3066</v>
      </c>
      <c r="P251" s="41">
        <v>14.6</v>
      </c>
      <c r="Q251" s="41">
        <f>P251*N251</f>
        <v>33.58</v>
      </c>
      <c r="R251" s="41">
        <v>33.58</v>
      </c>
      <c r="S251" s="41">
        <v>-10850.94</v>
      </c>
      <c r="T251" s="41" t="s">
        <v>3012</v>
      </c>
    </row>
    <row r="252" spans="1:20" s="43" customFormat="1" ht="19.5" customHeight="1" x14ac:dyDescent="0.2">
      <c r="A252" s="35">
        <v>237</v>
      </c>
      <c r="B252" s="36" t="s">
        <v>282</v>
      </c>
      <c r="C252" s="37" t="s">
        <v>1264</v>
      </c>
      <c r="D252" s="38" t="s">
        <v>2186</v>
      </c>
      <c r="E252" s="39">
        <v>345997</v>
      </c>
      <c r="F252" s="37" t="s">
        <v>2831</v>
      </c>
      <c r="G252" s="33">
        <v>2010</v>
      </c>
      <c r="H252" s="34" t="s">
        <v>3002</v>
      </c>
      <c r="I252" s="37" t="s">
        <v>11</v>
      </c>
      <c r="J252" s="40">
        <v>1</v>
      </c>
      <c r="K252" s="41">
        <v>294010.33</v>
      </c>
      <c r="L252" s="42">
        <f t="shared" si="23"/>
        <v>294010.33</v>
      </c>
      <c r="M252" s="34" t="s">
        <v>3059</v>
      </c>
      <c r="N252" s="44">
        <v>1250</v>
      </c>
      <c r="O252" s="34" t="s">
        <v>3066</v>
      </c>
      <c r="P252" s="41">
        <v>14.6</v>
      </c>
      <c r="Q252" s="41">
        <f>P252*N252</f>
        <v>18250</v>
      </c>
      <c r="R252" s="41">
        <v>18250</v>
      </c>
      <c r="S252" s="41">
        <v>-275760.33</v>
      </c>
      <c r="T252" s="41" t="s">
        <v>3012</v>
      </c>
    </row>
    <row r="253" spans="1:20" s="43" customFormat="1" ht="19.5" customHeight="1" x14ac:dyDescent="0.2">
      <c r="A253" s="35">
        <v>238</v>
      </c>
      <c r="B253" s="36" t="s">
        <v>283</v>
      </c>
      <c r="C253" s="37" t="s">
        <v>1265</v>
      </c>
      <c r="D253" s="38" t="s">
        <v>1265</v>
      </c>
      <c r="E253" s="39">
        <v>344865</v>
      </c>
      <c r="F253" s="37" t="s">
        <v>2825</v>
      </c>
      <c r="G253" s="33">
        <v>2015</v>
      </c>
      <c r="H253" s="34" t="s">
        <v>3002</v>
      </c>
      <c r="I253" s="37" t="s">
        <v>11</v>
      </c>
      <c r="J253" s="40">
        <v>3</v>
      </c>
      <c r="K253" s="41">
        <v>1606.6899999999998</v>
      </c>
      <c r="L253" s="42">
        <f t="shared" si="23"/>
        <v>4820.07</v>
      </c>
      <c r="M253" s="34" t="s">
        <v>3059</v>
      </c>
      <c r="N253" s="65">
        <v>1.7999999999999998</v>
      </c>
      <c r="O253" s="34" t="s">
        <v>3066</v>
      </c>
      <c r="P253" s="41">
        <v>14.6</v>
      </c>
      <c r="Q253" s="41">
        <f>P253*N253</f>
        <v>26.279999999999998</v>
      </c>
      <c r="R253" s="41">
        <v>26.279999999999998</v>
      </c>
      <c r="S253" s="41">
        <v>-4793.79</v>
      </c>
      <c r="T253" s="41" t="s">
        <v>3012</v>
      </c>
    </row>
    <row r="254" spans="1:20" s="43" customFormat="1" ht="19.5" customHeight="1" x14ac:dyDescent="0.2">
      <c r="A254" s="35">
        <v>239</v>
      </c>
      <c r="B254" s="36" t="s">
        <v>284</v>
      </c>
      <c r="C254" s="37" t="s">
        <v>1266</v>
      </c>
      <c r="D254" s="38" t="s">
        <v>2187</v>
      </c>
      <c r="E254" s="39">
        <v>385026</v>
      </c>
      <c r="F254" s="37" t="s">
        <v>2812</v>
      </c>
      <c r="G254" s="75">
        <v>2015</v>
      </c>
      <c r="H254" s="34" t="s">
        <v>3002</v>
      </c>
      <c r="I254" s="37" t="s">
        <v>11</v>
      </c>
      <c r="J254" s="40">
        <v>9</v>
      </c>
      <c r="K254" s="41">
        <v>1673.85</v>
      </c>
      <c r="L254" s="42">
        <f t="shared" si="23"/>
        <v>15064.65</v>
      </c>
      <c r="M254" s="34" t="s">
        <v>3059</v>
      </c>
      <c r="N254" s="44">
        <v>10.799999999999999</v>
      </c>
      <c r="O254" s="34" t="s">
        <v>3067</v>
      </c>
      <c r="P254" s="41">
        <v>1339.08</v>
      </c>
      <c r="Q254" s="64">
        <f t="shared" ref="Q254:Q259" si="29">P254*J254</f>
        <v>12051.72</v>
      </c>
      <c r="R254" s="41">
        <v>157.67999999999998</v>
      </c>
      <c r="S254" s="41">
        <v>-14906.97</v>
      </c>
      <c r="T254" s="41" t="s">
        <v>3012</v>
      </c>
    </row>
    <row r="255" spans="1:20" s="43" customFormat="1" ht="19.5" customHeight="1" x14ac:dyDescent="0.2">
      <c r="A255" s="35">
        <v>240</v>
      </c>
      <c r="B255" s="36" t="s">
        <v>285</v>
      </c>
      <c r="C255" s="37" t="s">
        <v>1267</v>
      </c>
      <c r="D255" s="38" t="s">
        <v>1267</v>
      </c>
      <c r="E255" s="39">
        <v>412870</v>
      </c>
      <c r="F255" s="37" t="s">
        <v>2824</v>
      </c>
      <c r="G255" s="75">
        <v>2015</v>
      </c>
      <c r="H255" s="34" t="s">
        <v>3002</v>
      </c>
      <c r="I255" s="37" t="s">
        <v>11</v>
      </c>
      <c r="J255" s="40">
        <v>5</v>
      </c>
      <c r="K255" s="41">
        <v>125.15</v>
      </c>
      <c r="L255" s="42">
        <f t="shared" si="23"/>
        <v>625.75</v>
      </c>
      <c r="M255" s="34" t="s">
        <v>3059</v>
      </c>
      <c r="N255" s="44">
        <v>8.5</v>
      </c>
      <c r="O255" s="34" t="s">
        <v>3067</v>
      </c>
      <c r="P255" s="41">
        <v>100.12</v>
      </c>
      <c r="Q255" s="64">
        <f t="shared" si="29"/>
        <v>500.6</v>
      </c>
      <c r="R255" s="41">
        <v>124.1</v>
      </c>
      <c r="S255" s="41">
        <v>-501.65</v>
      </c>
      <c r="T255" s="41" t="s">
        <v>3012</v>
      </c>
    </row>
    <row r="256" spans="1:20" s="43" customFormat="1" ht="19.5" customHeight="1" x14ac:dyDescent="0.2">
      <c r="A256" s="35">
        <v>241</v>
      </c>
      <c r="B256" s="36" t="s">
        <v>286</v>
      </c>
      <c r="C256" s="37" t="s">
        <v>1268</v>
      </c>
      <c r="D256" s="38" t="s">
        <v>2188</v>
      </c>
      <c r="E256" s="39">
        <v>383272</v>
      </c>
      <c r="F256" s="37" t="s">
        <v>2812</v>
      </c>
      <c r="G256" s="75">
        <v>2016</v>
      </c>
      <c r="H256" s="34" t="s">
        <v>3002</v>
      </c>
      <c r="I256" s="37" t="s">
        <v>11</v>
      </c>
      <c r="J256" s="40">
        <v>21</v>
      </c>
      <c r="K256" s="41">
        <v>714.55</v>
      </c>
      <c r="L256" s="42">
        <f t="shared" si="23"/>
        <v>15005.55</v>
      </c>
      <c r="M256" s="34" t="s">
        <v>3059</v>
      </c>
      <c r="N256" s="44">
        <v>42</v>
      </c>
      <c r="O256" s="34" t="s">
        <v>3067</v>
      </c>
      <c r="P256" s="41">
        <v>607.36749999999995</v>
      </c>
      <c r="Q256" s="64">
        <f t="shared" si="29"/>
        <v>12754.717499999999</v>
      </c>
      <c r="R256" s="41">
        <v>613.19999999999993</v>
      </c>
      <c r="S256" s="41">
        <v>-14392.349999999999</v>
      </c>
      <c r="T256" s="41" t="s">
        <v>3012</v>
      </c>
    </row>
    <row r="257" spans="1:20" s="43" customFormat="1" ht="19.5" customHeight="1" x14ac:dyDescent="0.2">
      <c r="A257" s="35">
        <v>242</v>
      </c>
      <c r="B257" s="36" t="s">
        <v>287</v>
      </c>
      <c r="C257" s="37" t="s">
        <v>1269</v>
      </c>
      <c r="D257" s="38" t="s">
        <v>2189</v>
      </c>
      <c r="E257" s="39">
        <v>399152</v>
      </c>
      <c r="F257" s="37" t="s">
        <v>2814</v>
      </c>
      <c r="G257" s="75">
        <v>2016</v>
      </c>
      <c r="H257" s="34" t="s">
        <v>3002</v>
      </c>
      <c r="I257" s="37" t="s">
        <v>11</v>
      </c>
      <c r="J257" s="40">
        <v>4</v>
      </c>
      <c r="K257" s="41">
        <v>4016.01</v>
      </c>
      <c r="L257" s="42">
        <f t="shared" si="23"/>
        <v>16064.04</v>
      </c>
      <c r="M257" s="34" t="s">
        <v>3059</v>
      </c>
      <c r="N257" s="44">
        <v>14.4</v>
      </c>
      <c r="O257" s="34" t="s">
        <v>3067</v>
      </c>
      <c r="P257" s="41">
        <v>3413.6085000000003</v>
      </c>
      <c r="Q257" s="64">
        <f t="shared" si="29"/>
        <v>13654.434000000001</v>
      </c>
      <c r="R257" s="41">
        <v>210.24</v>
      </c>
      <c r="S257" s="41">
        <v>-15853.800000000001</v>
      </c>
      <c r="T257" s="41" t="s">
        <v>3012</v>
      </c>
    </row>
    <row r="258" spans="1:20" s="43" customFormat="1" ht="19.5" customHeight="1" x14ac:dyDescent="0.2">
      <c r="A258" s="35">
        <v>243</v>
      </c>
      <c r="B258" s="36" t="s">
        <v>288</v>
      </c>
      <c r="C258" s="37" t="s">
        <v>1270</v>
      </c>
      <c r="D258" s="38" t="s">
        <v>2190</v>
      </c>
      <c r="E258" s="39">
        <v>406724</v>
      </c>
      <c r="F258" s="37" t="s">
        <v>2812</v>
      </c>
      <c r="G258" s="75">
        <v>2015</v>
      </c>
      <c r="H258" s="34" t="s">
        <v>3002</v>
      </c>
      <c r="I258" s="37" t="s">
        <v>11</v>
      </c>
      <c r="J258" s="40">
        <v>5</v>
      </c>
      <c r="K258" s="41">
        <v>781.8</v>
      </c>
      <c r="L258" s="42">
        <f t="shared" si="23"/>
        <v>3909</v>
      </c>
      <c r="M258" s="34" t="s">
        <v>3059</v>
      </c>
      <c r="N258" s="44">
        <v>5.5</v>
      </c>
      <c r="O258" s="34" t="s">
        <v>3067</v>
      </c>
      <c r="P258" s="41">
        <v>625.44000000000005</v>
      </c>
      <c r="Q258" s="64">
        <f t="shared" si="29"/>
        <v>3127.2000000000003</v>
      </c>
      <c r="R258" s="41">
        <v>80.3</v>
      </c>
      <c r="S258" s="41">
        <v>-3828.7</v>
      </c>
      <c r="T258" s="41" t="s">
        <v>3012</v>
      </c>
    </row>
    <row r="259" spans="1:20" s="43" customFormat="1" ht="19.5" customHeight="1" x14ac:dyDescent="0.2">
      <c r="A259" s="35">
        <v>244</v>
      </c>
      <c r="B259" s="36" t="s">
        <v>289</v>
      </c>
      <c r="C259" s="37" t="s">
        <v>1271</v>
      </c>
      <c r="D259" s="38" t="s">
        <v>2191</v>
      </c>
      <c r="E259" s="39">
        <v>357152</v>
      </c>
      <c r="F259" s="37" t="s">
        <v>2814</v>
      </c>
      <c r="G259" s="33">
        <v>1999</v>
      </c>
      <c r="H259" s="34" t="s">
        <v>3002</v>
      </c>
      <c r="I259" s="37" t="s">
        <v>11</v>
      </c>
      <c r="J259" s="40">
        <v>4</v>
      </c>
      <c r="K259" s="41">
        <v>18727.05</v>
      </c>
      <c r="L259" s="42">
        <f t="shared" si="23"/>
        <v>74908.2</v>
      </c>
      <c r="M259" s="34" t="s">
        <v>3059</v>
      </c>
      <c r="N259" s="44">
        <v>57</v>
      </c>
      <c r="O259" s="34" t="s">
        <v>3067</v>
      </c>
      <c r="P259" s="64">
        <v>2817</v>
      </c>
      <c r="Q259" s="64">
        <f t="shared" si="29"/>
        <v>11268</v>
      </c>
      <c r="R259" s="41">
        <v>832.19999999999993</v>
      </c>
      <c r="S259" s="41">
        <v>-74076</v>
      </c>
      <c r="T259" s="41" t="s">
        <v>3012</v>
      </c>
    </row>
    <row r="260" spans="1:20" s="43" customFormat="1" ht="19.5" customHeight="1" x14ac:dyDescent="0.2">
      <c r="A260" s="35">
        <v>245</v>
      </c>
      <c r="B260" s="36" t="s">
        <v>290</v>
      </c>
      <c r="C260" s="37" t="s">
        <v>1272</v>
      </c>
      <c r="D260" s="38" t="s">
        <v>2192</v>
      </c>
      <c r="E260" s="39"/>
      <c r="F260" s="37"/>
      <c r="G260" s="33">
        <v>2014</v>
      </c>
      <c r="H260" s="34" t="s">
        <v>3002</v>
      </c>
      <c r="I260" s="37" t="s">
        <v>11</v>
      </c>
      <c r="J260" s="40">
        <v>2</v>
      </c>
      <c r="K260" s="41">
        <v>1666.06</v>
      </c>
      <c r="L260" s="42">
        <f t="shared" si="23"/>
        <v>3332.12</v>
      </c>
      <c r="M260" s="34" t="s">
        <v>3059</v>
      </c>
      <c r="N260" s="44">
        <v>6.8999999999999995</v>
      </c>
      <c r="O260" s="34" t="s">
        <v>3042</v>
      </c>
      <c r="P260" s="72">
        <v>14.6</v>
      </c>
      <c r="Q260" s="72">
        <f t="shared" ref="Q260:Q275" si="30">P260*N260</f>
        <v>100.74</v>
      </c>
      <c r="R260" s="41">
        <v>100.74</v>
      </c>
      <c r="S260" s="41">
        <v>-3231.38</v>
      </c>
      <c r="T260" s="41" t="s">
        <v>3012</v>
      </c>
    </row>
    <row r="261" spans="1:20" s="43" customFormat="1" ht="19.5" customHeight="1" x14ac:dyDescent="0.2">
      <c r="A261" s="35">
        <v>246</v>
      </c>
      <c r="B261" s="36" t="s">
        <v>291</v>
      </c>
      <c r="C261" s="37" t="s">
        <v>1273</v>
      </c>
      <c r="D261" s="38" t="s">
        <v>1273</v>
      </c>
      <c r="E261" s="39">
        <v>345407</v>
      </c>
      <c r="F261" s="37" t="s">
        <v>2825</v>
      </c>
      <c r="G261" s="33">
        <v>2014</v>
      </c>
      <c r="H261" s="34" t="s">
        <v>3002</v>
      </c>
      <c r="I261" s="37" t="s">
        <v>11</v>
      </c>
      <c r="J261" s="40">
        <v>162</v>
      </c>
      <c r="K261" s="41">
        <v>332.09999999999997</v>
      </c>
      <c r="L261" s="42">
        <f t="shared" si="23"/>
        <v>53800.2</v>
      </c>
      <c r="M261" s="34" t="s">
        <v>3059</v>
      </c>
      <c r="N261" s="65">
        <v>2.52</v>
      </c>
      <c r="O261" s="34" t="s">
        <v>3066</v>
      </c>
      <c r="P261" s="41">
        <v>14.6</v>
      </c>
      <c r="Q261" s="41">
        <f t="shared" si="30"/>
        <v>36.792000000000002</v>
      </c>
      <c r="R261" s="41">
        <v>36.792000000000002</v>
      </c>
      <c r="S261" s="41">
        <v>-53763.407999999996</v>
      </c>
      <c r="T261" s="41" t="s">
        <v>3012</v>
      </c>
    </row>
    <row r="262" spans="1:20" s="43" customFormat="1" ht="19.5" customHeight="1" x14ac:dyDescent="0.2">
      <c r="A262" s="35">
        <v>247</v>
      </c>
      <c r="B262" s="36" t="s">
        <v>292</v>
      </c>
      <c r="C262" s="37" t="s">
        <v>1274</v>
      </c>
      <c r="D262" s="38" t="s">
        <v>1274</v>
      </c>
      <c r="E262" s="39">
        <v>345266</v>
      </c>
      <c r="F262" s="37" t="s">
        <v>2825</v>
      </c>
      <c r="G262" s="33">
        <v>2009</v>
      </c>
      <c r="H262" s="34" t="s">
        <v>3002</v>
      </c>
      <c r="I262" s="37" t="s">
        <v>11</v>
      </c>
      <c r="J262" s="40">
        <v>2</v>
      </c>
      <c r="K262" s="41">
        <v>3105.48</v>
      </c>
      <c r="L262" s="42">
        <f t="shared" si="23"/>
        <v>6210.96</v>
      </c>
      <c r="M262" s="34" t="s">
        <v>3059</v>
      </c>
      <c r="N262" s="65">
        <v>1.4</v>
      </c>
      <c r="O262" s="34" t="s">
        <v>3066</v>
      </c>
      <c r="P262" s="41">
        <v>14.6</v>
      </c>
      <c r="Q262" s="41">
        <f t="shared" si="30"/>
        <v>20.439999999999998</v>
      </c>
      <c r="R262" s="41">
        <v>20.439999999999998</v>
      </c>
      <c r="S262" s="41">
        <v>-6190.52</v>
      </c>
      <c r="T262" s="41" t="s">
        <v>3012</v>
      </c>
    </row>
    <row r="263" spans="1:20" s="43" customFormat="1" ht="19.5" customHeight="1" x14ac:dyDescent="0.2">
      <c r="A263" s="35">
        <v>248</v>
      </c>
      <c r="B263" s="36" t="s">
        <v>293</v>
      </c>
      <c r="C263" s="37" t="s">
        <v>1275</v>
      </c>
      <c r="D263" s="38" t="s">
        <v>2193</v>
      </c>
      <c r="E263" s="39">
        <v>337249</v>
      </c>
      <c r="F263" s="37" t="s">
        <v>2825</v>
      </c>
      <c r="G263" s="33">
        <v>2013</v>
      </c>
      <c r="H263" s="34" t="s">
        <v>3002</v>
      </c>
      <c r="I263" s="37" t="s">
        <v>11</v>
      </c>
      <c r="J263" s="40">
        <v>2</v>
      </c>
      <c r="K263" s="41">
        <v>3412.67</v>
      </c>
      <c r="L263" s="42">
        <f t="shared" si="23"/>
        <v>6825.34</v>
      </c>
      <c r="M263" s="34" t="s">
        <v>3059</v>
      </c>
      <c r="N263" s="44">
        <v>150</v>
      </c>
      <c r="O263" s="34" t="s">
        <v>3066</v>
      </c>
      <c r="P263" s="41">
        <v>14.6</v>
      </c>
      <c r="Q263" s="41">
        <f t="shared" si="30"/>
        <v>2190</v>
      </c>
      <c r="R263" s="41">
        <v>2190</v>
      </c>
      <c r="S263" s="41">
        <v>-4635.34</v>
      </c>
      <c r="T263" s="41" t="s">
        <v>3012</v>
      </c>
    </row>
    <row r="264" spans="1:20" s="43" customFormat="1" ht="19.5" customHeight="1" x14ac:dyDescent="0.2">
      <c r="A264" s="35">
        <v>249</v>
      </c>
      <c r="B264" s="36" t="s">
        <v>294</v>
      </c>
      <c r="C264" s="37" t="s">
        <v>1276</v>
      </c>
      <c r="D264" s="38" t="s">
        <v>1276</v>
      </c>
      <c r="E264" s="39">
        <v>333811</v>
      </c>
      <c r="F264" s="37" t="s">
        <v>2825</v>
      </c>
      <c r="G264" s="34">
        <v>2010</v>
      </c>
      <c r="H264" s="34" t="s">
        <v>3002</v>
      </c>
      <c r="I264" s="37" t="s">
        <v>11</v>
      </c>
      <c r="J264" s="40">
        <v>2</v>
      </c>
      <c r="K264" s="41">
        <v>0.02</v>
      </c>
      <c r="L264" s="42">
        <f t="shared" si="23"/>
        <v>0.04</v>
      </c>
      <c r="M264" s="34" t="s">
        <v>3059</v>
      </c>
      <c r="N264" s="65">
        <v>7.6</v>
      </c>
      <c r="O264" s="34" t="s">
        <v>3066</v>
      </c>
      <c r="P264" s="41">
        <v>14.6</v>
      </c>
      <c r="Q264" s="41">
        <f t="shared" si="30"/>
        <v>110.96</v>
      </c>
      <c r="R264" s="41">
        <v>110.96</v>
      </c>
      <c r="S264" s="41">
        <v>110.91999999999999</v>
      </c>
      <c r="T264" s="41" t="s">
        <v>3012</v>
      </c>
    </row>
    <row r="265" spans="1:20" s="43" customFormat="1" ht="19.5" customHeight="1" x14ac:dyDescent="0.2">
      <c r="A265" s="35">
        <v>250</v>
      </c>
      <c r="B265" s="36" t="s">
        <v>295</v>
      </c>
      <c r="C265" s="37" t="s">
        <v>1277</v>
      </c>
      <c r="D265" s="38" t="s">
        <v>2194</v>
      </c>
      <c r="E265" s="39">
        <v>338809</v>
      </c>
      <c r="F265" s="37" t="s">
        <v>2825</v>
      </c>
      <c r="G265" s="34">
        <v>2010</v>
      </c>
      <c r="H265" s="34" t="s">
        <v>3002</v>
      </c>
      <c r="I265" s="37" t="s">
        <v>11</v>
      </c>
      <c r="J265" s="40">
        <v>2</v>
      </c>
      <c r="K265" s="41">
        <v>211.6</v>
      </c>
      <c r="L265" s="42">
        <f t="shared" si="23"/>
        <v>423.2</v>
      </c>
      <c r="M265" s="34" t="s">
        <v>3059</v>
      </c>
      <c r="N265" s="44">
        <v>2.4</v>
      </c>
      <c r="O265" s="34" t="s">
        <v>3066</v>
      </c>
      <c r="P265" s="41">
        <v>14.6</v>
      </c>
      <c r="Q265" s="41">
        <f t="shared" si="30"/>
        <v>35.04</v>
      </c>
      <c r="R265" s="41">
        <v>35.04</v>
      </c>
      <c r="S265" s="41">
        <v>-388.15999999999997</v>
      </c>
      <c r="T265" s="41" t="s">
        <v>3012</v>
      </c>
    </row>
    <row r="266" spans="1:20" s="43" customFormat="1" ht="19.5" customHeight="1" x14ac:dyDescent="0.2">
      <c r="A266" s="35">
        <v>251</v>
      </c>
      <c r="B266" s="36" t="s">
        <v>296</v>
      </c>
      <c r="C266" s="37" t="s">
        <v>1278</v>
      </c>
      <c r="D266" s="38" t="s">
        <v>1278</v>
      </c>
      <c r="E266" s="39">
        <v>344990</v>
      </c>
      <c r="F266" s="37" t="s">
        <v>2825</v>
      </c>
      <c r="G266" s="34">
        <v>2008</v>
      </c>
      <c r="H266" s="34" t="s">
        <v>3002</v>
      </c>
      <c r="I266" s="37" t="s">
        <v>11</v>
      </c>
      <c r="J266" s="40">
        <v>1</v>
      </c>
      <c r="K266" s="41">
        <v>1814.18</v>
      </c>
      <c r="L266" s="42">
        <f t="shared" si="23"/>
        <v>1814.18</v>
      </c>
      <c r="M266" s="34" t="s">
        <v>3059</v>
      </c>
      <c r="N266" s="65">
        <v>0.4</v>
      </c>
      <c r="O266" s="34" t="s">
        <v>3066</v>
      </c>
      <c r="P266" s="41">
        <v>14.6</v>
      </c>
      <c r="Q266" s="41">
        <f t="shared" si="30"/>
        <v>5.84</v>
      </c>
      <c r="R266" s="41">
        <v>5.84</v>
      </c>
      <c r="S266" s="41">
        <v>-1808.3400000000001</v>
      </c>
      <c r="T266" s="41" t="s">
        <v>3012</v>
      </c>
    </row>
    <row r="267" spans="1:20" s="43" customFormat="1" ht="19.5" customHeight="1" x14ac:dyDescent="0.2">
      <c r="A267" s="35">
        <v>252</v>
      </c>
      <c r="B267" s="36" t="s">
        <v>297</v>
      </c>
      <c r="C267" s="37" t="s">
        <v>1279</v>
      </c>
      <c r="D267" s="38" t="s">
        <v>1279</v>
      </c>
      <c r="E267" s="39">
        <v>344843</v>
      </c>
      <c r="F267" s="37" t="s">
        <v>2825</v>
      </c>
      <c r="G267" s="34">
        <v>2008</v>
      </c>
      <c r="H267" s="34" t="s">
        <v>3002</v>
      </c>
      <c r="I267" s="37" t="s">
        <v>11</v>
      </c>
      <c r="J267" s="40">
        <v>11</v>
      </c>
      <c r="K267" s="41">
        <v>1002.31</v>
      </c>
      <c r="L267" s="42">
        <f t="shared" si="23"/>
        <v>11025.41</v>
      </c>
      <c r="M267" s="34" t="s">
        <v>3059</v>
      </c>
      <c r="N267" s="65">
        <v>0.4</v>
      </c>
      <c r="O267" s="34" t="s">
        <v>3066</v>
      </c>
      <c r="P267" s="41">
        <v>14.6</v>
      </c>
      <c r="Q267" s="41">
        <f t="shared" si="30"/>
        <v>5.84</v>
      </c>
      <c r="R267" s="41">
        <v>5.84</v>
      </c>
      <c r="S267" s="41">
        <v>-11019.57</v>
      </c>
      <c r="T267" s="41" t="s">
        <v>3012</v>
      </c>
    </row>
    <row r="268" spans="1:20" s="43" customFormat="1" ht="19.5" customHeight="1" x14ac:dyDescent="0.2">
      <c r="A268" s="35">
        <v>253</v>
      </c>
      <c r="B268" s="36" t="s">
        <v>298</v>
      </c>
      <c r="C268" s="37" t="s">
        <v>1280</v>
      </c>
      <c r="D268" s="38" t="s">
        <v>2195</v>
      </c>
      <c r="E268" s="39">
        <v>344862</v>
      </c>
      <c r="F268" s="37" t="s">
        <v>2825</v>
      </c>
      <c r="G268" s="34">
        <v>2008</v>
      </c>
      <c r="H268" s="34" t="s">
        <v>3003</v>
      </c>
      <c r="I268" s="37" t="s">
        <v>11</v>
      </c>
      <c r="J268" s="40">
        <v>1</v>
      </c>
      <c r="K268" s="41">
        <v>1002.31</v>
      </c>
      <c r="L268" s="42">
        <f t="shared" si="23"/>
        <v>1002.31</v>
      </c>
      <c r="M268" s="34" t="s">
        <v>3059</v>
      </c>
      <c r="N268" s="65">
        <v>4.5</v>
      </c>
      <c r="O268" s="34" t="s">
        <v>3042</v>
      </c>
      <c r="P268" s="41">
        <v>14.6</v>
      </c>
      <c r="Q268" s="41">
        <f t="shared" si="30"/>
        <v>65.7</v>
      </c>
      <c r="R268" s="41">
        <v>65.7</v>
      </c>
      <c r="S268" s="41">
        <v>-936.6099999999999</v>
      </c>
      <c r="T268" s="41" t="s">
        <v>3012</v>
      </c>
    </row>
    <row r="269" spans="1:20" s="43" customFormat="1" ht="19.5" customHeight="1" x14ac:dyDescent="0.2">
      <c r="A269" s="35">
        <v>254</v>
      </c>
      <c r="B269" s="36" t="s">
        <v>299</v>
      </c>
      <c r="C269" s="37" t="s">
        <v>1281</v>
      </c>
      <c r="D269" s="38" t="s">
        <v>2196</v>
      </c>
      <c r="E269" s="39">
        <v>345139</v>
      </c>
      <c r="F269" s="37" t="s">
        <v>2825</v>
      </c>
      <c r="G269" s="34">
        <v>2008</v>
      </c>
      <c r="H269" s="34" t="s">
        <v>3002</v>
      </c>
      <c r="I269" s="37" t="s">
        <v>11</v>
      </c>
      <c r="J269" s="40">
        <v>6</v>
      </c>
      <c r="K269" s="41">
        <v>631.44999999999993</v>
      </c>
      <c r="L269" s="42">
        <f t="shared" si="23"/>
        <v>3788.7</v>
      </c>
      <c r="M269" s="34" t="s">
        <v>3059</v>
      </c>
      <c r="N269" s="65">
        <v>46.2</v>
      </c>
      <c r="O269" s="34" t="s">
        <v>3066</v>
      </c>
      <c r="P269" s="41">
        <v>14.6</v>
      </c>
      <c r="Q269" s="41">
        <f t="shared" si="30"/>
        <v>674.52</v>
      </c>
      <c r="R269" s="41">
        <v>674.52</v>
      </c>
      <c r="S269" s="41">
        <v>-3114.18</v>
      </c>
      <c r="T269" s="41" t="s">
        <v>3012</v>
      </c>
    </row>
    <row r="270" spans="1:20" s="43" customFormat="1" ht="19.5" customHeight="1" x14ac:dyDescent="0.2">
      <c r="A270" s="35">
        <v>255</v>
      </c>
      <c r="B270" s="36" t="s">
        <v>300</v>
      </c>
      <c r="C270" s="37" t="s">
        <v>1282</v>
      </c>
      <c r="D270" s="38" t="s">
        <v>2197</v>
      </c>
      <c r="E270" s="39">
        <v>345137</v>
      </c>
      <c r="F270" s="37" t="s">
        <v>2825</v>
      </c>
      <c r="G270" s="34">
        <v>2008</v>
      </c>
      <c r="H270" s="34" t="s">
        <v>3002</v>
      </c>
      <c r="I270" s="37" t="s">
        <v>11</v>
      </c>
      <c r="J270" s="40">
        <v>2</v>
      </c>
      <c r="K270" s="41">
        <v>174.85</v>
      </c>
      <c r="L270" s="42">
        <f t="shared" si="23"/>
        <v>349.7</v>
      </c>
      <c r="M270" s="34" t="s">
        <v>3059</v>
      </c>
      <c r="N270" s="44">
        <v>9.1999999999999993</v>
      </c>
      <c r="O270" s="34" t="s">
        <v>3066</v>
      </c>
      <c r="P270" s="41">
        <v>14.6</v>
      </c>
      <c r="Q270" s="41">
        <f t="shared" si="30"/>
        <v>134.32</v>
      </c>
      <c r="R270" s="41">
        <v>134.32</v>
      </c>
      <c r="S270" s="41">
        <v>-215.38</v>
      </c>
      <c r="T270" s="41" t="s">
        <v>3012</v>
      </c>
    </row>
    <row r="271" spans="1:20" s="43" customFormat="1" ht="19.5" customHeight="1" x14ac:dyDescent="0.2">
      <c r="A271" s="35">
        <v>256</v>
      </c>
      <c r="B271" s="36" t="s">
        <v>301</v>
      </c>
      <c r="C271" s="37" t="s">
        <v>1283</v>
      </c>
      <c r="D271" s="38" t="s">
        <v>2198</v>
      </c>
      <c r="E271" s="39">
        <v>345206</v>
      </c>
      <c r="F271" s="37" t="s">
        <v>2825</v>
      </c>
      <c r="G271" s="34">
        <v>2008</v>
      </c>
      <c r="H271" s="34" t="s">
        <v>3002</v>
      </c>
      <c r="I271" s="37" t="s">
        <v>11</v>
      </c>
      <c r="J271" s="40">
        <v>1</v>
      </c>
      <c r="K271" s="41">
        <v>2581.5</v>
      </c>
      <c r="L271" s="42">
        <f t="shared" si="23"/>
        <v>2581.5</v>
      </c>
      <c r="M271" s="34" t="s">
        <v>3059</v>
      </c>
      <c r="N271" s="65">
        <v>29</v>
      </c>
      <c r="O271" s="34" t="s">
        <v>3066</v>
      </c>
      <c r="P271" s="41">
        <v>14.6</v>
      </c>
      <c r="Q271" s="41">
        <f t="shared" si="30"/>
        <v>423.4</v>
      </c>
      <c r="R271" s="41">
        <v>423.4</v>
      </c>
      <c r="S271" s="41">
        <v>-2158.1</v>
      </c>
      <c r="T271" s="41" t="s">
        <v>3012</v>
      </c>
    </row>
    <row r="272" spans="1:20" s="43" customFormat="1" ht="19.5" customHeight="1" x14ac:dyDescent="0.2">
      <c r="A272" s="35">
        <v>257</v>
      </c>
      <c r="B272" s="36" t="s">
        <v>302</v>
      </c>
      <c r="C272" s="37" t="s">
        <v>1284</v>
      </c>
      <c r="D272" s="38" t="s">
        <v>2199</v>
      </c>
      <c r="E272" s="39">
        <v>344798</v>
      </c>
      <c r="F272" s="37" t="s">
        <v>2825</v>
      </c>
      <c r="G272" s="34">
        <v>2008</v>
      </c>
      <c r="H272" s="34" t="s">
        <v>3002</v>
      </c>
      <c r="I272" s="37" t="s">
        <v>11</v>
      </c>
      <c r="J272" s="40">
        <v>1</v>
      </c>
      <c r="K272" s="41">
        <v>75173.100000000006</v>
      </c>
      <c r="L272" s="42">
        <f t="shared" ref="L272:L335" si="31">K272*J272</f>
        <v>75173.100000000006</v>
      </c>
      <c r="M272" s="34" t="s">
        <v>3059</v>
      </c>
      <c r="N272" s="65">
        <v>2.8</v>
      </c>
      <c r="O272" s="34" t="s">
        <v>3066</v>
      </c>
      <c r="P272" s="41">
        <v>14.6</v>
      </c>
      <c r="Q272" s="41">
        <f t="shared" si="30"/>
        <v>40.879999999999995</v>
      </c>
      <c r="R272" s="41">
        <v>40.879999999999995</v>
      </c>
      <c r="S272" s="41">
        <v>-75132.22</v>
      </c>
      <c r="T272" s="41" t="s">
        <v>3012</v>
      </c>
    </row>
    <row r="273" spans="1:20" s="43" customFormat="1" ht="19.5" customHeight="1" x14ac:dyDescent="0.2">
      <c r="A273" s="35">
        <v>258</v>
      </c>
      <c r="B273" s="36" t="s">
        <v>303</v>
      </c>
      <c r="C273" s="37" t="s">
        <v>1285</v>
      </c>
      <c r="D273" s="38" t="s">
        <v>2200</v>
      </c>
      <c r="E273" s="39">
        <v>344799</v>
      </c>
      <c r="F273" s="37" t="s">
        <v>2825</v>
      </c>
      <c r="G273" s="34">
        <v>2008</v>
      </c>
      <c r="H273" s="34" t="s">
        <v>3002</v>
      </c>
      <c r="I273" s="37" t="s">
        <v>11</v>
      </c>
      <c r="J273" s="40">
        <v>1</v>
      </c>
      <c r="K273" s="41">
        <v>64648.86</v>
      </c>
      <c r="L273" s="42">
        <f t="shared" si="31"/>
        <v>64648.86</v>
      </c>
      <c r="M273" s="34" t="s">
        <v>3059</v>
      </c>
      <c r="N273" s="65">
        <v>2.8</v>
      </c>
      <c r="O273" s="34" t="s">
        <v>3066</v>
      </c>
      <c r="P273" s="41">
        <v>14.6</v>
      </c>
      <c r="Q273" s="41">
        <f t="shared" si="30"/>
        <v>40.879999999999995</v>
      </c>
      <c r="R273" s="41">
        <v>40.879999999999995</v>
      </c>
      <c r="S273" s="41">
        <v>-64607.98</v>
      </c>
      <c r="T273" s="41" t="s">
        <v>3012</v>
      </c>
    </row>
    <row r="274" spans="1:20" s="43" customFormat="1" ht="19.5" customHeight="1" x14ac:dyDescent="0.2">
      <c r="A274" s="35">
        <v>259</v>
      </c>
      <c r="B274" s="36" t="s">
        <v>304</v>
      </c>
      <c r="C274" s="37" t="s">
        <v>1286</v>
      </c>
      <c r="D274" s="38" t="s">
        <v>2201</v>
      </c>
      <c r="E274" s="39">
        <v>345330</v>
      </c>
      <c r="F274" s="37" t="s">
        <v>2825</v>
      </c>
      <c r="G274" s="34">
        <v>2008</v>
      </c>
      <c r="H274" s="34" t="s">
        <v>3002</v>
      </c>
      <c r="I274" s="37" t="s">
        <v>11</v>
      </c>
      <c r="J274" s="40">
        <v>1</v>
      </c>
      <c r="K274" s="41">
        <v>3.34</v>
      </c>
      <c r="L274" s="42">
        <f t="shared" si="31"/>
        <v>3.34</v>
      </c>
      <c r="M274" s="34" t="s">
        <v>3059</v>
      </c>
      <c r="N274" s="65">
        <v>1.1000000000000001</v>
      </c>
      <c r="O274" s="34" t="s">
        <v>3066</v>
      </c>
      <c r="P274" s="41">
        <v>14.6</v>
      </c>
      <c r="Q274" s="41">
        <f t="shared" si="30"/>
        <v>16.060000000000002</v>
      </c>
      <c r="R274" s="41">
        <v>16.060000000000002</v>
      </c>
      <c r="S274" s="41">
        <v>12.720000000000002</v>
      </c>
      <c r="T274" s="41" t="s">
        <v>3012</v>
      </c>
    </row>
    <row r="275" spans="1:20" s="43" customFormat="1" ht="19.5" customHeight="1" x14ac:dyDescent="0.2">
      <c r="A275" s="35">
        <v>260</v>
      </c>
      <c r="B275" s="36" t="s">
        <v>305</v>
      </c>
      <c r="C275" s="37" t="s">
        <v>1287</v>
      </c>
      <c r="D275" s="38" t="s">
        <v>2202</v>
      </c>
      <c r="E275" s="39">
        <v>349364</v>
      </c>
      <c r="F275" s="37" t="s">
        <v>2825</v>
      </c>
      <c r="G275" s="34">
        <v>2008</v>
      </c>
      <c r="H275" s="34" t="s">
        <v>3002</v>
      </c>
      <c r="I275" s="37" t="s">
        <v>11</v>
      </c>
      <c r="J275" s="40">
        <v>20</v>
      </c>
      <c r="K275" s="41">
        <v>100.22999999999999</v>
      </c>
      <c r="L275" s="42">
        <f t="shared" si="31"/>
        <v>2004.6</v>
      </c>
      <c r="M275" s="34" t="s">
        <v>3059</v>
      </c>
      <c r="N275" s="44">
        <v>4</v>
      </c>
      <c r="O275" s="34" t="s">
        <v>3066</v>
      </c>
      <c r="P275" s="41">
        <v>14.6</v>
      </c>
      <c r="Q275" s="41">
        <f t="shared" si="30"/>
        <v>58.4</v>
      </c>
      <c r="R275" s="41">
        <v>58.4</v>
      </c>
      <c r="S275" s="41">
        <v>-1946.1999999999998</v>
      </c>
      <c r="T275" s="41" t="s">
        <v>3012</v>
      </c>
    </row>
    <row r="276" spans="1:20" s="43" customFormat="1" ht="19.5" customHeight="1" x14ac:dyDescent="0.2">
      <c r="A276" s="35">
        <v>261</v>
      </c>
      <c r="B276" s="36" t="s">
        <v>306</v>
      </c>
      <c r="C276" s="37" t="s">
        <v>1288</v>
      </c>
      <c r="D276" s="38" t="s">
        <v>2203</v>
      </c>
      <c r="E276" s="39">
        <v>345524</v>
      </c>
      <c r="F276" s="37" t="s">
        <v>2825</v>
      </c>
      <c r="G276" s="34">
        <v>2008</v>
      </c>
      <c r="H276" s="34" t="s">
        <v>3002</v>
      </c>
      <c r="I276" s="37" t="s">
        <v>11</v>
      </c>
      <c r="J276" s="40">
        <v>2</v>
      </c>
      <c r="K276" s="41">
        <v>155.91</v>
      </c>
      <c r="L276" s="42">
        <f t="shared" si="31"/>
        <v>311.82</v>
      </c>
      <c r="M276" s="34" t="s">
        <v>3058</v>
      </c>
      <c r="N276" s="44">
        <v>0</v>
      </c>
      <c r="O276" s="34" t="s">
        <v>3066</v>
      </c>
      <c r="P276" s="41">
        <v>1</v>
      </c>
      <c r="Q276" s="41">
        <f t="shared" ref="Q276:Q277" si="32">P276*J276</f>
        <v>2</v>
      </c>
      <c r="R276" s="41">
        <v>0</v>
      </c>
      <c r="S276" s="41">
        <v>-311.82</v>
      </c>
      <c r="T276" s="41" t="s">
        <v>3012</v>
      </c>
    </row>
    <row r="277" spans="1:20" s="43" customFormat="1" ht="19.5" customHeight="1" x14ac:dyDescent="0.2">
      <c r="A277" s="35">
        <v>262</v>
      </c>
      <c r="B277" s="36" t="s">
        <v>307</v>
      </c>
      <c r="C277" s="37" t="s">
        <v>1289</v>
      </c>
      <c r="D277" s="38" t="s">
        <v>2204</v>
      </c>
      <c r="E277" s="39">
        <v>345523</v>
      </c>
      <c r="F277" s="37" t="s">
        <v>2825</v>
      </c>
      <c r="G277" s="34">
        <v>2008</v>
      </c>
      <c r="H277" s="34" t="s">
        <v>3002</v>
      </c>
      <c r="I277" s="37" t="s">
        <v>11</v>
      </c>
      <c r="J277" s="40">
        <v>2</v>
      </c>
      <c r="K277" s="41">
        <v>601.38</v>
      </c>
      <c r="L277" s="42">
        <f t="shared" si="31"/>
        <v>1202.76</v>
      </c>
      <c r="M277" s="34" t="s">
        <v>3058</v>
      </c>
      <c r="N277" s="44">
        <v>0</v>
      </c>
      <c r="O277" s="34" t="s">
        <v>3066</v>
      </c>
      <c r="P277" s="41">
        <v>1</v>
      </c>
      <c r="Q277" s="41">
        <f t="shared" si="32"/>
        <v>2</v>
      </c>
      <c r="R277" s="41">
        <v>0</v>
      </c>
      <c r="S277" s="41">
        <v>-1202.76</v>
      </c>
      <c r="T277" s="41" t="s">
        <v>3012</v>
      </c>
    </row>
    <row r="278" spans="1:20" s="43" customFormat="1" ht="19.5" customHeight="1" x14ac:dyDescent="0.2">
      <c r="A278" s="35">
        <v>263</v>
      </c>
      <c r="B278" s="36" t="s">
        <v>308</v>
      </c>
      <c r="C278" s="37" t="s">
        <v>1290</v>
      </c>
      <c r="D278" s="38" t="s">
        <v>1290</v>
      </c>
      <c r="E278" s="39">
        <v>344849</v>
      </c>
      <c r="F278" s="37" t="s">
        <v>2825</v>
      </c>
      <c r="G278" s="34">
        <v>2006</v>
      </c>
      <c r="H278" s="34" t="s">
        <v>3002</v>
      </c>
      <c r="I278" s="37" t="s">
        <v>11</v>
      </c>
      <c r="J278" s="40">
        <v>6</v>
      </c>
      <c r="K278" s="41">
        <v>1381.28</v>
      </c>
      <c r="L278" s="42">
        <f t="shared" si="31"/>
        <v>8287.68</v>
      </c>
      <c r="M278" s="34" t="s">
        <v>3059</v>
      </c>
      <c r="N278" s="65">
        <v>9</v>
      </c>
      <c r="O278" s="34" t="s">
        <v>3066</v>
      </c>
      <c r="P278" s="41">
        <v>14.6</v>
      </c>
      <c r="Q278" s="41">
        <f>P278*N278</f>
        <v>131.4</v>
      </c>
      <c r="R278" s="41">
        <v>131.4</v>
      </c>
      <c r="S278" s="41">
        <v>-8156.2800000000007</v>
      </c>
      <c r="T278" s="41" t="s">
        <v>3012</v>
      </c>
    </row>
    <row r="279" spans="1:20" s="43" customFormat="1" ht="19.5" customHeight="1" x14ac:dyDescent="0.2">
      <c r="A279" s="35">
        <v>264</v>
      </c>
      <c r="B279" s="36" t="s">
        <v>309</v>
      </c>
      <c r="C279" s="37" t="s">
        <v>1291</v>
      </c>
      <c r="D279" s="38" t="s">
        <v>2205</v>
      </c>
      <c r="E279" s="39">
        <v>375950</v>
      </c>
      <c r="F279" s="37" t="s">
        <v>2841</v>
      </c>
      <c r="G279" s="34">
        <v>2006</v>
      </c>
      <c r="H279" s="34" t="s">
        <v>3002</v>
      </c>
      <c r="I279" s="37" t="s">
        <v>11</v>
      </c>
      <c r="J279" s="40">
        <v>6</v>
      </c>
      <c r="K279" s="41">
        <v>21.18</v>
      </c>
      <c r="L279" s="42">
        <f t="shared" si="31"/>
        <v>127.08</v>
      </c>
      <c r="M279" s="34" t="s">
        <v>3059</v>
      </c>
      <c r="N279" s="44">
        <v>2.2000000000000002</v>
      </c>
      <c r="O279" s="34" t="s">
        <v>3066</v>
      </c>
      <c r="P279" s="41">
        <v>14.6</v>
      </c>
      <c r="Q279" s="41">
        <f>P279*N279</f>
        <v>32.120000000000005</v>
      </c>
      <c r="R279" s="41">
        <v>32.120000000000005</v>
      </c>
      <c r="S279" s="41">
        <v>-94.96</v>
      </c>
      <c r="T279" s="41" t="s">
        <v>3012</v>
      </c>
    </row>
    <row r="280" spans="1:20" s="43" customFormat="1" ht="19.5" customHeight="1" x14ac:dyDescent="0.2">
      <c r="A280" s="35">
        <v>265</v>
      </c>
      <c r="B280" s="36" t="s">
        <v>310</v>
      </c>
      <c r="C280" s="37" t="s">
        <v>1292</v>
      </c>
      <c r="D280" s="38" t="s">
        <v>2206</v>
      </c>
      <c r="E280" s="39">
        <v>336238</v>
      </c>
      <c r="F280" s="37" t="s">
        <v>2828</v>
      </c>
      <c r="G280" s="34">
        <v>2008</v>
      </c>
      <c r="H280" s="34" t="s">
        <v>3002</v>
      </c>
      <c r="I280" s="37" t="s">
        <v>11</v>
      </c>
      <c r="J280" s="40">
        <v>2</v>
      </c>
      <c r="K280" s="41">
        <v>2628.46</v>
      </c>
      <c r="L280" s="42">
        <f t="shared" si="31"/>
        <v>5256.92</v>
      </c>
      <c r="M280" s="34" t="s">
        <v>3059</v>
      </c>
      <c r="N280" s="44">
        <v>20</v>
      </c>
      <c r="O280" s="34" t="s">
        <v>3067</v>
      </c>
      <c r="P280" s="64">
        <v>847</v>
      </c>
      <c r="Q280" s="64">
        <f t="shared" ref="Q280:Q281" si="33">P280*J280</f>
        <v>1694</v>
      </c>
      <c r="R280" s="41">
        <v>292</v>
      </c>
      <c r="S280" s="41">
        <v>-4964.92</v>
      </c>
      <c r="T280" s="41" t="s">
        <v>3012</v>
      </c>
    </row>
    <row r="281" spans="1:20" s="43" customFormat="1" ht="19.5" customHeight="1" x14ac:dyDescent="0.2">
      <c r="A281" s="35">
        <v>266</v>
      </c>
      <c r="B281" s="36" t="s">
        <v>311</v>
      </c>
      <c r="C281" s="37" t="s">
        <v>1293</v>
      </c>
      <c r="D281" s="38" t="s">
        <v>2207</v>
      </c>
      <c r="E281" s="39">
        <v>388876</v>
      </c>
      <c r="F281" s="37" t="s">
        <v>2812</v>
      </c>
      <c r="G281" s="34">
        <v>2008</v>
      </c>
      <c r="H281" s="34" t="s">
        <v>3002</v>
      </c>
      <c r="I281" s="37" t="s">
        <v>11</v>
      </c>
      <c r="J281" s="40">
        <v>4</v>
      </c>
      <c r="K281" s="41">
        <v>1656.65</v>
      </c>
      <c r="L281" s="42">
        <f t="shared" si="31"/>
        <v>6626.6</v>
      </c>
      <c r="M281" s="34" t="s">
        <v>3059</v>
      </c>
      <c r="N281" s="44">
        <v>102</v>
      </c>
      <c r="O281" s="34" t="s">
        <v>3067</v>
      </c>
      <c r="P281" s="64">
        <v>780</v>
      </c>
      <c r="Q281" s="64">
        <f t="shared" si="33"/>
        <v>3120</v>
      </c>
      <c r="R281" s="41">
        <v>1489.2</v>
      </c>
      <c r="S281" s="41">
        <v>-5137.4000000000005</v>
      </c>
      <c r="T281" s="41" t="s">
        <v>3012</v>
      </c>
    </row>
    <row r="282" spans="1:20" s="43" customFormat="1" ht="19.5" customHeight="1" x14ac:dyDescent="0.2">
      <c r="A282" s="35">
        <v>267</v>
      </c>
      <c r="B282" s="36" t="s">
        <v>312</v>
      </c>
      <c r="C282" s="37" t="s">
        <v>1294</v>
      </c>
      <c r="D282" s="38" t="s">
        <v>2208</v>
      </c>
      <c r="E282" s="39">
        <v>449412</v>
      </c>
      <c r="F282" s="37" t="s">
        <v>2812</v>
      </c>
      <c r="G282" s="34">
        <v>2008</v>
      </c>
      <c r="H282" s="34" t="s">
        <v>3002</v>
      </c>
      <c r="I282" s="37" t="s">
        <v>11</v>
      </c>
      <c r="J282" s="40">
        <v>5</v>
      </c>
      <c r="K282" s="41">
        <v>472.37</v>
      </c>
      <c r="L282" s="42">
        <f t="shared" si="31"/>
        <v>2361.85</v>
      </c>
      <c r="M282" s="34" t="s">
        <v>3059</v>
      </c>
      <c r="N282" s="44">
        <v>31.9</v>
      </c>
      <c r="O282" s="34" t="s">
        <v>3067</v>
      </c>
      <c r="P282" s="72">
        <f>K282*0.5</f>
        <v>236.185</v>
      </c>
      <c r="Q282" s="72">
        <f>P282*J282</f>
        <v>1180.925</v>
      </c>
      <c r="R282" s="41">
        <v>465.73999999999995</v>
      </c>
      <c r="S282" s="41">
        <v>-1896.11</v>
      </c>
      <c r="T282" s="41" t="s">
        <v>3012</v>
      </c>
    </row>
    <row r="283" spans="1:20" s="43" customFormat="1" ht="19.5" customHeight="1" x14ac:dyDescent="0.2">
      <c r="A283" s="35">
        <v>268</v>
      </c>
      <c r="B283" s="36" t="s">
        <v>313</v>
      </c>
      <c r="C283" s="37" t="s">
        <v>1295</v>
      </c>
      <c r="D283" s="38" t="s">
        <v>2209</v>
      </c>
      <c r="E283" s="39">
        <v>339535</v>
      </c>
      <c r="F283" s="37" t="s">
        <v>2819</v>
      </c>
      <c r="G283" s="34">
        <v>2006</v>
      </c>
      <c r="H283" s="34" t="s">
        <v>3002</v>
      </c>
      <c r="I283" s="37" t="s">
        <v>11</v>
      </c>
      <c r="J283" s="40">
        <v>23</v>
      </c>
      <c r="K283" s="41">
        <v>1792.3700000000001</v>
      </c>
      <c r="L283" s="42">
        <f t="shared" si="31"/>
        <v>41224.51</v>
      </c>
      <c r="M283" s="34" t="s">
        <v>3059</v>
      </c>
      <c r="N283" s="44">
        <v>2.4</v>
      </c>
      <c r="O283" s="34" t="s">
        <v>3067</v>
      </c>
      <c r="P283" s="64">
        <v>780</v>
      </c>
      <c r="Q283" s="64">
        <f>P283*J283</f>
        <v>17940</v>
      </c>
      <c r="R283" s="41">
        <v>35.04</v>
      </c>
      <c r="S283" s="41">
        <v>-41189.47</v>
      </c>
      <c r="T283" s="41" t="s">
        <v>3012</v>
      </c>
    </row>
    <row r="284" spans="1:20" s="43" customFormat="1" ht="19.5" customHeight="1" x14ac:dyDescent="0.2">
      <c r="A284" s="35">
        <v>269</v>
      </c>
      <c r="B284" s="36" t="s">
        <v>314</v>
      </c>
      <c r="C284" s="37" t="s">
        <v>1296</v>
      </c>
      <c r="D284" s="38" t="s">
        <v>2210</v>
      </c>
      <c r="E284" s="39">
        <v>404709</v>
      </c>
      <c r="F284" s="37" t="s">
        <v>2821</v>
      </c>
      <c r="G284" s="34">
        <v>2006</v>
      </c>
      <c r="H284" s="34" t="s">
        <v>3002</v>
      </c>
      <c r="I284" s="37" t="s">
        <v>11</v>
      </c>
      <c r="J284" s="40">
        <v>1</v>
      </c>
      <c r="K284" s="41">
        <v>69047.88</v>
      </c>
      <c r="L284" s="42">
        <f t="shared" si="31"/>
        <v>69047.88</v>
      </c>
      <c r="M284" s="34" t="s">
        <v>3059</v>
      </c>
      <c r="N284" s="65">
        <v>9.8000000000000007</v>
      </c>
      <c r="O284" s="34" t="s">
        <v>3066</v>
      </c>
      <c r="P284" s="41">
        <v>14.6</v>
      </c>
      <c r="Q284" s="41">
        <f>P284*N284</f>
        <v>143.08000000000001</v>
      </c>
      <c r="R284" s="41">
        <v>143.08000000000001</v>
      </c>
      <c r="S284" s="41">
        <v>-68904.800000000003</v>
      </c>
      <c r="T284" s="41" t="s">
        <v>3012</v>
      </c>
    </row>
    <row r="285" spans="1:20" s="43" customFormat="1" ht="19.5" customHeight="1" x14ac:dyDescent="0.2">
      <c r="A285" s="35">
        <v>270</v>
      </c>
      <c r="B285" s="36" t="s">
        <v>315</v>
      </c>
      <c r="C285" s="37" t="s">
        <v>1297</v>
      </c>
      <c r="D285" s="38" t="s">
        <v>2211</v>
      </c>
      <c r="E285" s="39">
        <v>334752</v>
      </c>
      <c r="F285" s="37" t="s">
        <v>2819</v>
      </c>
      <c r="G285" s="34">
        <v>2006</v>
      </c>
      <c r="H285" s="34" t="s">
        <v>3002</v>
      </c>
      <c r="I285" s="37" t="s">
        <v>11</v>
      </c>
      <c r="J285" s="40">
        <v>2</v>
      </c>
      <c r="K285" s="41">
        <v>49.08</v>
      </c>
      <c r="L285" s="42">
        <f t="shared" si="31"/>
        <v>98.16</v>
      </c>
      <c r="M285" s="34" t="s">
        <v>3059</v>
      </c>
      <c r="N285" s="44">
        <v>2.4</v>
      </c>
      <c r="O285" s="34" t="s">
        <v>3067</v>
      </c>
      <c r="P285" s="64">
        <v>50</v>
      </c>
      <c r="Q285" s="64">
        <f t="shared" ref="Q285:Q291" si="34">P285*J285</f>
        <v>100</v>
      </c>
      <c r="R285" s="41">
        <v>35.04</v>
      </c>
      <c r="S285" s="41">
        <v>-63.12</v>
      </c>
      <c r="T285" s="41" t="s">
        <v>3012</v>
      </c>
    </row>
    <row r="286" spans="1:20" s="43" customFormat="1" ht="19.5" customHeight="1" x14ac:dyDescent="0.2">
      <c r="A286" s="35">
        <v>271</v>
      </c>
      <c r="B286" s="36" t="s">
        <v>316</v>
      </c>
      <c r="C286" s="37" t="s">
        <v>1298</v>
      </c>
      <c r="D286" s="38" t="s">
        <v>2212</v>
      </c>
      <c r="E286" s="39">
        <v>336797</v>
      </c>
      <c r="F286" s="37" t="s">
        <v>2819</v>
      </c>
      <c r="G286" s="34">
        <v>2006</v>
      </c>
      <c r="H286" s="34" t="s">
        <v>3002</v>
      </c>
      <c r="I286" s="37" t="s">
        <v>11</v>
      </c>
      <c r="J286" s="40">
        <v>1</v>
      </c>
      <c r="K286" s="41">
        <v>368.08</v>
      </c>
      <c r="L286" s="42">
        <f t="shared" si="31"/>
        <v>368.08</v>
      </c>
      <c r="M286" s="34" t="s">
        <v>3059</v>
      </c>
      <c r="N286" s="44">
        <v>0.8</v>
      </c>
      <c r="O286" s="34" t="s">
        <v>3067</v>
      </c>
      <c r="P286" s="64">
        <v>220</v>
      </c>
      <c r="Q286" s="64">
        <f t="shared" si="34"/>
        <v>220</v>
      </c>
      <c r="R286" s="41">
        <v>11.68</v>
      </c>
      <c r="S286" s="41">
        <v>-356.4</v>
      </c>
      <c r="T286" s="41" t="s">
        <v>3012</v>
      </c>
    </row>
    <row r="287" spans="1:20" s="43" customFormat="1" ht="19.5" customHeight="1" x14ac:dyDescent="0.2">
      <c r="A287" s="35">
        <v>272</v>
      </c>
      <c r="B287" s="36" t="s">
        <v>62</v>
      </c>
      <c r="C287" s="37" t="s">
        <v>1044</v>
      </c>
      <c r="D287" s="38" t="s">
        <v>2024</v>
      </c>
      <c r="E287" s="39">
        <v>334343</v>
      </c>
      <c r="F287" s="37" t="s">
        <v>2819</v>
      </c>
      <c r="G287" s="34">
        <v>2006</v>
      </c>
      <c r="H287" s="34" t="s">
        <v>3002</v>
      </c>
      <c r="I287" s="37" t="s">
        <v>11</v>
      </c>
      <c r="J287" s="40">
        <v>5</v>
      </c>
      <c r="K287" s="41">
        <v>458.71499999999997</v>
      </c>
      <c r="L287" s="42">
        <f t="shared" si="31"/>
        <v>2293.5749999999998</v>
      </c>
      <c r="M287" s="34" t="s">
        <v>3059</v>
      </c>
      <c r="N287" s="44">
        <v>0.9</v>
      </c>
      <c r="O287" s="34" t="s">
        <v>3067</v>
      </c>
      <c r="P287" s="64">
        <v>250</v>
      </c>
      <c r="Q287" s="64">
        <f t="shared" si="34"/>
        <v>1250</v>
      </c>
      <c r="R287" s="41">
        <v>13.14</v>
      </c>
      <c r="S287" s="41">
        <v>-904.29</v>
      </c>
      <c r="T287" s="41" t="s">
        <v>3012</v>
      </c>
    </row>
    <row r="288" spans="1:20" s="43" customFormat="1" ht="19.5" customHeight="1" x14ac:dyDescent="0.2">
      <c r="A288" s="35">
        <v>273</v>
      </c>
      <c r="B288" s="36" t="s">
        <v>317</v>
      </c>
      <c r="C288" s="37" t="s">
        <v>1299</v>
      </c>
      <c r="D288" s="38" t="s">
        <v>2213</v>
      </c>
      <c r="E288" s="39">
        <v>379134</v>
      </c>
      <c r="F288" s="37" t="s">
        <v>2819</v>
      </c>
      <c r="G288" s="34">
        <v>2006</v>
      </c>
      <c r="H288" s="34" t="s">
        <v>3002</v>
      </c>
      <c r="I288" s="37" t="s">
        <v>11</v>
      </c>
      <c r="J288" s="40">
        <v>9</v>
      </c>
      <c r="K288" s="41">
        <v>1041.9399999999998</v>
      </c>
      <c r="L288" s="42">
        <f t="shared" si="31"/>
        <v>9377.4599999999991</v>
      </c>
      <c r="M288" s="34" t="s">
        <v>3059</v>
      </c>
      <c r="N288" s="44">
        <v>3.2</v>
      </c>
      <c r="O288" s="34" t="s">
        <v>3067</v>
      </c>
      <c r="P288" s="64">
        <v>710</v>
      </c>
      <c r="Q288" s="64">
        <f t="shared" si="34"/>
        <v>6390</v>
      </c>
      <c r="R288" s="41">
        <v>46.72</v>
      </c>
      <c r="S288" s="41">
        <v>-9330.74</v>
      </c>
      <c r="T288" s="41" t="s">
        <v>3012</v>
      </c>
    </row>
    <row r="289" spans="1:20" s="43" customFormat="1" ht="19.5" customHeight="1" x14ac:dyDescent="0.2">
      <c r="A289" s="35">
        <v>274</v>
      </c>
      <c r="B289" s="36" t="s">
        <v>318</v>
      </c>
      <c r="C289" s="37" t="s">
        <v>1300</v>
      </c>
      <c r="D289" s="38" t="s">
        <v>2214</v>
      </c>
      <c r="E289" s="39">
        <v>415440</v>
      </c>
      <c r="F289" s="37" t="s">
        <v>2814</v>
      </c>
      <c r="G289" s="34">
        <v>2006</v>
      </c>
      <c r="H289" s="34" t="s">
        <v>3002</v>
      </c>
      <c r="I289" s="37" t="s">
        <v>11</v>
      </c>
      <c r="J289" s="40">
        <v>8</v>
      </c>
      <c r="K289" s="41">
        <v>7218.84</v>
      </c>
      <c r="L289" s="42">
        <f t="shared" si="31"/>
        <v>57750.720000000001</v>
      </c>
      <c r="M289" s="34" t="s">
        <v>3059</v>
      </c>
      <c r="N289" s="44">
        <v>46</v>
      </c>
      <c r="O289" s="34" t="s">
        <v>3067</v>
      </c>
      <c r="P289" s="64">
        <v>5000</v>
      </c>
      <c r="Q289" s="64">
        <f t="shared" si="34"/>
        <v>40000</v>
      </c>
      <c r="R289" s="41">
        <v>671.6</v>
      </c>
      <c r="S289" s="41">
        <v>-57079.12</v>
      </c>
      <c r="T289" s="41" t="s">
        <v>3012</v>
      </c>
    </row>
    <row r="290" spans="1:20" s="43" customFormat="1" ht="19.5" customHeight="1" x14ac:dyDescent="0.2">
      <c r="A290" s="35">
        <v>275</v>
      </c>
      <c r="B290" s="36" t="s">
        <v>319</v>
      </c>
      <c r="C290" s="37" t="s">
        <v>1301</v>
      </c>
      <c r="D290" s="38" t="s">
        <v>2215</v>
      </c>
      <c r="E290" s="39">
        <v>334628</v>
      </c>
      <c r="F290" s="37" t="s">
        <v>2819</v>
      </c>
      <c r="G290" s="34">
        <v>2006</v>
      </c>
      <c r="H290" s="34" t="s">
        <v>3002</v>
      </c>
      <c r="I290" s="37" t="s">
        <v>11</v>
      </c>
      <c r="J290" s="40">
        <v>11</v>
      </c>
      <c r="K290" s="41">
        <v>102.47000000000001</v>
      </c>
      <c r="L290" s="42">
        <f t="shared" si="31"/>
        <v>1127.17</v>
      </c>
      <c r="M290" s="34" t="s">
        <v>3059</v>
      </c>
      <c r="N290" s="44">
        <v>2.8</v>
      </c>
      <c r="O290" s="34" t="s">
        <v>3067</v>
      </c>
      <c r="P290" s="64">
        <v>70</v>
      </c>
      <c r="Q290" s="64">
        <f t="shared" si="34"/>
        <v>770</v>
      </c>
      <c r="R290" s="41">
        <v>40.879999999999995</v>
      </c>
      <c r="S290" s="41">
        <v>-1086.29</v>
      </c>
      <c r="T290" s="41" t="s">
        <v>3012</v>
      </c>
    </row>
    <row r="291" spans="1:20" s="43" customFormat="1" ht="19.5" customHeight="1" x14ac:dyDescent="0.2">
      <c r="A291" s="35">
        <v>276</v>
      </c>
      <c r="B291" s="36" t="s">
        <v>320</v>
      </c>
      <c r="C291" s="37" t="s">
        <v>1302</v>
      </c>
      <c r="D291" s="38" t="s">
        <v>2216</v>
      </c>
      <c r="E291" s="39">
        <v>334249</v>
      </c>
      <c r="F291" s="37" t="s">
        <v>2819</v>
      </c>
      <c r="G291" s="34">
        <v>2006</v>
      </c>
      <c r="H291" s="34" t="s">
        <v>3002</v>
      </c>
      <c r="I291" s="37" t="s">
        <v>11</v>
      </c>
      <c r="J291" s="40">
        <v>1</v>
      </c>
      <c r="K291" s="41">
        <v>92.69</v>
      </c>
      <c r="L291" s="42">
        <f t="shared" si="31"/>
        <v>92.69</v>
      </c>
      <c r="M291" s="34" t="s">
        <v>3059</v>
      </c>
      <c r="N291" s="44">
        <v>6.3</v>
      </c>
      <c r="O291" s="34" t="s">
        <v>3067</v>
      </c>
      <c r="P291" s="64">
        <v>60</v>
      </c>
      <c r="Q291" s="64">
        <f t="shared" si="34"/>
        <v>60</v>
      </c>
      <c r="R291" s="41">
        <v>91.97999999999999</v>
      </c>
      <c r="S291" s="41">
        <v>-0.71000000000000796</v>
      </c>
      <c r="T291" s="41" t="s">
        <v>3012</v>
      </c>
    </row>
    <row r="292" spans="1:20" s="43" customFormat="1" ht="19.5" customHeight="1" x14ac:dyDescent="0.2">
      <c r="A292" s="35">
        <v>277</v>
      </c>
      <c r="B292" s="36" t="s">
        <v>321</v>
      </c>
      <c r="C292" s="37" t="s">
        <v>1303</v>
      </c>
      <c r="D292" s="38" t="s">
        <v>2217</v>
      </c>
      <c r="E292" s="39">
        <v>336818</v>
      </c>
      <c r="F292" s="37" t="s">
        <v>2819</v>
      </c>
      <c r="G292" s="34">
        <v>2006</v>
      </c>
      <c r="H292" s="34" t="s">
        <v>3002</v>
      </c>
      <c r="I292" s="37" t="s">
        <v>11</v>
      </c>
      <c r="J292" s="40">
        <v>10</v>
      </c>
      <c r="K292" s="41">
        <v>398.66999999999996</v>
      </c>
      <c r="L292" s="42">
        <f t="shared" si="31"/>
        <v>3986.7</v>
      </c>
      <c r="M292" s="34" t="s">
        <v>3059</v>
      </c>
      <c r="N292" s="44">
        <v>50</v>
      </c>
      <c r="O292" s="34" t="s">
        <v>3067</v>
      </c>
      <c r="P292" s="64">
        <v>350</v>
      </c>
      <c r="Q292" s="64">
        <f>P292*J292</f>
        <v>3500</v>
      </c>
      <c r="R292" s="41">
        <v>730</v>
      </c>
      <c r="S292" s="41">
        <v>-3256.7</v>
      </c>
      <c r="T292" s="41" t="s">
        <v>3012</v>
      </c>
    </row>
    <row r="293" spans="1:20" s="43" customFormat="1" ht="19.5" customHeight="1" x14ac:dyDescent="0.2">
      <c r="A293" s="35">
        <v>278</v>
      </c>
      <c r="B293" s="36" t="s">
        <v>322</v>
      </c>
      <c r="C293" s="37" t="s">
        <v>1304</v>
      </c>
      <c r="D293" s="38" t="s">
        <v>2218</v>
      </c>
      <c r="E293" s="39">
        <v>333955</v>
      </c>
      <c r="F293" s="37" t="s">
        <v>2819</v>
      </c>
      <c r="G293" s="34">
        <v>2006</v>
      </c>
      <c r="H293" s="34" t="s">
        <v>3002</v>
      </c>
      <c r="I293" s="37" t="s">
        <v>11</v>
      </c>
      <c r="J293" s="40">
        <v>3</v>
      </c>
      <c r="K293" s="41">
        <v>439.3533333333333</v>
      </c>
      <c r="L293" s="42">
        <f t="shared" si="31"/>
        <v>1318.06</v>
      </c>
      <c r="M293" s="34" t="s">
        <v>3059</v>
      </c>
      <c r="N293" s="44">
        <v>1.8</v>
      </c>
      <c r="O293" s="34" t="s">
        <v>3067</v>
      </c>
      <c r="P293" s="64">
        <v>150</v>
      </c>
      <c r="Q293" s="64">
        <f t="shared" ref="Q293:Q295" si="35">P293*J293</f>
        <v>450</v>
      </c>
      <c r="R293" s="41">
        <v>26.28</v>
      </c>
      <c r="S293" s="41">
        <v>-1291.78</v>
      </c>
      <c r="T293" s="41" t="s">
        <v>3012</v>
      </c>
    </row>
    <row r="294" spans="1:20" s="43" customFormat="1" ht="19.5" customHeight="1" x14ac:dyDescent="0.2">
      <c r="A294" s="35">
        <v>279</v>
      </c>
      <c r="B294" s="36" t="s">
        <v>323</v>
      </c>
      <c r="C294" s="37" t="s">
        <v>1305</v>
      </c>
      <c r="D294" s="38" t="s">
        <v>2219</v>
      </c>
      <c r="E294" s="39">
        <v>392734</v>
      </c>
      <c r="F294" s="37" t="s">
        <v>2819</v>
      </c>
      <c r="G294" s="34">
        <v>2006</v>
      </c>
      <c r="H294" s="34" t="s">
        <v>3002</v>
      </c>
      <c r="I294" s="37" t="s">
        <v>11</v>
      </c>
      <c r="J294" s="40">
        <v>3</v>
      </c>
      <c r="K294" s="41">
        <v>13508.470000000001</v>
      </c>
      <c r="L294" s="42">
        <f t="shared" si="31"/>
        <v>40525.410000000003</v>
      </c>
      <c r="M294" s="34" t="s">
        <v>3059</v>
      </c>
      <c r="N294" s="44">
        <v>2.7</v>
      </c>
      <c r="O294" s="34" t="s">
        <v>3067</v>
      </c>
      <c r="P294" s="64">
        <v>3200</v>
      </c>
      <c r="Q294" s="64">
        <f t="shared" si="35"/>
        <v>9600</v>
      </c>
      <c r="R294" s="41">
        <v>39.42</v>
      </c>
      <c r="S294" s="41">
        <v>-40485.990000000005</v>
      </c>
      <c r="T294" s="41" t="s">
        <v>3012</v>
      </c>
    </row>
    <row r="295" spans="1:20" s="43" customFormat="1" ht="19.5" customHeight="1" x14ac:dyDescent="0.2">
      <c r="A295" s="35">
        <v>280</v>
      </c>
      <c r="B295" s="36" t="s">
        <v>324</v>
      </c>
      <c r="C295" s="37" t="s">
        <v>1306</v>
      </c>
      <c r="D295" s="38" t="s">
        <v>2220</v>
      </c>
      <c r="E295" s="39">
        <v>334314</v>
      </c>
      <c r="F295" s="37" t="s">
        <v>2819</v>
      </c>
      <c r="G295" s="34">
        <v>2006</v>
      </c>
      <c r="H295" s="34" t="s">
        <v>3002</v>
      </c>
      <c r="I295" s="37" t="s">
        <v>11</v>
      </c>
      <c r="J295" s="40">
        <v>3</v>
      </c>
      <c r="K295" s="41">
        <v>7554.72</v>
      </c>
      <c r="L295" s="42">
        <f t="shared" si="31"/>
        <v>22664.16</v>
      </c>
      <c r="M295" s="34" t="s">
        <v>3059</v>
      </c>
      <c r="N295" s="44">
        <v>111</v>
      </c>
      <c r="O295" s="34" t="s">
        <v>3067</v>
      </c>
      <c r="P295" s="64">
        <v>3400</v>
      </c>
      <c r="Q295" s="64">
        <f t="shared" si="35"/>
        <v>10200</v>
      </c>
      <c r="R295" s="41">
        <v>1620.6</v>
      </c>
      <c r="S295" s="41">
        <v>-21043.56</v>
      </c>
      <c r="T295" s="41" t="s">
        <v>3012</v>
      </c>
    </row>
    <row r="296" spans="1:20" s="43" customFormat="1" ht="19.5" customHeight="1" x14ac:dyDescent="0.2">
      <c r="A296" s="35">
        <v>281</v>
      </c>
      <c r="B296" s="36" t="s">
        <v>325</v>
      </c>
      <c r="C296" s="37" t="s">
        <v>1307</v>
      </c>
      <c r="D296" s="38" t="s">
        <v>2221</v>
      </c>
      <c r="E296" s="39">
        <v>341673</v>
      </c>
      <c r="F296" s="37" t="s">
        <v>2825</v>
      </c>
      <c r="G296" s="34">
        <v>2006</v>
      </c>
      <c r="H296" s="34" t="s">
        <v>3002</v>
      </c>
      <c r="I296" s="37" t="s">
        <v>11</v>
      </c>
      <c r="J296" s="40">
        <v>34</v>
      </c>
      <c r="K296" s="41">
        <v>1370.93</v>
      </c>
      <c r="L296" s="42">
        <f t="shared" si="31"/>
        <v>46611.62</v>
      </c>
      <c r="M296" s="34" t="s">
        <v>3059</v>
      </c>
      <c r="N296" s="65">
        <v>12</v>
      </c>
      <c r="O296" s="34" t="s">
        <v>3066</v>
      </c>
      <c r="P296" s="41">
        <v>14.6</v>
      </c>
      <c r="Q296" s="41">
        <f>P296*N296</f>
        <v>175.2</v>
      </c>
      <c r="R296" s="41">
        <v>175.2</v>
      </c>
      <c r="S296" s="41">
        <v>-46436.420000000006</v>
      </c>
      <c r="T296" s="41" t="s">
        <v>3012</v>
      </c>
    </row>
    <row r="297" spans="1:20" s="43" customFormat="1" ht="19.5" customHeight="1" x14ac:dyDescent="0.2">
      <c r="A297" s="35">
        <v>282</v>
      </c>
      <c r="B297" s="36" t="s">
        <v>326</v>
      </c>
      <c r="C297" s="37" t="s">
        <v>1308</v>
      </c>
      <c r="D297" s="38" t="s">
        <v>2222</v>
      </c>
      <c r="E297" s="39">
        <v>364120</v>
      </c>
      <c r="F297" s="37" t="s">
        <v>2823</v>
      </c>
      <c r="G297" s="34">
        <v>2006</v>
      </c>
      <c r="H297" s="34" t="s">
        <v>3002</v>
      </c>
      <c r="I297" s="37" t="s">
        <v>11</v>
      </c>
      <c r="J297" s="40">
        <v>4</v>
      </c>
      <c r="K297" s="41">
        <v>6188.7325000000001</v>
      </c>
      <c r="L297" s="42">
        <f t="shared" si="31"/>
        <v>24754.93</v>
      </c>
      <c r="M297" s="34" t="s">
        <v>3059</v>
      </c>
      <c r="N297" s="44">
        <v>306</v>
      </c>
      <c r="O297" s="34" t="s">
        <v>3066</v>
      </c>
      <c r="P297" s="41">
        <v>14.6</v>
      </c>
      <c r="Q297" s="41">
        <f>P297*N297</f>
        <v>4467.5999999999995</v>
      </c>
      <c r="R297" s="41">
        <v>4467.5999999999995</v>
      </c>
      <c r="S297" s="41">
        <v>-20287.330000000002</v>
      </c>
      <c r="T297" s="41" t="s">
        <v>3012</v>
      </c>
    </row>
    <row r="298" spans="1:20" s="43" customFormat="1" ht="19.5" customHeight="1" x14ac:dyDescent="0.2">
      <c r="A298" s="35">
        <v>283</v>
      </c>
      <c r="B298" s="36" t="s">
        <v>327</v>
      </c>
      <c r="C298" s="37" t="s">
        <v>1309</v>
      </c>
      <c r="D298" s="38" t="s">
        <v>2223</v>
      </c>
      <c r="E298" s="39">
        <v>406072</v>
      </c>
      <c r="F298" s="37" t="s">
        <v>2823</v>
      </c>
      <c r="G298" s="34">
        <v>2006</v>
      </c>
      <c r="H298" s="34" t="s">
        <v>3002</v>
      </c>
      <c r="I298" s="37" t="s">
        <v>11</v>
      </c>
      <c r="J298" s="40">
        <v>2</v>
      </c>
      <c r="K298" s="41">
        <v>195.19</v>
      </c>
      <c r="L298" s="42">
        <f t="shared" si="31"/>
        <v>390.38</v>
      </c>
      <c r="M298" s="34" t="s">
        <v>3059</v>
      </c>
      <c r="N298" s="65">
        <v>108</v>
      </c>
      <c r="O298" s="34" t="s">
        <v>3066</v>
      </c>
      <c r="P298" s="41">
        <v>14.6</v>
      </c>
      <c r="Q298" s="41">
        <f>P298*N298</f>
        <v>1576.8</v>
      </c>
      <c r="R298" s="41">
        <v>1576.8</v>
      </c>
      <c r="S298" s="41">
        <v>1186.42</v>
      </c>
      <c r="T298" s="41" t="s">
        <v>3012</v>
      </c>
    </row>
    <row r="299" spans="1:20" s="43" customFormat="1" ht="19.5" customHeight="1" x14ac:dyDescent="0.2">
      <c r="A299" s="35">
        <v>284</v>
      </c>
      <c r="B299" s="36" t="s">
        <v>328</v>
      </c>
      <c r="C299" s="37" t="s">
        <v>1310</v>
      </c>
      <c r="D299" s="38" t="s">
        <v>2224</v>
      </c>
      <c r="E299" s="39">
        <v>394270</v>
      </c>
      <c r="F299" s="37" t="s">
        <v>2821</v>
      </c>
      <c r="G299" s="34">
        <v>2006</v>
      </c>
      <c r="H299" s="34" t="s">
        <v>3002</v>
      </c>
      <c r="I299" s="37" t="s">
        <v>11</v>
      </c>
      <c r="J299" s="40">
        <v>1</v>
      </c>
      <c r="K299" s="41">
        <v>11565.24</v>
      </c>
      <c r="L299" s="42">
        <f t="shared" si="31"/>
        <v>11565.24</v>
      </c>
      <c r="M299" s="34" t="s">
        <v>3059</v>
      </c>
      <c r="N299" s="65">
        <v>3.5</v>
      </c>
      <c r="O299" s="34" t="s">
        <v>3066</v>
      </c>
      <c r="P299" s="41">
        <v>14.6</v>
      </c>
      <c r="Q299" s="41">
        <f>P299*N299</f>
        <v>51.1</v>
      </c>
      <c r="R299" s="41">
        <v>51.1</v>
      </c>
      <c r="S299" s="41">
        <v>-11514.14</v>
      </c>
      <c r="T299" s="41" t="s">
        <v>3012</v>
      </c>
    </row>
    <row r="300" spans="1:20" s="43" customFormat="1" ht="19.5" customHeight="1" x14ac:dyDescent="0.2">
      <c r="A300" s="35">
        <v>285</v>
      </c>
      <c r="B300" s="36" t="s">
        <v>329</v>
      </c>
      <c r="C300" s="37" t="s">
        <v>1311</v>
      </c>
      <c r="D300" s="38" t="s">
        <v>2225</v>
      </c>
      <c r="E300" s="39">
        <v>390358</v>
      </c>
      <c r="F300" s="37" t="s">
        <v>2823</v>
      </c>
      <c r="G300" s="34">
        <v>2000</v>
      </c>
      <c r="H300" s="34" t="s">
        <v>3002</v>
      </c>
      <c r="I300" s="37" t="s">
        <v>11</v>
      </c>
      <c r="J300" s="40">
        <v>42</v>
      </c>
      <c r="K300" s="41">
        <v>1692.7899999999997</v>
      </c>
      <c r="L300" s="42">
        <f t="shared" si="31"/>
        <v>71097.179999999993</v>
      </c>
      <c r="M300" s="34" t="s">
        <v>3059</v>
      </c>
      <c r="N300" s="44">
        <v>11</v>
      </c>
      <c r="O300" s="34" t="s">
        <v>3067</v>
      </c>
      <c r="P300" s="64">
        <v>530</v>
      </c>
      <c r="Q300" s="64">
        <f t="shared" ref="Q300:Q302" si="36">P300*J300</f>
        <v>22260</v>
      </c>
      <c r="R300" s="41">
        <v>160.6</v>
      </c>
      <c r="S300" s="41">
        <v>-70936.579999999987</v>
      </c>
      <c r="T300" s="41" t="s">
        <v>3012</v>
      </c>
    </row>
    <row r="301" spans="1:20" s="43" customFormat="1" ht="19.5" customHeight="1" x14ac:dyDescent="0.2">
      <c r="A301" s="35">
        <v>286</v>
      </c>
      <c r="B301" s="36" t="s">
        <v>330</v>
      </c>
      <c r="C301" s="37" t="s">
        <v>1312</v>
      </c>
      <c r="D301" s="38" t="s">
        <v>2226</v>
      </c>
      <c r="E301" s="39">
        <v>375341</v>
      </c>
      <c r="F301" s="37" t="s">
        <v>2812</v>
      </c>
      <c r="G301" s="34">
        <v>2007</v>
      </c>
      <c r="H301" s="34" t="s">
        <v>3002</v>
      </c>
      <c r="I301" s="37" t="s">
        <v>11</v>
      </c>
      <c r="J301" s="40">
        <v>4</v>
      </c>
      <c r="K301" s="41">
        <v>1268.01</v>
      </c>
      <c r="L301" s="42">
        <f t="shared" si="31"/>
        <v>5072.04</v>
      </c>
      <c r="M301" s="34" t="s">
        <v>3059</v>
      </c>
      <c r="N301" s="44">
        <v>56</v>
      </c>
      <c r="O301" s="34" t="s">
        <v>3067</v>
      </c>
      <c r="P301" s="64">
        <v>600</v>
      </c>
      <c r="Q301" s="64">
        <f t="shared" si="36"/>
        <v>2400</v>
      </c>
      <c r="R301" s="41">
        <v>817.6</v>
      </c>
      <c r="S301" s="41">
        <v>-4254.4399999999996</v>
      </c>
      <c r="T301" s="41" t="s">
        <v>3012</v>
      </c>
    </row>
    <row r="302" spans="1:20" s="43" customFormat="1" ht="19.5" customHeight="1" x14ac:dyDescent="0.2">
      <c r="A302" s="35">
        <v>287</v>
      </c>
      <c r="B302" s="36" t="s">
        <v>331</v>
      </c>
      <c r="C302" s="37" t="s">
        <v>1313</v>
      </c>
      <c r="D302" s="38" t="s">
        <v>2227</v>
      </c>
      <c r="E302" s="39">
        <v>334112</v>
      </c>
      <c r="F302" s="37" t="s">
        <v>2819</v>
      </c>
      <c r="G302" s="34">
        <v>2007</v>
      </c>
      <c r="H302" s="34" t="s">
        <v>3002</v>
      </c>
      <c r="I302" s="37" t="s">
        <v>11</v>
      </c>
      <c r="J302" s="40">
        <v>21</v>
      </c>
      <c r="K302" s="41">
        <v>70.480476190476182</v>
      </c>
      <c r="L302" s="42">
        <f t="shared" si="31"/>
        <v>1480.09</v>
      </c>
      <c r="M302" s="34" t="s">
        <v>3059</v>
      </c>
      <c r="N302" s="44">
        <v>18.900000000000002</v>
      </c>
      <c r="O302" s="34" t="s">
        <v>3067</v>
      </c>
      <c r="P302" s="64">
        <v>60</v>
      </c>
      <c r="Q302" s="64">
        <f t="shared" si="36"/>
        <v>1260</v>
      </c>
      <c r="R302" s="41">
        <v>275.94</v>
      </c>
      <c r="S302" s="41">
        <v>-1204.1499999999999</v>
      </c>
      <c r="T302" s="41" t="s">
        <v>3012</v>
      </c>
    </row>
    <row r="303" spans="1:20" s="43" customFormat="1" ht="19.5" customHeight="1" x14ac:dyDescent="0.2">
      <c r="A303" s="35">
        <v>288</v>
      </c>
      <c r="B303" s="36" t="s">
        <v>332</v>
      </c>
      <c r="C303" s="37" t="s">
        <v>1314</v>
      </c>
      <c r="D303" s="38" t="s">
        <v>2228</v>
      </c>
      <c r="E303" s="39"/>
      <c r="F303" s="37"/>
      <c r="G303" s="34">
        <v>2001</v>
      </c>
      <c r="H303" s="34" t="s">
        <v>3002</v>
      </c>
      <c r="I303" s="37" t="s">
        <v>3004</v>
      </c>
      <c r="J303" s="40">
        <v>1</v>
      </c>
      <c r="K303" s="41">
        <v>24000</v>
      </c>
      <c r="L303" s="42">
        <f t="shared" si="31"/>
        <v>24000</v>
      </c>
      <c r="M303" s="34" t="s">
        <v>3059</v>
      </c>
      <c r="N303" s="44">
        <v>0.01</v>
      </c>
      <c r="O303" s="34" t="s">
        <v>3066</v>
      </c>
      <c r="P303" s="41">
        <v>14.6</v>
      </c>
      <c r="Q303" s="41">
        <f>P303*N303</f>
        <v>0.14599999999999999</v>
      </c>
      <c r="R303" s="41">
        <v>0.14599999999999999</v>
      </c>
      <c r="S303" s="41">
        <v>-23999.853999999999</v>
      </c>
      <c r="T303" s="41" t="s">
        <v>3012</v>
      </c>
    </row>
    <row r="304" spans="1:20" s="43" customFormat="1" ht="19.5" customHeight="1" x14ac:dyDescent="0.2">
      <c r="A304" s="35">
        <v>289</v>
      </c>
      <c r="B304" s="36" t="s">
        <v>333</v>
      </c>
      <c r="C304" s="37" t="s">
        <v>1315</v>
      </c>
      <c r="D304" s="38" t="s">
        <v>2229</v>
      </c>
      <c r="E304" s="39"/>
      <c r="F304" s="37"/>
      <c r="G304" s="34">
        <v>1999</v>
      </c>
      <c r="H304" s="34" t="s">
        <v>3003</v>
      </c>
      <c r="I304" s="37" t="s">
        <v>17</v>
      </c>
      <c r="J304" s="40">
        <v>2801.7</v>
      </c>
      <c r="K304" s="41">
        <v>100</v>
      </c>
      <c r="L304" s="42">
        <f t="shared" si="31"/>
        <v>280170</v>
      </c>
      <c r="M304" s="76" t="s">
        <v>3059</v>
      </c>
      <c r="N304" s="44">
        <v>2801.7</v>
      </c>
      <c r="O304" s="34" t="s">
        <v>3066</v>
      </c>
      <c r="P304" s="41">
        <v>14.6</v>
      </c>
      <c r="Q304" s="41">
        <f>P304*N304</f>
        <v>40904.82</v>
      </c>
      <c r="R304" s="41">
        <v>40904.82</v>
      </c>
      <c r="S304" s="41">
        <v>-239265.18</v>
      </c>
      <c r="T304" s="41" t="s">
        <v>3012</v>
      </c>
    </row>
    <row r="305" spans="1:20" s="43" customFormat="1" ht="19.5" customHeight="1" x14ac:dyDescent="0.2">
      <c r="A305" s="35">
        <v>290</v>
      </c>
      <c r="B305" s="36" t="s">
        <v>334</v>
      </c>
      <c r="C305" s="37" t="s">
        <v>1316</v>
      </c>
      <c r="D305" s="38" t="s">
        <v>2230</v>
      </c>
      <c r="E305" s="39"/>
      <c r="F305" s="37"/>
      <c r="G305" s="34">
        <v>1999</v>
      </c>
      <c r="H305" s="34" t="s">
        <v>3002</v>
      </c>
      <c r="I305" s="37" t="s">
        <v>17</v>
      </c>
      <c r="J305" s="40">
        <v>872.5</v>
      </c>
      <c r="K305" s="41">
        <v>6.7399885386819491</v>
      </c>
      <c r="L305" s="42">
        <f t="shared" si="31"/>
        <v>5880.64</v>
      </c>
      <c r="M305" s="34" t="s">
        <v>3059</v>
      </c>
      <c r="N305" s="44">
        <v>872.5</v>
      </c>
      <c r="O305" s="34" t="s">
        <v>3066</v>
      </c>
      <c r="P305" s="41">
        <v>14.6</v>
      </c>
      <c r="Q305" s="41">
        <f>P305*N305</f>
        <v>12738.5</v>
      </c>
      <c r="R305" s="41">
        <v>12738.5</v>
      </c>
      <c r="S305" s="41">
        <v>6857.86</v>
      </c>
      <c r="T305" s="41" t="s">
        <v>3012</v>
      </c>
    </row>
    <row r="306" spans="1:20" s="43" customFormat="1" ht="19.5" customHeight="1" x14ac:dyDescent="0.2">
      <c r="A306" s="35">
        <v>291</v>
      </c>
      <c r="B306" s="36" t="s">
        <v>335</v>
      </c>
      <c r="C306" s="37" t="s">
        <v>1317</v>
      </c>
      <c r="D306" s="38" t="s">
        <v>2231</v>
      </c>
      <c r="E306" s="39"/>
      <c r="F306" s="37"/>
      <c r="G306" s="34">
        <v>1999</v>
      </c>
      <c r="H306" s="34" t="s">
        <v>3002</v>
      </c>
      <c r="I306" s="37" t="s">
        <v>17</v>
      </c>
      <c r="J306" s="40">
        <v>1952.73</v>
      </c>
      <c r="K306" s="41">
        <v>4.6199986685307239</v>
      </c>
      <c r="L306" s="42">
        <f t="shared" si="31"/>
        <v>9021.61</v>
      </c>
      <c r="M306" s="34" t="s">
        <v>3059</v>
      </c>
      <c r="N306" s="44">
        <v>1952.73</v>
      </c>
      <c r="O306" s="34" t="s">
        <v>3066</v>
      </c>
      <c r="P306" s="41">
        <v>14.6</v>
      </c>
      <c r="Q306" s="41">
        <f>P306*N306</f>
        <v>28509.858</v>
      </c>
      <c r="R306" s="41">
        <v>28509.858</v>
      </c>
      <c r="S306" s="41">
        <v>19488.248</v>
      </c>
      <c r="T306" s="41" t="s">
        <v>3012</v>
      </c>
    </row>
    <row r="307" spans="1:20" s="43" customFormat="1" ht="19.5" customHeight="1" x14ac:dyDescent="0.2">
      <c r="A307" s="35">
        <v>292</v>
      </c>
      <c r="B307" s="36" t="s">
        <v>336</v>
      </c>
      <c r="C307" s="37" t="s">
        <v>1318</v>
      </c>
      <c r="D307" s="38" t="s">
        <v>2232</v>
      </c>
      <c r="E307" s="39"/>
      <c r="F307" s="37"/>
      <c r="G307" s="34">
        <v>1999</v>
      </c>
      <c r="H307" s="34" t="s">
        <v>3002</v>
      </c>
      <c r="I307" s="37" t="s">
        <v>17</v>
      </c>
      <c r="J307" s="40">
        <v>169.8</v>
      </c>
      <c r="K307" s="41">
        <v>13.489988221436983</v>
      </c>
      <c r="L307" s="42">
        <f t="shared" si="31"/>
        <v>2290.6</v>
      </c>
      <c r="M307" s="34" t="s">
        <v>3059</v>
      </c>
      <c r="N307" s="44">
        <v>169.8</v>
      </c>
      <c r="O307" s="34" t="s">
        <v>3066</v>
      </c>
      <c r="P307" s="41">
        <v>14.6</v>
      </c>
      <c r="Q307" s="41">
        <f>P307*N307</f>
        <v>2479.08</v>
      </c>
      <c r="R307" s="41">
        <v>2479.08</v>
      </c>
      <c r="S307" s="41">
        <v>188.48000000000002</v>
      </c>
      <c r="T307" s="41" t="s">
        <v>3012</v>
      </c>
    </row>
    <row r="308" spans="1:20" s="43" customFormat="1" ht="19.5" customHeight="1" x14ac:dyDescent="0.2">
      <c r="A308" s="35">
        <v>293</v>
      </c>
      <c r="B308" s="36" t="s">
        <v>337</v>
      </c>
      <c r="C308" s="37" t="s">
        <v>1319</v>
      </c>
      <c r="D308" s="38" t="s">
        <v>2233</v>
      </c>
      <c r="E308" s="39">
        <v>334786</v>
      </c>
      <c r="F308" s="37" t="s">
        <v>2813</v>
      </c>
      <c r="G308" s="34">
        <v>2000</v>
      </c>
      <c r="H308" s="34" t="s">
        <v>3002</v>
      </c>
      <c r="I308" s="37" t="s">
        <v>11</v>
      </c>
      <c r="J308" s="40">
        <v>2</v>
      </c>
      <c r="K308" s="41">
        <v>3024</v>
      </c>
      <c r="L308" s="42">
        <f t="shared" si="31"/>
        <v>6048</v>
      </c>
      <c r="M308" s="34" t="s">
        <v>3059</v>
      </c>
      <c r="N308" s="44">
        <v>135</v>
      </c>
      <c r="O308" s="34" t="s">
        <v>3067</v>
      </c>
      <c r="P308" s="64">
        <v>3000</v>
      </c>
      <c r="Q308" s="64">
        <f>P308*J308</f>
        <v>6000</v>
      </c>
      <c r="R308" s="41">
        <v>1971</v>
      </c>
      <c r="S308" s="41">
        <v>-4077</v>
      </c>
      <c r="T308" s="41" t="s">
        <v>3012</v>
      </c>
    </row>
    <row r="309" spans="1:20" s="43" customFormat="1" ht="19.5" customHeight="1" x14ac:dyDescent="0.2">
      <c r="A309" s="35">
        <v>294</v>
      </c>
      <c r="B309" s="36" t="s">
        <v>338</v>
      </c>
      <c r="C309" s="37" t="s">
        <v>1320</v>
      </c>
      <c r="D309" s="38" t="s">
        <v>2234</v>
      </c>
      <c r="E309" s="39">
        <v>343823</v>
      </c>
      <c r="F309" s="37" t="s">
        <v>2825</v>
      </c>
      <c r="G309" s="34">
        <v>2000</v>
      </c>
      <c r="H309" s="34" t="s">
        <v>3002</v>
      </c>
      <c r="I309" s="37" t="s">
        <v>11</v>
      </c>
      <c r="J309" s="40">
        <v>40</v>
      </c>
      <c r="K309" s="41">
        <v>1894.06</v>
      </c>
      <c r="L309" s="42">
        <f t="shared" si="31"/>
        <v>75762.399999999994</v>
      </c>
      <c r="M309" s="34" t="s">
        <v>3059</v>
      </c>
      <c r="N309" s="65">
        <v>8</v>
      </c>
      <c r="O309" s="34" t="s">
        <v>3066</v>
      </c>
      <c r="P309" s="41">
        <v>14.6</v>
      </c>
      <c r="Q309" s="41">
        <f t="shared" ref="Q309:Q317" si="37">P309*N309</f>
        <v>116.8</v>
      </c>
      <c r="R309" s="41">
        <v>116.8</v>
      </c>
      <c r="S309" s="41">
        <v>-75645.599999999991</v>
      </c>
      <c r="T309" s="41" t="s">
        <v>3012</v>
      </c>
    </row>
    <row r="310" spans="1:20" s="43" customFormat="1" ht="19.5" customHeight="1" x14ac:dyDescent="0.2">
      <c r="A310" s="35">
        <v>295</v>
      </c>
      <c r="B310" s="36" t="s">
        <v>339</v>
      </c>
      <c r="C310" s="37" t="s">
        <v>1321</v>
      </c>
      <c r="D310" s="38" t="s">
        <v>2235</v>
      </c>
      <c r="E310" s="39">
        <v>345184</v>
      </c>
      <c r="F310" s="37" t="s">
        <v>2825</v>
      </c>
      <c r="G310" s="34">
        <v>2000</v>
      </c>
      <c r="H310" s="34" t="s">
        <v>3002</v>
      </c>
      <c r="I310" s="37" t="s">
        <v>11</v>
      </c>
      <c r="J310" s="40">
        <v>36</v>
      </c>
      <c r="K310" s="41">
        <v>1856.8200000000002</v>
      </c>
      <c r="L310" s="42">
        <f t="shared" si="31"/>
        <v>66845.52</v>
      </c>
      <c r="M310" s="34" t="s">
        <v>3059</v>
      </c>
      <c r="N310" s="65">
        <v>17.600000000000001</v>
      </c>
      <c r="O310" s="34" t="s">
        <v>3066</v>
      </c>
      <c r="P310" s="41">
        <v>14.6</v>
      </c>
      <c r="Q310" s="41">
        <f t="shared" si="37"/>
        <v>256.96000000000004</v>
      </c>
      <c r="R310" s="41">
        <v>256.96000000000004</v>
      </c>
      <c r="S310" s="41">
        <v>-66588.56</v>
      </c>
      <c r="T310" s="41" t="s">
        <v>3012</v>
      </c>
    </row>
    <row r="311" spans="1:20" s="43" customFormat="1" ht="19.5" customHeight="1" x14ac:dyDescent="0.2">
      <c r="A311" s="35">
        <v>296</v>
      </c>
      <c r="B311" s="36" t="s">
        <v>340</v>
      </c>
      <c r="C311" s="37" t="s">
        <v>1322</v>
      </c>
      <c r="D311" s="38" t="s">
        <v>2236</v>
      </c>
      <c r="E311" s="39">
        <v>431290</v>
      </c>
      <c r="F311" s="37" t="s">
        <v>2821</v>
      </c>
      <c r="G311" s="34">
        <v>2000</v>
      </c>
      <c r="H311" s="34" t="s">
        <v>3002</v>
      </c>
      <c r="I311" s="37" t="s">
        <v>11</v>
      </c>
      <c r="J311" s="40">
        <v>1</v>
      </c>
      <c r="K311" s="41">
        <v>5728.23</v>
      </c>
      <c r="L311" s="42">
        <f t="shared" si="31"/>
        <v>5728.23</v>
      </c>
      <c r="M311" s="34" t="s">
        <v>3059</v>
      </c>
      <c r="N311" s="44">
        <v>4.2</v>
      </c>
      <c r="O311" s="34" t="s">
        <v>3066</v>
      </c>
      <c r="P311" s="41">
        <v>14.6</v>
      </c>
      <c r="Q311" s="41">
        <f t="shared" si="37"/>
        <v>61.32</v>
      </c>
      <c r="R311" s="41">
        <v>61.32</v>
      </c>
      <c r="S311" s="41">
        <v>-5666.91</v>
      </c>
      <c r="T311" s="41" t="s">
        <v>3012</v>
      </c>
    </row>
    <row r="312" spans="1:20" s="43" customFormat="1" ht="19.5" customHeight="1" x14ac:dyDescent="0.2">
      <c r="A312" s="35">
        <v>297</v>
      </c>
      <c r="B312" s="36" t="s">
        <v>341</v>
      </c>
      <c r="C312" s="37" t="s">
        <v>1323</v>
      </c>
      <c r="D312" s="38" t="s">
        <v>1323</v>
      </c>
      <c r="E312" s="39">
        <v>431284</v>
      </c>
      <c r="F312" s="37" t="s">
        <v>2821</v>
      </c>
      <c r="G312" s="34">
        <v>2000</v>
      </c>
      <c r="H312" s="34" t="s">
        <v>3002</v>
      </c>
      <c r="I312" s="37" t="s">
        <v>11</v>
      </c>
      <c r="J312" s="40">
        <v>2</v>
      </c>
      <c r="K312" s="41">
        <v>186.1</v>
      </c>
      <c r="L312" s="42">
        <f t="shared" si="31"/>
        <v>372.2</v>
      </c>
      <c r="M312" s="34" t="s">
        <v>3059</v>
      </c>
      <c r="N312" s="44">
        <v>4</v>
      </c>
      <c r="O312" s="34" t="s">
        <v>3066</v>
      </c>
      <c r="P312" s="41">
        <v>14.6</v>
      </c>
      <c r="Q312" s="41">
        <f t="shared" si="37"/>
        <v>58.4</v>
      </c>
      <c r="R312" s="41">
        <v>58.4</v>
      </c>
      <c r="S312" s="41">
        <v>-313.8</v>
      </c>
      <c r="T312" s="41" t="s">
        <v>3012</v>
      </c>
    </row>
    <row r="313" spans="1:20" s="43" customFormat="1" ht="19.5" customHeight="1" x14ac:dyDescent="0.2">
      <c r="A313" s="35">
        <v>298</v>
      </c>
      <c r="B313" s="36" t="s">
        <v>342</v>
      </c>
      <c r="C313" s="37" t="s">
        <v>1324</v>
      </c>
      <c r="D313" s="38" t="s">
        <v>2237</v>
      </c>
      <c r="E313" s="39">
        <v>345993</v>
      </c>
      <c r="F313" s="37" t="s">
        <v>2831</v>
      </c>
      <c r="G313" s="34">
        <v>2000</v>
      </c>
      <c r="H313" s="34" t="s">
        <v>3002</v>
      </c>
      <c r="I313" s="37" t="s">
        <v>11</v>
      </c>
      <c r="J313" s="40">
        <v>6</v>
      </c>
      <c r="K313" s="41">
        <v>445.22</v>
      </c>
      <c r="L313" s="42">
        <f t="shared" si="31"/>
        <v>2671.32</v>
      </c>
      <c r="M313" s="34" t="s">
        <v>3059</v>
      </c>
      <c r="N313" s="44">
        <v>6</v>
      </c>
      <c r="O313" s="34" t="s">
        <v>3066</v>
      </c>
      <c r="P313" s="41">
        <v>14.6</v>
      </c>
      <c r="Q313" s="41">
        <f t="shared" si="37"/>
        <v>87.6</v>
      </c>
      <c r="R313" s="41">
        <v>87.6</v>
      </c>
      <c r="S313" s="41">
        <v>-2583.7200000000003</v>
      </c>
      <c r="T313" s="41" t="s">
        <v>3012</v>
      </c>
    </row>
    <row r="314" spans="1:20" s="43" customFormat="1" ht="19.5" customHeight="1" x14ac:dyDescent="0.2">
      <c r="A314" s="35">
        <v>299</v>
      </c>
      <c r="B314" s="36" t="s">
        <v>343</v>
      </c>
      <c r="C314" s="37" t="s">
        <v>1325</v>
      </c>
      <c r="D314" s="38" t="s">
        <v>2238</v>
      </c>
      <c r="E314" s="39">
        <v>431338</v>
      </c>
      <c r="F314" s="37" t="s">
        <v>2821</v>
      </c>
      <c r="G314" s="34">
        <v>2000</v>
      </c>
      <c r="H314" s="34" t="s">
        <v>3002</v>
      </c>
      <c r="I314" s="37" t="s">
        <v>11</v>
      </c>
      <c r="J314" s="40">
        <v>1</v>
      </c>
      <c r="K314" s="41">
        <v>5460.56</v>
      </c>
      <c r="L314" s="42">
        <f t="shared" si="31"/>
        <v>5460.56</v>
      </c>
      <c r="M314" s="34" t="s">
        <v>3059</v>
      </c>
      <c r="N314" s="65">
        <v>58</v>
      </c>
      <c r="O314" s="34" t="s">
        <v>3066</v>
      </c>
      <c r="P314" s="41">
        <v>14.6</v>
      </c>
      <c r="Q314" s="41">
        <f t="shared" si="37"/>
        <v>846.8</v>
      </c>
      <c r="R314" s="41">
        <v>846.8</v>
      </c>
      <c r="S314" s="41">
        <v>-4613.76</v>
      </c>
      <c r="T314" s="41" t="s">
        <v>3012</v>
      </c>
    </row>
    <row r="315" spans="1:20" s="43" customFormat="1" ht="19.5" customHeight="1" x14ac:dyDescent="0.2">
      <c r="A315" s="35">
        <v>300</v>
      </c>
      <c r="B315" s="36" t="s">
        <v>344</v>
      </c>
      <c r="C315" s="37" t="s">
        <v>1326</v>
      </c>
      <c r="D315" s="38" t="s">
        <v>2239</v>
      </c>
      <c r="E315" s="39">
        <v>431339</v>
      </c>
      <c r="F315" s="37" t="s">
        <v>2821</v>
      </c>
      <c r="G315" s="34">
        <v>2000</v>
      </c>
      <c r="H315" s="34" t="s">
        <v>3002</v>
      </c>
      <c r="I315" s="37" t="s">
        <v>11</v>
      </c>
      <c r="J315" s="40">
        <v>1</v>
      </c>
      <c r="K315" s="41">
        <v>5460.56</v>
      </c>
      <c r="L315" s="42">
        <f t="shared" si="31"/>
        <v>5460.56</v>
      </c>
      <c r="M315" s="34" t="s">
        <v>3059</v>
      </c>
      <c r="N315" s="65">
        <v>43</v>
      </c>
      <c r="O315" s="34" t="s">
        <v>3066</v>
      </c>
      <c r="P315" s="41">
        <v>14.6</v>
      </c>
      <c r="Q315" s="41">
        <f t="shared" si="37"/>
        <v>627.79999999999995</v>
      </c>
      <c r="R315" s="41">
        <v>627.79999999999995</v>
      </c>
      <c r="S315" s="41">
        <v>-4832.76</v>
      </c>
      <c r="T315" s="41" t="s">
        <v>3012</v>
      </c>
    </row>
    <row r="316" spans="1:20" s="43" customFormat="1" ht="19.5" customHeight="1" x14ac:dyDescent="0.2">
      <c r="A316" s="35">
        <v>301</v>
      </c>
      <c r="B316" s="36" t="s">
        <v>309</v>
      </c>
      <c r="C316" s="37" t="s">
        <v>1291</v>
      </c>
      <c r="D316" s="38" t="s">
        <v>2205</v>
      </c>
      <c r="E316" s="39">
        <v>375950</v>
      </c>
      <c r="F316" s="37" t="s">
        <v>2841</v>
      </c>
      <c r="G316" s="34">
        <v>2000</v>
      </c>
      <c r="H316" s="34" t="s">
        <v>3002</v>
      </c>
      <c r="I316" s="37" t="s">
        <v>11</v>
      </c>
      <c r="J316" s="40">
        <v>16</v>
      </c>
      <c r="K316" s="41">
        <v>30.61</v>
      </c>
      <c r="L316" s="42">
        <f t="shared" si="31"/>
        <v>489.76</v>
      </c>
      <c r="M316" s="34" t="s">
        <v>3059</v>
      </c>
      <c r="N316" s="44">
        <v>2.2000000000000002</v>
      </c>
      <c r="O316" s="34" t="s">
        <v>3066</v>
      </c>
      <c r="P316" s="41">
        <v>14.6</v>
      </c>
      <c r="Q316" s="41">
        <f t="shared" si="37"/>
        <v>32.120000000000005</v>
      </c>
      <c r="R316" s="41">
        <v>32.120000000000005</v>
      </c>
      <c r="S316" s="41">
        <v>-457.64</v>
      </c>
      <c r="T316" s="41" t="s">
        <v>3012</v>
      </c>
    </row>
    <row r="317" spans="1:20" s="62" customFormat="1" ht="19.5" customHeight="1" x14ac:dyDescent="0.2">
      <c r="A317" s="35">
        <v>302</v>
      </c>
      <c r="B317" s="66" t="s">
        <v>3013</v>
      </c>
      <c r="C317" s="67" t="s">
        <v>3018</v>
      </c>
      <c r="D317" s="68" t="s">
        <v>3018</v>
      </c>
      <c r="E317" s="69">
        <v>341319</v>
      </c>
      <c r="F317" s="67" t="s">
        <v>2825</v>
      </c>
      <c r="G317" s="70">
        <v>2016</v>
      </c>
      <c r="H317" s="70" t="s">
        <v>3002</v>
      </c>
      <c r="I317" s="67" t="s">
        <v>11</v>
      </c>
      <c r="J317" s="71">
        <v>1</v>
      </c>
      <c r="K317" s="72">
        <v>3151</v>
      </c>
      <c r="L317" s="73">
        <f t="shared" si="31"/>
        <v>3151</v>
      </c>
      <c r="M317" s="70" t="s">
        <v>3059</v>
      </c>
      <c r="N317" s="74">
        <v>1</v>
      </c>
      <c r="O317" s="70" t="s">
        <v>3042</v>
      </c>
      <c r="P317" s="72">
        <v>14.6</v>
      </c>
      <c r="Q317" s="72">
        <f t="shared" si="37"/>
        <v>14.6</v>
      </c>
      <c r="R317" s="72">
        <v>14.6</v>
      </c>
      <c r="S317" s="72">
        <v>-3136.4</v>
      </c>
      <c r="T317" s="72" t="s">
        <v>3043</v>
      </c>
    </row>
    <row r="318" spans="1:20" s="43" customFormat="1" ht="19.5" customHeight="1" x14ac:dyDescent="0.2">
      <c r="A318" s="35">
        <v>303</v>
      </c>
      <c r="B318" s="36" t="s">
        <v>3014</v>
      </c>
      <c r="C318" s="37" t="s">
        <v>3019</v>
      </c>
      <c r="D318" s="38" t="s">
        <v>3023</v>
      </c>
      <c r="E318" s="39">
        <v>337352</v>
      </c>
      <c r="F318" s="37" t="s">
        <v>2825</v>
      </c>
      <c r="G318" s="34">
        <v>2016</v>
      </c>
      <c r="H318" s="34" t="s">
        <v>3002</v>
      </c>
      <c r="I318" s="37" t="s">
        <v>11</v>
      </c>
      <c r="J318" s="40">
        <v>1</v>
      </c>
      <c r="K318" s="41">
        <v>9491.3700000000008</v>
      </c>
      <c r="L318" s="42">
        <f t="shared" si="31"/>
        <v>9491.3700000000008</v>
      </c>
      <c r="M318" s="34" t="s">
        <v>3058</v>
      </c>
      <c r="N318" s="44">
        <v>0</v>
      </c>
      <c r="O318" s="34" t="s">
        <v>3042</v>
      </c>
      <c r="P318" s="41">
        <v>1</v>
      </c>
      <c r="Q318" s="41">
        <v>1</v>
      </c>
      <c r="R318" s="41">
        <v>0</v>
      </c>
      <c r="S318" s="41">
        <v>-9491.3700000000008</v>
      </c>
      <c r="T318" s="41" t="s">
        <v>3043</v>
      </c>
    </row>
    <row r="319" spans="1:20" s="43" customFormat="1" ht="19.5" customHeight="1" x14ac:dyDescent="0.2">
      <c r="A319" s="35">
        <v>304</v>
      </c>
      <c r="B319" s="36" t="s">
        <v>3015</v>
      </c>
      <c r="C319" s="37" t="s">
        <v>3020</v>
      </c>
      <c r="D319" s="38" t="s">
        <v>3020</v>
      </c>
      <c r="E319" s="39">
        <v>431675</v>
      </c>
      <c r="F319" s="37" t="s">
        <v>2825</v>
      </c>
      <c r="G319" s="34">
        <v>2015</v>
      </c>
      <c r="H319" s="34" t="s">
        <v>3002</v>
      </c>
      <c r="I319" s="37" t="s">
        <v>11</v>
      </c>
      <c r="J319" s="40">
        <v>1</v>
      </c>
      <c r="K319" s="41">
        <v>10877.12</v>
      </c>
      <c r="L319" s="42">
        <f t="shared" si="31"/>
        <v>10877.12</v>
      </c>
      <c r="M319" s="34" t="s">
        <v>3059</v>
      </c>
      <c r="N319" s="44">
        <v>95</v>
      </c>
      <c r="O319" s="34" t="s">
        <v>3066</v>
      </c>
      <c r="P319" s="41">
        <v>14.6</v>
      </c>
      <c r="Q319" s="41">
        <f t="shared" ref="Q319:Q330" si="38">P319*N319</f>
        <v>1387</v>
      </c>
      <c r="R319" s="41">
        <v>1387</v>
      </c>
      <c r="S319" s="41">
        <v>-9490.1200000000008</v>
      </c>
      <c r="T319" s="41" t="s">
        <v>3043</v>
      </c>
    </row>
    <row r="320" spans="1:20" s="43" customFormat="1" ht="19.5" customHeight="1" x14ac:dyDescent="0.2">
      <c r="A320" s="35">
        <v>305</v>
      </c>
      <c r="B320" s="36" t="s">
        <v>3016</v>
      </c>
      <c r="C320" s="37" t="s">
        <v>3021</v>
      </c>
      <c r="D320" s="38" t="s">
        <v>3021</v>
      </c>
      <c r="E320" s="39">
        <v>341926</v>
      </c>
      <c r="F320" s="37" t="s">
        <v>2825</v>
      </c>
      <c r="G320" s="34">
        <v>2017</v>
      </c>
      <c r="H320" s="34" t="s">
        <v>3002</v>
      </c>
      <c r="I320" s="37" t="s">
        <v>11</v>
      </c>
      <c r="J320" s="40">
        <v>4</v>
      </c>
      <c r="K320" s="41">
        <v>132.69999999999999</v>
      </c>
      <c r="L320" s="42">
        <f t="shared" si="31"/>
        <v>530.79999999999995</v>
      </c>
      <c r="M320" s="34" t="s">
        <v>3059</v>
      </c>
      <c r="N320" s="44">
        <v>4.4000000000000004</v>
      </c>
      <c r="O320" s="34" t="s">
        <v>3042</v>
      </c>
      <c r="P320" s="41">
        <v>14.6</v>
      </c>
      <c r="Q320" s="41">
        <f t="shared" si="38"/>
        <v>64.240000000000009</v>
      </c>
      <c r="R320" s="41">
        <v>64.240000000000009</v>
      </c>
      <c r="S320" s="41">
        <v>-466.55999999999995</v>
      </c>
      <c r="T320" s="41" t="s">
        <v>3043</v>
      </c>
    </row>
    <row r="321" spans="1:20" s="43" customFormat="1" ht="19.5" customHeight="1" x14ac:dyDescent="0.2">
      <c r="A321" s="35">
        <v>306</v>
      </c>
      <c r="B321" s="36" t="s">
        <v>3017</v>
      </c>
      <c r="C321" s="37" t="s">
        <v>3022</v>
      </c>
      <c r="D321" s="38" t="s">
        <v>3024</v>
      </c>
      <c r="E321" s="39">
        <v>333717</v>
      </c>
      <c r="F321" s="37" t="s">
        <v>2825</v>
      </c>
      <c r="G321" s="34">
        <v>2016</v>
      </c>
      <c r="H321" s="34" t="s">
        <v>3002</v>
      </c>
      <c r="I321" s="37" t="s">
        <v>11</v>
      </c>
      <c r="J321" s="40">
        <v>2</v>
      </c>
      <c r="K321" s="41">
        <v>12411</v>
      </c>
      <c r="L321" s="42">
        <f t="shared" si="31"/>
        <v>24822</v>
      </c>
      <c r="M321" s="34" t="s">
        <v>3059</v>
      </c>
      <c r="N321" s="44">
        <v>64.8</v>
      </c>
      <c r="O321" s="34" t="s">
        <v>3042</v>
      </c>
      <c r="P321" s="41">
        <v>14.6</v>
      </c>
      <c r="Q321" s="41">
        <f t="shared" si="38"/>
        <v>946.07999999999993</v>
      </c>
      <c r="R321" s="41">
        <v>946.07999999999993</v>
      </c>
      <c r="S321" s="41">
        <v>-23875.919999999998</v>
      </c>
      <c r="T321" s="41" t="s">
        <v>3043</v>
      </c>
    </row>
    <row r="322" spans="1:20" s="43" customFormat="1" ht="19.5" customHeight="1" x14ac:dyDescent="0.2">
      <c r="A322" s="35">
        <v>307</v>
      </c>
      <c r="B322" s="36" t="s">
        <v>3025</v>
      </c>
      <c r="C322" s="37" t="s">
        <v>3026</v>
      </c>
      <c r="D322" s="38" t="s">
        <v>3027</v>
      </c>
      <c r="E322" s="39">
        <v>341365</v>
      </c>
      <c r="F322" s="37" t="s">
        <v>2825</v>
      </c>
      <c r="G322" s="34">
        <v>2017</v>
      </c>
      <c r="H322" s="34" t="s">
        <v>3002</v>
      </c>
      <c r="I322" s="37" t="s">
        <v>11</v>
      </c>
      <c r="J322" s="40">
        <v>1</v>
      </c>
      <c r="K322" s="41">
        <v>2876.34</v>
      </c>
      <c r="L322" s="42">
        <f t="shared" si="31"/>
        <v>2876.34</v>
      </c>
      <c r="M322" s="34" t="s">
        <v>3059</v>
      </c>
      <c r="N322" s="44">
        <v>20</v>
      </c>
      <c r="O322" s="34" t="s">
        <v>3042</v>
      </c>
      <c r="P322" s="41">
        <v>14.6</v>
      </c>
      <c r="Q322" s="41">
        <f t="shared" si="38"/>
        <v>292</v>
      </c>
      <c r="R322" s="41">
        <v>292</v>
      </c>
      <c r="S322" s="41">
        <v>-2584.34</v>
      </c>
      <c r="T322" s="41" t="s">
        <v>3044</v>
      </c>
    </row>
    <row r="323" spans="1:20" s="43" customFormat="1" ht="19.5" customHeight="1" x14ac:dyDescent="0.2">
      <c r="A323" s="35">
        <v>308</v>
      </c>
      <c r="B323" s="36" t="s">
        <v>3028</v>
      </c>
      <c r="C323" s="37" t="s">
        <v>3029</v>
      </c>
      <c r="D323" s="38" t="s">
        <v>3030</v>
      </c>
      <c r="E323" s="39">
        <v>345159</v>
      </c>
      <c r="F323" s="37" t="s">
        <v>2825</v>
      </c>
      <c r="G323" s="34">
        <v>2015</v>
      </c>
      <c r="H323" s="34" t="s">
        <v>3002</v>
      </c>
      <c r="I323" s="37" t="s">
        <v>11</v>
      </c>
      <c r="J323" s="40">
        <v>1</v>
      </c>
      <c r="K323" s="41">
        <v>3889.21696969697</v>
      </c>
      <c r="L323" s="42">
        <f t="shared" si="31"/>
        <v>3889.21696969697</v>
      </c>
      <c r="M323" s="34" t="s">
        <v>3059</v>
      </c>
      <c r="N323" s="44">
        <v>96</v>
      </c>
      <c r="O323" s="34" t="s">
        <v>3042</v>
      </c>
      <c r="P323" s="41">
        <v>14.6</v>
      </c>
      <c r="Q323" s="41">
        <f t="shared" si="38"/>
        <v>1401.6</v>
      </c>
      <c r="R323" s="41">
        <v>1401.6</v>
      </c>
      <c r="S323" s="41">
        <v>-2487.61696969697</v>
      </c>
      <c r="T323" s="41" t="s">
        <v>3043</v>
      </c>
    </row>
    <row r="324" spans="1:20" s="43" customFormat="1" ht="19.5" customHeight="1" x14ac:dyDescent="0.2">
      <c r="A324" s="35">
        <v>309</v>
      </c>
      <c r="B324" s="36" t="s">
        <v>3031</v>
      </c>
      <c r="C324" s="37" t="s">
        <v>3035</v>
      </c>
      <c r="D324" s="38" t="s">
        <v>3039</v>
      </c>
      <c r="E324" s="39">
        <v>333718</v>
      </c>
      <c r="F324" s="37" t="s">
        <v>2825</v>
      </c>
      <c r="G324" s="34">
        <v>2015</v>
      </c>
      <c r="H324" s="34" t="s">
        <v>3002</v>
      </c>
      <c r="I324" s="37" t="s">
        <v>11</v>
      </c>
      <c r="J324" s="40">
        <v>3</v>
      </c>
      <c r="K324" s="41">
        <v>4880.9519999999993</v>
      </c>
      <c r="L324" s="42">
        <f t="shared" si="31"/>
        <v>14642.855999999998</v>
      </c>
      <c r="M324" s="34" t="s">
        <v>3059</v>
      </c>
      <c r="N324" s="44">
        <v>120</v>
      </c>
      <c r="O324" s="34" t="s">
        <v>3042</v>
      </c>
      <c r="P324" s="41">
        <v>14.6</v>
      </c>
      <c r="Q324" s="41">
        <f t="shared" si="38"/>
        <v>1752</v>
      </c>
      <c r="R324" s="41">
        <v>1752</v>
      </c>
      <c r="S324" s="41">
        <v>-12890.855999999998</v>
      </c>
      <c r="T324" s="41" t="s">
        <v>3043</v>
      </c>
    </row>
    <row r="325" spans="1:20" s="43" customFormat="1" ht="19.5" customHeight="1" x14ac:dyDescent="0.2">
      <c r="A325" s="35">
        <v>310</v>
      </c>
      <c r="B325" s="36" t="s">
        <v>3032</v>
      </c>
      <c r="C325" s="37" t="s">
        <v>3036</v>
      </c>
      <c r="D325" s="38" t="s">
        <v>3040</v>
      </c>
      <c r="E325" s="39">
        <v>341676</v>
      </c>
      <c r="F325" s="37" t="s">
        <v>2825</v>
      </c>
      <c r="G325" s="34">
        <v>2016</v>
      </c>
      <c r="H325" s="34" t="s">
        <v>3002</v>
      </c>
      <c r="I325" s="37" t="s">
        <v>11</v>
      </c>
      <c r="J325" s="40">
        <v>1</v>
      </c>
      <c r="K325" s="41">
        <v>38733.51</v>
      </c>
      <c r="L325" s="42">
        <f t="shared" si="31"/>
        <v>38733.51</v>
      </c>
      <c r="M325" s="34" t="s">
        <v>3059</v>
      </c>
      <c r="N325" s="44">
        <v>11.2</v>
      </c>
      <c r="O325" s="34" t="s">
        <v>3042</v>
      </c>
      <c r="P325" s="41">
        <v>14.6</v>
      </c>
      <c r="Q325" s="41">
        <f t="shared" si="38"/>
        <v>163.51999999999998</v>
      </c>
      <c r="R325" s="41">
        <v>163.51999999999998</v>
      </c>
      <c r="S325" s="41">
        <v>-38569.990000000005</v>
      </c>
      <c r="T325" s="41" t="s">
        <v>3043</v>
      </c>
    </row>
    <row r="326" spans="1:20" s="43" customFormat="1" ht="19.5" customHeight="1" x14ac:dyDescent="0.2">
      <c r="A326" s="35">
        <v>311</v>
      </c>
      <c r="B326" s="36" t="s">
        <v>3033</v>
      </c>
      <c r="C326" s="37" t="s">
        <v>3037</v>
      </c>
      <c r="D326" s="38" t="s">
        <v>3037</v>
      </c>
      <c r="E326" s="39">
        <v>413843</v>
      </c>
      <c r="F326" s="37" t="s">
        <v>2821</v>
      </c>
      <c r="G326" s="34">
        <v>2015</v>
      </c>
      <c r="H326" s="34" t="s">
        <v>3002</v>
      </c>
      <c r="I326" s="37" t="s">
        <v>11</v>
      </c>
      <c r="J326" s="40">
        <v>1</v>
      </c>
      <c r="K326" s="41">
        <v>72900</v>
      </c>
      <c r="L326" s="42">
        <f t="shared" si="31"/>
        <v>72900</v>
      </c>
      <c r="M326" s="34" t="s">
        <v>3062</v>
      </c>
      <c r="N326" s="44">
        <v>0</v>
      </c>
      <c r="O326" s="34" t="s">
        <v>3066</v>
      </c>
      <c r="P326" s="41">
        <v>14.6</v>
      </c>
      <c r="Q326" s="41">
        <f t="shared" si="38"/>
        <v>0</v>
      </c>
      <c r="R326" s="41">
        <v>0</v>
      </c>
      <c r="S326" s="41">
        <v>-72900</v>
      </c>
      <c r="T326" s="41" t="s">
        <v>3043</v>
      </c>
    </row>
    <row r="327" spans="1:20" s="43" customFormat="1" ht="19.5" customHeight="1" x14ac:dyDescent="0.2">
      <c r="A327" s="35">
        <v>312</v>
      </c>
      <c r="B327" s="36" t="s">
        <v>3034</v>
      </c>
      <c r="C327" s="37" t="s">
        <v>3038</v>
      </c>
      <c r="D327" s="38" t="s">
        <v>3041</v>
      </c>
      <c r="E327" s="39">
        <v>379015</v>
      </c>
      <c r="F327" s="37" t="s">
        <v>2821</v>
      </c>
      <c r="G327" s="34">
        <v>2016</v>
      </c>
      <c r="H327" s="34" t="s">
        <v>3002</v>
      </c>
      <c r="I327" s="37" t="s">
        <v>11</v>
      </c>
      <c r="J327" s="40">
        <v>1</v>
      </c>
      <c r="K327" s="41">
        <v>8050.85</v>
      </c>
      <c r="L327" s="42">
        <f t="shared" si="31"/>
        <v>8050.85</v>
      </c>
      <c r="M327" s="34" t="s">
        <v>3059</v>
      </c>
      <c r="N327" s="44">
        <v>5</v>
      </c>
      <c r="O327" s="34" t="s">
        <v>3066</v>
      </c>
      <c r="P327" s="41">
        <v>14.6</v>
      </c>
      <c r="Q327" s="41">
        <f t="shared" si="38"/>
        <v>73</v>
      </c>
      <c r="R327" s="41">
        <v>73</v>
      </c>
      <c r="S327" s="41">
        <v>-7977.85</v>
      </c>
      <c r="T327" s="41" t="s">
        <v>3043</v>
      </c>
    </row>
    <row r="328" spans="1:20" s="43" customFormat="1" ht="19.5" customHeight="1" x14ac:dyDescent="0.2">
      <c r="A328" s="35">
        <v>313</v>
      </c>
      <c r="B328" s="36" t="s">
        <v>345</v>
      </c>
      <c r="C328" s="37" t="s">
        <v>1327</v>
      </c>
      <c r="D328" s="38" t="s">
        <v>2240</v>
      </c>
      <c r="E328" s="39">
        <v>472705</v>
      </c>
      <c r="F328" s="37" t="s">
        <v>2820</v>
      </c>
      <c r="G328" s="34">
        <v>2015</v>
      </c>
      <c r="H328" s="34" t="s">
        <v>3002</v>
      </c>
      <c r="I328" s="37" t="s">
        <v>11</v>
      </c>
      <c r="J328" s="40">
        <v>1</v>
      </c>
      <c r="K328" s="41">
        <v>296.08</v>
      </c>
      <c r="L328" s="42">
        <f t="shared" si="31"/>
        <v>296.08</v>
      </c>
      <c r="M328" s="34" t="s">
        <v>3059</v>
      </c>
      <c r="N328" s="44">
        <v>1</v>
      </c>
      <c r="O328" s="34" t="s">
        <v>3066</v>
      </c>
      <c r="P328" s="41">
        <v>14.6</v>
      </c>
      <c r="Q328" s="41">
        <f t="shared" si="38"/>
        <v>14.6</v>
      </c>
      <c r="R328" s="41">
        <v>14.6</v>
      </c>
      <c r="S328" s="41">
        <v>-281.47999999999996</v>
      </c>
      <c r="T328" s="41" t="s">
        <v>3012</v>
      </c>
    </row>
    <row r="329" spans="1:20" s="43" customFormat="1" ht="19.5" customHeight="1" x14ac:dyDescent="0.2">
      <c r="A329" s="35">
        <v>314</v>
      </c>
      <c r="B329" s="36" t="s">
        <v>346</v>
      </c>
      <c r="C329" s="37" t="s">
        <v>1328</v>
      </c>
      <c r="D329" s="38" t="s">
        <v>2241</v>
      </c>
      <c r="E329" s="39">
        <v>472705</v>
      </c>
      <c r="F329" s="37" t="s">
        <v>2820</v>
      </c>
      <c r="G329" s="34">
        <v>2017</v>
      </c>
      <c r="H329" s="34" t="s">
        <v>3002</v>
      </c>
      <c r="I329" s="37" t="s">
        <v>11</v>
      </c>
      <c r="J329" s="40">
        <v>1</v>
      </c>
      <c r="K329" s="41">
        <v>18040</v>
      </c>
      <c r="L329" s="42">
        <f t="shared" si="31"/>
        <v>18040</v>
      </c>
      <c r="M329" s="34" t="s">
        <v>3059</v>
      </c>
      <c r="N329" s="44">
        <v>10</v>
      </c>
      <c r="O329" s="34" t="s">
        <v>3066</v>
      </c>
      <c r="P329" s="41">
        <v>14.6</v>
      </c>
      <c r="Q329" s="41">
        <f t="shared" si="38"/>
        <v>146</v>
      </c>
      <c r="R329" s="41">
        <v>146</v>
      </c>
      <c r="S329" s="41">
        <v>-17894</v>
      </c>
      <c r="T329" s="41" t="s">
        <v>3012</v>
      </c>
    </row>
    <row r="330" spans="1:20" s="43" customFormat="1" ht="27.75" customHeight="1" x14ac:dyDescent="0.2">
      <c r="A330" s="35">
        <v>315</v>
      </c>
      <c r="B330" s="36" t="s">
        <v>347</v>
      </c>
      <c r="C330" s="37" t="s">
        <v>1329</v>
      </c>
      <c r="D330" s="38" t="s">
        <v>2242</v>
      </c>
      <c r="E330" s="39">
        <v>472705</v>
      </c>
      <c r="F330" s="37" t="s">
        <v>2820</v>
      </c>
      <c r="G330" s="34">
        <v>2017</v>
      </c>
      <c r="H330" s="34" t="s">
        <v>3002</v>
      </c>
      <c r="I330" s="37" t="s">
        <v>11</v>
      </c>
      <c r="J330" s="40">
        <v>9</v>
      </c>
      <c r="K330" s="41">
        <v>2952</v>
      </c>
      <c r="L330" s="42">
        <f t="shared" si="31"/>
        <v>26568</v>
      </c>
      <c r="M330" s="34" t="s">
        <v>3059</v>
      </c>
      <c r="N330" s="44">
        <v>7.2</v>
      </c>
      <c r="O330" s="34" t="s">
        <v>3066</v>
      </c>
      <c r="P330" s="41">
        <v>14.6</v>
      </c>
      <c r="Q330" s="41">
        <f t="shared" si="38"/>
        <v>105.12</v>
      </c>
      <c r="R330" s="41">
        <v>105.12</v>
      </c>
      <c r="S330" s="41">
        <v>-26462.880000000001</v>
      </c>
      <c r="T330" s="41" t="s">
        <v>3012</v>
      </c>
    </row>
    <row r="331" spans="1:20" s="43" customFormat="1" ht="19.5" customHeight="1" x14ac:dyDescent="0.2">
      <c r="A331" s="35">
        <v>316</v>
      </c>
      <c r="B331" s="36" t="s">
        <v>348</v>
      </c>
      <c r="C331" s="37" t="s">
        <v>1330</v>
      </c>
      <c r="D331" s="38" t="s">
        <v>2243</v>
      </c>
      <c r="E331" s="39">
        <v>472705</v>
      </c>
      <c r="F331" s="37" t="s">
        <v>2820</v>
      </c>
      <c r="G331" s="95">
        <v>2017</v>
      </c>
      <c r="H331" s="34" t="s">
        <v>3002</v>
      </c>
      <c r="I331" s="37" t="s">
        <v>11</v>
      </c>
      <c r="J331" s="40">
        <v>40</v>
      </c>
      <c r="K331" s="41">
        <v>315.44074999999998</v>
      </c>
      <c r="L331" s="42">
        <f t="shared" si="31"/>
        <v>12617.63</v>
      </c>
      <c r="M331" s="34" t="s">
        <v>3061</v>
      </c>
      <c r="N331" s="44">
        <v>1.2</v>
      </c>
      <c r="O331" s="34" t="s">
        <v>3067</v>
      </c>
      <c r="P331" s="41">
        <v>283.89667500000002</v>
      </c>
      <c r="Q331" s="64">
        <f>P331*J331</f>
        <v>11355.867</v>
      </c>
      <c r="R331" s="41">
        <v>78</v>
      </c>
      <c r="S331" s="41">
        <v>-12539.63</v>
      </c>
      <c r="T331" s="41" t="s">
        <v>3012</v>
      </c>
    </row>
    <row r="332" spans="1:20" s="43" customFormat="1" ht="19.5" customHeight="1" x14ac:dyDescent="0.2">
      <c r="A332" s="35">
        <v>317</v>
      </c>
      <c r="B332" s="36" t="s">
        <v>349</v>
      </c>
      <c r="C332" s="37" t="s">
        <v>1331</v>
      </c>
      <c r="D332" s="38" t="s">
        <v>2244</v>
      </c>
      <c r="E332" s="39">
        <v>472705</v>
      </c>
      <c r="F332" s="37" t="s">
        <v>2820</v>
      </c>
      <c r="G332" s="95">
        <v>2017</v>
      </c>
      <c r="H332" s="34" t="s">
        <v>3002</v>
      </c>
      <c r="I332" s="37" t="s">
        <v>11</v>
      </c>
      <c r="J332" s="40">
        <v>80</v>
      </c>
      <c r="K332" s="41">
        <v>315.44062500000001</v>
      </c>
      <c r="L332" s="42">
        <f t="shared" si="31"/>
        <v>25235.25</v>
      </c>
      <c r="M332" s="34" t="s">
        <v>3061</v>
      </c>
      <c r="N332" s="44">
        <v>4.8</v>
      </c>
      <c r="O332" s="34" t="s">
        <v>3067</v>
      </c>
      <c r="P332" s="41">
        <v>283.89656250000002</v>
      </c>
      <c r="Q332" s="64">
        <f>P332*J332</f>
        <v>22711.725000000002</v>
      </c>
      <c r="R332" s="41">
        <v>312</v>
      </c>
      <c r="S332" s="41">
        <v>-24923.25</v>
      </c>
      <c r="T332" s="41" t="s">
        <v>3012</v>
      </c>
    </row>
    <row r="333" spans="1:20" s="43" customFormat="1" ht="19.5" customHeight="1" x14ac:dyDescent="0.2">
      <c r="A333" s="35">
        <v>318</v>
      </c>
      <c r="B333" s="36" t="s">
        <v>350</v>
      </c>
      <c r="C333" s="37" t="s">
        <v>1332</v>
      </c>
      <c r="D333" s="38" t="s">
        <v>2245</v>
      </c>
      <c r="E333" s="39">
        <v>472705</v>
      </c>
      <c r="F333" s="37" t="s">
        <v>2820</v>
      </c>
      <c r="G333" s="95">
        <v>2017</v>
      </c>
      <c r="H333" s="34" t="s">
        <v>3002</v>
      </c>
      <c r="I333" s="37" t="s">
        <v>11</v>
      </c>
      <c r="J333" s="40">
        <v>50</v>
      </c>
      <c r="K333" s="41">
        <v>497.17800000000005</v>
      </c>
      <c r="L333" s="42">
        <f t="shared" si="31"/>
        <v>24858.9</v>
      </c>
      <c r="M333" s="34" t="s">
        <v>3061</v>
      </c>
      <c r="N333" s="44">
        <v>9</v>
      </c>
      <c r="O333" s="34" t="s">
        <v>3067</v>
      </c>
      <c r="P333" s="41">
        <v>447.46020000000004</v>
      </c>
      <c r="Q333" s="64">
        <f>P333*J333</f>
        <v>22373.010000000002</v>
      </c>
      <c r="R333" s="41">
        <v>585</v>
      </c>
      <c r="S333" s="41">
        <v>-24273.9</v>
      </c>
      <c r="T333" s="41" t="s">
        <v>3012</v>
      </c>
    </row>
    <row r="334" spans="1:20" s="43" customFormat="1" ht="19.5" customHeight="1" x14ac:dyDescent="0.2">
      <c r="A334" s="35">
        <v>319</v>
      </c>
      <c r="B334" s="36" t="s">
        <v>351</v>
      </c>
      <c r="C334" s="37" t="s">
        <v>1333</v>
      </c>
      <c r="D334" s="38" t="s">
        <v>2246</v>
      </c>
      <c r="E334" s="39">
        <v>472705</v>
      </c>
      <c r="F334" s="37" t="s">
        <v>2820</v>
      </c>
      <c r="G334" s="95">
        <v>2017</v>
      </c>
      <c r="H334" s="34" t="s">
        <v>3002</v>
      </c>
      <c r="I334" s="37" t="s">
        <v>11</v>
      </c>
      <c r="J334" s="40">
        <v>50</v>
      </c>
      <c r="K334" s="41">
        <v>497.17800000000005</v>
      </c>
      <c r="L334" s="42">
        <f t="shared" si="31"/>
        <v>24858.9</v>
      </c>
      <c r="M334" s="34" t="s">
        <v>3061</v>
      </c>
      <c r="N334" s="44">
        <v>32.4</v>
      </c>
      <c r="O334" s="34" t="s">
        <v>3067</v>
      </c>
      <c r="P334" s="41">
        <v>447.46020000000004</v>
      </c>
      <c r="Q334" s="64">
        <f>P334*J334</f>
        <v>22373.010000000002</v>
      </c>
      <c r="R334" s="41">
        <v>2106</v>
      </c>
      <c r="S334" s="41">
        <v>-22752.9</v>
      </c>
      <c r="T334" s="41" t="s">
        <v>3012</v>
      </c>
    </row>
    <row r="335" spans="1:20" s="43" customFormat="1" ht="19.5" customHeight="1" x14ac:dyDescent="0.2">
      <c r="A335" s="35">
        <v>320</v>
      </c>
      <c r="B335" s="36" t="s">
        <v>352</v>
      </c>
      <c r="C335" s="37" t="s">
        <v>1334</v>
      </c>
      <c r="D335" s="38" t="s">
        <v>2240</v>
      </c>
      <c r="E335" s="39">
        <v>472705</v>
      </c>
      <c r="F335" s="37" t="s">
        <v>2820</v>
      </c>
      <c r="G335" s="34">
        <v>2017</v>
      </c>
      <c r="H335" s="34" t="s">
        <v>3002</v>
      </c>
      <c r="I335" s="37" t="s">
        <v>11</v>
      </c>
      <c r="J335" s="40">
        <v>2</v>
      </c>
      <c r="K335" s="41">
        <v>414.79</v>
      </c>
      <c r="L335" s="42">
        <f t="shared" si="31"/>
        <v>829.58</v>
      </c>
      <c r="M335" s="34" t="s">
        <v>3059</v>
      </c>
      <c r="N335" s="44">
        <v>2</v>
      </c>
      <c r="O335" s="34" t="s">
        <v>3066</v>
      </c>
      <c r="P335" s="41">
        <v>14.6</v>
      </c>
      <c r="Q335" s="41">
        <f>P335*N335</f>
        <v>29.2</v>
      </c>
      <c r="R335" s="41">
        <v>29.2</v>
      </c>
      <c r="S335" s="41">
        <v>-800.38</v>
      </c>
      <c r="T335" s="41" t="s">
        <v>3012</v>
      </c>
    </row>
    <row r="336" spans="1:20" s="43" customFormat="1" ht="19.5" customHeight="1" x14ac:dyDescent="0.2">
      <c r="A336" s="35">
        <v>321</v>
      </c>
      <c r="B336" s="36" t="s">
        <v>353</v>
      </c>
      <c r="C336" s="37" t="s">
        <v>1335</v>
      </c>
      <c r="D336" s="38" t="s">
        <v>2247</v>
      </c>
      <c r="E336" s="39">
        <v>472705</v>
      </c>
      <c r="F336" s="37" t="s">
        <v>2820</v>
      </c>
      <c r="G336" s="34">
        <v>2017</v>
      </c>
      <c r="H336" s="34" t="s">
        <v>3002</v>
      </c>
      <c r="I336" s="37" t="s">
        <v>11</v>
      </c>
      <c r="J336" s="40">
        <v>1</v>
      </c>
      <c r="K336" s="41">
        <v>101.18</v>
      </c>
      <c r="L336" s="42">
        <f t="shared" ref="L336:L399" si="39">K336*J336</f>
        <v>101.18</v>
      </c>
      <c r="M336" s="34" t="s">
        <v>3059</v>
      </c>
      <c r="N336" s="44">
        <v>7</v>
      </c>
      <c r="O336" s="34" t="s">
        <v>3066</v>
      </c>
      <c r="P336" s="41">
        <v>14.6</v>
      </c>
      <c r="Q336" s="41">
        <f>P336*N336</f>
        <v>102.2</v>
      </c>
      <c r="R336" s="41">
        <v>102.2</v>
      </c>
      <c r="S336" s="41">
        <v>1.019999999999996</v>
      </c>
      <c r="T336" s="41" t="s">
        <v>3012</v>
      </c>
    </row>
    <row r="337" spans="1:20" s="43" customFormat="1" ht="19.5" customHeight="1" x14ac:dyDescent="0.2">
      <c r="A337" s="35">
        <v>322</v>
      </c>
      <c r="B337" s="36" t="s">
        <v>354</v>
      </c>
      <c r="C337" s="37" t="s">
        <v>1336</v>
      </c>
      <c r="D337" s="38" t="s">
        <v>2248</v>
      </c>
      <c r="E337" s="39">
        <v>472705</v>
      </c>
      <c r="F337" s="37" t="s">
        <v>2820</v>
      </c>
      <c r="G337" s="34">
        <v>2017</v>
      </c>
      <c r="H337" s="34" t="s">
        <v>3002</v>
      </c>
      <c r="I337" s="37" t="s">
        <v>11</v>
      </c>
      <c r="J337" s="40">
        <v>16</v>
      </c>
      <c r="K337" s="41">
        <v>596.3075</v>
      </c>
      <c r="L337" s="42">
        <f t="shared" si="39"/>
        <v>9540.92</v>
      </c>
      <c r="M337" s="34" t="s">
        <v>3059</v>
      </c>
      <c r="N337" s="44">
        <v>3.2</v>
      </c>
      <c r="O337" s="34" t="s">
        <v>3066</v>
      </c>
      <c r="P337" s="41">
        <v>14.6</v>
      </c>
      <c r="Q337" s="41">
        <f>P337*N337</f>
        <v>46.72</v>
      </c>
      <c r="R337" s="41">
        <v>46.72</v>
      </c>
      <c r="S337" s="41">
        <v>-9494.2000000000007</v>
      </c>
      <c r="T337" s="41" t="s">
        <v>3012</v>
      </c>
    </row>
    <row r="338" spans="1:20" s="43" customFormat="1" ht="19.5" customHeight="1" x14ac:dyDescent="0.2">
      <c r="A338" s="35">
        <v>323</v>
      </c>
      <c r="B338" s="36" t="s">
        <v>355</v>
      </c>
      <c r="C338" s="37" t="s">
        <v>1337</v>
      </c>
      <c r="D338" s="38" t="s">
        <v>2249</v>
      </c>
      <c r="E338" s="39">
        <v>472705</v>
      </c>
      <c r="F338" s="37" t="s">
        <v>2820</v>
      </c>
      <c r="G338" s="95">
        <v>2017</v>
      </c>
      <c r="H338" s="34" t="s">
        <v>3002</v>
      </c>
      <c r="I338" s="37" t="s">
        <v>11</v>
      </c>
      <c r="J338" s="40">
        <v>8</v>
      </c>
      <c r="K338" s="41">
        <v>16.0075</v>
      </c>
      <c r="L338" s="42">
        <f t="shared" si="39"/>
        <v>128.06</v>
      </c>
      <c r="M338" s="34" t="s">
        <v>3059</v>
      </c>
      <c r="N338" s="44">
        <v>1.3</v>
      </c>
      <c r="O338" s="34" t="s">
        <v>3067</v>
      </c>
      <c r="P338" s="41">
        <v>14.406750000000001</v>
      </c>
      <c r="Q338" s="64">
        <f>P338*J338</f>
        <v>115.254</v>
      </c>
      <c r="R338" s="41">
        <v>18.98</v>
      </c>
      <c r="S338" s="41">
        <v>-109.08</v>
      </c>
      <c r="T338" s="41" t="s">
        <v>3012</v>
      </c>
    </row>
    <row r="339" spans="1:20" s="43" customFormat="1" ht="19.5" customHeight="1" x14ac:dyDescent="0.2">
      <c r="A339" s="35">
        <v>324</v>
      </c>
      <c r="B339" s="36" t="s">
        <v>356</v>
      </c>
      <c r="C339" s="37" t="s">
        <v>1338</v>
      </c>
      <c r="D339" s="38" t="s">
        <v>2250</v>
      </c>
      <c r="E339" s="39">
        <v>472705</v>
      </c>
      <c r="F339" s="37" t="s">
        <v>2820</v>
      </c>
      <c r="G339" s="95">
        <v>2017</v>
      </c>
      <c r="H339" s="34" t="s">
        <v>3002</v>
      </c>
      <c r="I339" s="37" t="s">
        <v>11</v>
      </c>
      <c r="J339" s="40">
        <v>18</v>
      </c>
      <c r="K339" s="41">
        <v>7.1144444444444446</v>
      </c>
      <c r="L339" s="42">
        <f t="shared" si="39"/>
        <v>128.06</v>
      </c>
      <c r="M339" s="34" t="s">
        <v>3059</v>
      </c>
      <c r="N339" s="44">
        <v>2.04</v>
      </c>
      <c r="O339" s="34" t="s">
        <v>3067</v>
      </c>
      <c r="P339" s="41">
        <v>6.4030000000000005</v>
      </c>
      <c r="Q339" s="64">
        <f>P339*J339</f>
        <v>115.254</v>
      </c>
      <c r="R339" s="41">
        <v>29.783999999999999</v>
      </c>
      <c r="S339" s="41">
        <v>-98.27600000000001</v>
      </c>
      <c r="T339" s="41" t="s">
        <v>3012</v>
      </c>
    </row>
    <row r="340" spans="1:20" s="43" customFormat="1" ht="19.5" customHeight="1" x14ac:dyDescent="0.2">
      <c r="A340" s="35">
        <v>325</v>
      </c>
      <c r="B340" s="36" t="s">
        <v>357</v>
      </c>
      <c r="C340" s="37" t="s">
        <v>1339</v>
      </c>
      <c r="D340" s="38" t="s">
        <v>2251</v>
      </c>
      <c r="E340" s="39">
        <v>472705</v>
      </c>
      <c r="F340" s="37" t="s">
        <v>2820</v>
      </c>
      <c r="G340" s="95">
        <v>2017</v>
      </c>
      <c r="H340" s="34" t="s">
        <v>3002</v>
      </c>
      <c r="I340" s="37" t="s">
        <v>11</v>
      </c>
      <c r="J340" s="40">
        <v>65</v>
      </c>
      <c r="K340" s="41">
        <v>0.43461538461538463</v>
      </c>
      <c r="L340" s="42">
        <f t="shared" si="39"/>
        <v>28.25</v>
      </c>
      <c r="M340" s="34" t="s">
        <v>3059</v>
      </c>
      <c r="N340" s="44">
        <v>1.02</v>
      </c>
      <c r="O340" s="34" t="s">
        <v>3067</v>
      </c>
      <c r="P340" s="41">
        <v>0.39115384615384619</v>
      </c>
      <c r="Q340" s="64">
        <f>P340*J340</f>
        <v>25.425000000000001</v>
      </c>
      <c r="R340" s="41">
        <v>14.891999999999999</v>
      </c>
      <c r="S340" s="41">
        <v>-13.358000000000001</v>
      </c>
      <c r="T340" s="41" t="s">
        <v>3012</v>
      </c>
    </row>
    <row r="341" spans="1:20" s="43" customFormat="1" ht="19.5" customHeight="1" x14ac:dyDescent="0.2">
      <c r="A341" s="35">
        <v>326</v>
      </c>
      <c r="B341" s="36" t="s">
        <v>358</v>
      </c>
      <c r="C341" s="37" t="s">
        <v>1340</v>
      </c>
      <c r="D341" s="38" t="s">
        <v>2252</v>
      </c>
      <c r="E341" s="39">
        <v>472705</v>
      </c>
      <c r="F341" s="37" t="s">
        <v>2820</v>
      </c>
      <c r="G341" s="95">
        <v>2017</v>
      </c>
      <c r="H341" s="34" t="s">
        <v>3002</v>
      </c>
      <c r="I341" s="37" t="s">
        <v>11</v>
      </c>
      <c r="J341" s="40">
        <v>16</v>
      </c>
      <c r="K341" s="41">
        <v>11.6525</v>
      </c>
      <c r="L341" s="42">
        <f t="shared" si="39"/>
        <v>186.44</v>
      </c>
      <c r="M341" s="34" t="s">
        <v>3059</v>
      </c>
      <c r="N341" s="44">
        <v>4.24</v>
      </c>
      <c r="O341" s="34" t="s">
        <v>3067</v>
      </c>
      <c r="P341" s="41">
        <v>10.48725</v>
      </c>
      <c r="Q341" s="64">
        <f>P341*J341</f>
        <v>167.79599999999999</v>
      </c>
      <c r="R341" s="41">
        <v>61.904000000000003</v>
      </c>
      <c r="S341" s="41">
        <v>-124.536</v>
      </c>
      <c r="T341" s="41" t="s">
        <v>3012</v>
      </c>
    </row>
    <row r="342" spans="1:20" s="43" customFormat="1" ht="19.5" customHeight="1" x14ac:dyDescent="0.2">
      <c r="A342" s="35">
        <v>327</v>
      </c>
      <c r="B342" s="36" t="s">
        <v>359</v>
      </c>
      <c r="C342" s="37" t="s">
        <v>1341</v>
      </c>
      <c r="D342" s="38" t="s">
        <v>2253</v>
      </c>
      <c r="E342" s="39">
        <v>472705</v>
      </c>
      <c r="F342" s="37" t="s">
        <v>2820</v>
      </c>
      <c r="G342" s="95">
        <v>2017</v>
      </c>
      <c r="H342" s="34" t="s">
        <v>3002</v>
      </c>
      <c r="I342" s="37" t="s">
        <v>11</v>
      </c>
      <c r="J342" s="40">
        <v>16</v>
      </c>
      <c r="K342" s="41">
        <v>3.53125</v>
      </c>
      <c r="L342" s="42">
        <f t="shared" si="39"/>
        <v>56.5</v>
      </c>
      <c r="M342" s="34" t="s">
        <v>3059</v>
      </c>
      <c r="N342" s="44">
        <v>1.1000000000000001</v>
      </c>
      <c r="O342" s="34" t="s">
        <v>3067</v>
      </c>
      <c r="P342" s="41">
        <v>3.1781250000000001</v>
      </c>
      <c r="Q342" s="64">
        <f>P342*J342</f>
        <v>50.85</v>
      </c>
      <c r="R342" s="41">
        <v>16.060000000000002</v>
      </c>
      <c r="S342" s="41">
        <v>-40.44</v>
      </c>
      <c r="T342" s="41" t="s">
        <v>3012</v>
      </c>
    </row>
    <row r="343" spans="1:20" s="43" customFormat="1" ht="19.5" customHeight="1" x14ac:dyDescent="0.2">
      <c r="A343" s="35">
        <v>328</v>
      </c>
      <c r="B343" s="36" t="s">
        <v>360</v>
      </c>
      <c r="C343" s="37" t="s">
        <v>1342</v>
      </c>
      <c r="D343" s="38" t="s">
        <v>2254</v>
      </c>
      <c r="E343" s="39">
        <v>472705</v>
      </c>
      <c r="F343" s="37" t="s">
        <v>2820</v>
      </c>
      <c r="G343" s="34">
        <v>2017</v>
      </c>
      <c r="H343" s="34" t="s">
        <v>3002</v>
      </c>
      <c r="I343" s="37" t="s">
        <v>11</v>
      </c>
      <c r="J343" s="40">
        <v>2</v>
      </c>
      <c r="K343" s="41">
        <v>31776.154999999999</v>
      </c>
      <c r="L343" s="42">
        <f t="shared" si="39"/>
        <v>63552.31</v>
      </c>
      <c r="M343" s="34" t="s">
        <v>3059</v>
      </c>
      <c r="N343" s="44">
        <v>25</v>
      </c>
      <c r="O343" s="34" t="s">
        <v>3066</v>
      </c>
      <c r="P343" s="41">
        <v>14.6</v>
      </c>
      <c r="Q343" s="41">
        <f t="shared" ref="Q343:Q362" si="40">P343*N343</f>
        <v>365</v>
      </c>
      <c r="R343" s="41">
        <v>365</v>
      </c>
      <c r="S343" s="41">
        <v>-63187.31</v>
      </c>
      <c r="T343" s="41" t="s">
        <v>3012</v>
      </c>
    </row>
    <row r="344" spans="1:20" s="43" customFormat="1" ht="19.5" customHeight="1" x14ac:dyDescent="0.2">
      <c r="A344" s="35">
        <v>329</v>
      </c>
      <c r="B344" s="36" t="s">
        <v>361</v>
      </c>
      <c r="C344" s="37" t="s">
        <v>1343</v>
      </c>
      <c r="D344" s="38" t="s">
        <v>2255</v>
      </c>
      <c r="E344" s="39">
        <v>472705</v>
      </c>
      <c r="F344" s="37" t="s">
        <v>2820</v>
      </c>
      <c r="G344" s="34">
        <v>2017</v>
      </c>
      <c r="H344" s="34" t="s">
        <v>3002</v>
      </c>
      <c r="I344" s="37" t="s">
        <v>11</v>
      </c>
      <c r="J344" s="40">
        <v>1</v>
      </c>
      <c r="K344" s="41">
        <v>154.59</v>
      </c>
      <c r="L344" s="42">
        <f t="shared" si="39"/>
        <v>154.59</v>
      </c>
      <c r="M344" s="34" t="s">
        <v>3059</v>
      </c>
      <c r="N344" s="44">
        <v>0.12</v>
      </c>
      <c r="O344" s="34" t="s">
        <v>3066</v>
      </c>
      <c r="P344" s="41">
        <v>14.6</v>
      </c>
      <c r="Q344" s="41">
        <f t="shared" si="40"/>
        <v>1.752</v>
      </c>
      <c r="R344" s="41">
        <v>1.752</v>
      </c>
      <c r="S344" s="41">
        <v>-152.83799999999999</v>
      </c>
      <c r="T344" s="41" t="s">
        <v>3012</v>
      </c>
    </row>
    <row r="345" spans="1:20" s="43" customFormat="1" ht="19.5" customHeight="1" x14ac:dyDescent="0.2">
      <c r="A345" s="35">
        <v>330</v>
      </c>
      <c r="B345" s="36" t="s">
        <v>362</v>
      </c>
      <c r="C345" s="37" t="s">
        <v>1344</v>
      </c>
      <c r="D345" s="38" t="s">
        <v>2256</v>
      </c>
      <c r="E345" s="39">
        <v>472705</v>
      </c>
      <c r="F345" s="37" t="s">
        <v>2820</v>
      </c>
      <c r="G345" s="34">
        <v>2017</v>
      </c>
      <c r="H345" s="34" t="s">
        <v>3002</v>
      </c>
      <c r="I345" s="37" t="s">
        <v>11</v>
      </c>
      <c r="J345" s="40">
        <v>2</v>
      </c>
      <c r="K345" s="41">
        <v>182.70500000000001</v>
      </c>
      <c r="L345" s="42">
        <f t="shared" si="39"/>
        <v>365.41</v>
      </c>
      <c r="M345" s="34" t="s">
        <v>3059</v>
      </c>
      <c r="N345" s="44">
        <v>0.19</v>
      </c>
      <c r="O345" s="34" t="s">
        <v>3066</v>
      </c>
      <c r="P345" s="41">
        <v>14.6</v>
      </c>
      <c r="Q345" s="41">
        <f t="shared" si="40"/>
        <v>2.774</v>
      </c>
      <c r="R345" s="41">
        <v>2.774</v>
      </c>
      <c r="S345" s="41">
        <v>-362.63600000000002</v>
      </c>
      <c r="T345" s="41" t="s">
        <v>3012</v>
      </c>
    </row>
    <row r="346" spans="1:20" s="43" customFormat="1" ht="19.5" customHeight="1" x14ac:dyDescent="0.2">
      <c r="A346" s="35">
        <v>331</v>
      </c>
      <c r="B346" s="36" t="s">
        <v>363</v>
      </c>
      <c r="C346" s="37" t="s">
        <v>1345</v>
      </c>
      <c r="D346" s="38" t="s">
        <v>2257</v>
      </c>
      <c r="E346" s="39">
        <v>472705</v>
      </c>
      <c r="F346" s="37" t="s">
        <v>2820</v>
      </c>
      <c r="G346" s="34">
        <v>2017</v>
      </c>
      <c r="H346" s="34" t="s">
        <v>3002</v>
      </c>
      <c r="I346" s="37" t="s">
        <v>11</v>
      </c>
      <c r="J346" s="40">
        <v>3</v>
      </c>
      <c r="K346" s="41">
        <v>309.18666666666667</v>
      </c>
      <c r="L346" s="42">
        <f t="shared" si="39"/>
        <v>927.56</v>
      </c>
      <c r="M346" s="34" t="s">
        <v>3059</v>
      </c>
      <c r="N346" s="44">
        <v>0.26</v>
      </c>
      <c r="O346" s="34" t="s">
        <v>3066</v>
      </c>
      <c r="P346" s="41">
        <v>14.6</v>
      </c>
      <c r="Q346" s="41">
        <f t="shared" si="40"/>
        <v>3.7959999999999998</v>
      </c>
      <c r="R346" s="41">
        <v>3.7959999999999998</v>
      </c>
      <c r="S346" s="41">
        <v>-923.7639999999999</v>
      </c>
      <c r="T346" s="41" t="s">
        <v>3012</v>
      </c>
    </row>
    <row r="347" spans="1:20" s="43" customFormat="1" ht="19.5" customHeight="1" x14ac:dyDescent="0.2">
      <c r="A347" s="35">
        <v>332</v>
      </c>
      <c r="B347" s="36" t="s">
        <v>364</v>
      </c>
      <c r="C347" s="37" t="s">
        <v>1346</v>
      </c>
      <c r="D347" s="38" t="s">
        <v>2258</v>
      </c>
      <c r="E347" s="39">
        <v>472705</v>
      </c>
      <c r="F347" s="37" t="s">
        <v>2820</v>
      </c>
      <c r="G347" s="34">
        <v>2017</v>
      </c>
      <c r="H347" s="34" t="s">
        <v>3002</v>
      </c>
      <c r="I347" s="37" t="s">
        <v>11</v>
      </c>
      <c r="J347" s="40">
        <v>3</v>
      </c>
      <c r="K347" s="41">
        <v>3429.1866666666665</v>
      </c>
      <c r="L347" s="42">
        <f t="shared" si="39"/>
        <v>10287.56</v>
      </c>
      <c r="M347" s="34" t="s">
        <v>3059</v>
      </c>
      <c r="N347" s="44">
        <v>13</v>
      </c>
      <c r="O347" s="34" t="s">
        <v>3066</v>
      </c>
      <c r="P347" s="41">
        <v>14.6</v>
      </c>
      <c r="Q347" s="41">
        <f t="shared" si="40"/>
        <v>189.79999999999998</v>
      </c>
      <c r="R347" s="41">
        <v>189.79999999999998</v>
      </c>
      <c r="S347" s="41">
        <v>-10097.76</v>
      </c>
      <c r="T347" s="41" t="s">
        <v>3012</v>
      </c>
    </row>
    <row r="348" spans="1:20" s="43" customFormat="1" ht="19.5" customHeight="1" x14ac:dyDescent="0.2">
      <c r="A348" s="35">
        <v>333</v>
      </c>
      <c r="B348" s="36" t="s">
        <v>365</v>
      </c>
      <c r="C348" s="37" t="s">
        <v>1347</v>
      </c>
      <c r="D348" s="38" t="s">
        <v>2259</v>
      </c>
      <c r="E348" s="39">
        <v>472705</v>
      </c>
      <c r="F348" s="37" t="s">
        <v>2820</v>
      </c>
      <c r="G348" s="34">
        <v>2017</v>
      </c>
      <c r="H348" s="34" t="s">
        <v>3002</v>
      </c>
      <c r="I348" s="37" t="s">
        <v>11</v>
      </c>
      <c r="J348" s="40">
        <v>3</v>
      </c>
      <c r="K348" s="41">
        <v>758.92333333333329</v>
      </c>
      <c r="L348" s="42">
        <f t="shared" si="39"/>
        <v>2276.77</v>
      </c>
      <c r="M348" s="34" t="s">
        <v>3059</v>
      </c>
      <c r="N348" s="44">
        <v>2.4</v>
      </c>
      <c r="O348" s="34" t="s">
        <v>3066</v>
      </c>
      <c r="P348" s="41">
        <v>14.6</v>
      </c>
      <c r="Q348" s="41">
        <f t="shared" si="40"/>
        <v>35.04</v>
      </c>
      <c r="R348" s="41">
        <v>35.04</v>
      </c>
      <c r="S348" s="41">
        <v>-2241.73</v>
      </c>
      <c r="T348" s="41" t="s">
        <v>3012</v>
      </c>
    </row>
    <row r="349" spans="1:20" s="43" customFormat="1" ht="19.5" customHeight="1" x14ac:dyDescent="0.2">
      <c r="A349" s="35">
        <v>334</v>
      </c>
      <c r="B349" s="36" t="s">
        <v>366</v>
      </c>
      <c r="C349" s="37" t="s">
        <v>1348</v>
      </c>
      <c r="D349" s="38" t="s">
        <v>2260</v>
      </c>
      <c r="E349" s="39">
        <v>472705</v>
      </c>
      <c r="F349" s="37" t="s">
        <v>2820</v>
      </c>
      <c r="G349" s="34">
        <v>2017</v>
      </c>
      <c r="H349" s="34" t="s">
        <v>3002</v>
      </c>
      <c r="I349" s="37" t="s">
        <v>11</v>
      </c>
      <c r="J349" s="40">
        <v>2</v>
      </c>
      <c r="K349" s="41">
        <v>168.655</v>
      </c>
      <c r="L349" s="42">
        <f t="shared" si="39"/>
        <v>337.31</v>
      </c>
      <c r="M349" s="34" t="s">
        <v>3059</v>
      </c>
      <c r="N349" s="44">
        <v>0.56000000000000005</v>
      </c>
      <c r="O349" s="34" t="s">
        <v>3066</v>
      </c>
      <c r="P349" s="41">
        <v>14.6</v>
      </c>
      <c r="Q349" s="41">
        <f t="shared" si="40"/>
        <v>8.1760000000000002</v>
      </c>
      <c r="R349" s="41">
        <v>8.1760000000000002</v>
      </c>
      <c r="S349" s="41">
        <v>-329.13400000000001</v>
      </c>
      <c r="T349" s="41" t="s">
        <v>3012</v>
      </c>
    </row>
    <row r="350" spans="1:20" s="43" customFormat="1" ht="19.5" customHeight="1" x14ac:dyDescent="0.2">
      <c r="A350" s="35">
        <v>335</v>
      </c>
      <c r="B350" s="36" t="s">
        <v>367</v>
      </c>
      <c r="C350" s="37" t="s">
        <v>1349</v>
      </c>
      <c r="D350" s="38" t="s">
        <v>2261</v>
      </c>
      <c r="E350" s="39">
        <v>472705</v>
      </c>
      <c r="F350" s="37" t="s">
        <v>2820</v>
      </c>
      <c r="G350" s="34">
        <v>2017</v>
      </c>
      <c r="H350" s="34" t="s">
        <v>3002</v>
      </c>
      <c r="I350" s="37" t="s">
        <v>11</v>
      </c>
      <c r="J350" s="40">
        <v>4</v>
      </c>
      <c r="K350" s="41">
        <v>182.70249999999999</v>
      </c>
      <c r="L350" s="42">
        <f t="shared" si="39"/>
        <v>730.81</v>
      </c>
      <c r="M350" s="34" t="s">
        <v>3059</v>
      </c>
      <c r="N350" s="44">
        <v>0.6</v>
      </c>
      <c r="O350" s="34" t="s">
        <v>3066</v>
      </c>
      <c r="P350" s="41">
        <v>14.6</v>
      </c>
      <c r="Q350" s="41">
        <f t="shared" si="40"/>
        <v>8.76</v>
      </c>
      <c r="R350" s="41">
        <v>8.76</v>
      </c>
      <c r="S350" s="41">
        <v>-722.05</v>
      </c>
      <c r="T350" s="41" t="s">
        <v>3012</v>
      </c>
    </row>
    <row r="351" spans="1:20" s="43" customFormat="1" ht="19.5" customHeight="1" x14ac:dyDescent="0.2">
      <c r="A351" s="35">
        <v>336</v>
      </c>
      <c r="B351" s="36" t="s">
        <v>368</v>
      </c>
      <c r="C351" s="37" t="s">
        <v>1350</v>
      </c>
      <c r="D351" s="38" t="s">
        <v>2262</v>
      </c>
      <c r="E351" s="39">
        <v>472705</v>
      </c>
      <c r="F351" s="37" t="s">
        <v>2820</v>
      </c>
      <c r="G351" s="34">
        <v>2017</v>
      </c>
      <c r="H351" s="34" t="s">
        <v>3002</v>
      </c>
      <c r="I351" s="37" t="s">
        <v>11</v>
      </c>
      <c r="J351" s="40">
        <v>2</v>
      </c>
      <c r="K351" s="41">
        <v>196.76499999999999</v>
      </c>
      <c r="L351" s="42">
        <f t="shared" si="39"/>
        <v>393.53</v>
      </c>
      <c r="M351" s="34" t="s">
        <v>3059</v>
      </c>
      <c r="N351" s="44">
        <v>0.74</v>
      </c>
      <c r="O351" s="34" t="s">
        <v>3066</v>
      </c>
      <c r="P351" s="41">
        <v>14.6</v>
      </c>
      <c r="Q351" s="41">
        <f t="shared" si="40"/>
        <v>10.804</v>
      </c>
      <c r="R351" s="41">
        <v>10.804</v>
      </c>
      <c r="S351" s="41">
        <v>-382.726</v>
      </c>
      <c r="T351" s="41" t="s">
        <v>3012</v>
      </c>
    </row>
    <row r="352" spans="1:20" s="43" customFormat="1" ht="19.5" customHeight="1" x14ac:dyDescent="0.2">
      <c r="A352" s="35">
        <v>337</v>
      </c>
      <c r="B352" s="36" t="s">
        <v>369</v>
      </c>
      <c r="C352" s="37" t="s">
        <v>1351</v>
      </c>
      <c r="D352" s="38" t="s">
        <v>2263</v>
      </c>
      <c r="E352" s="39">
        <v>472705</v>
      </c>
      <c r="F352" s="37" t="s">
        <v>2820</v>
      </c>
      <c r="G352" s="34">
        <v>2017</v>
      </c>
      <c r="H352" s="34" t="s">
        <v>3002</v>
      </c>
      <c r="I352" s="37" t="s">
        <v>11</v>
      </c>
      <c r="J352" s="40">
        <v>3</v>
      </c>
      <c r="K352" s="41">
        <v>295.14</v>
      </c>
      <c r="L352" s="42">
        <f t="shared" si="39"/>
        <v>885.42</v>
      </c>
      <c r="M352" s="34" t="s">
        <v>3059</v>
      </c>
      <c r="N352" s="44">
        <v>4.74</v>
      </c>
      <c r="O352" s="34" t="s">
        <v>3066</v>
      </c>
      <c r="P352" s="41">
        <v>14.6</v>
      </c>
      <c r="Q352" s="41">
        <f t="shared" si="40"/>
        <v>69.204000000000008</v>
      </c>
      <c r="R352" s="41">
        <v>69.204000000000008</v>
      </c>
      <c r="S352" s="41">
        <v>-816.21599999999989</v>
      </c>
      <c r="T352" s="41" t="s">
        <v>3012</v>
      </c>
    </row>
    <row r="353" spans="1:20" s="43" customFormat="1" ht="19.5" customHeight="1" x14ac:dyDescent="0.2">
      <c r="A353" s="35">
        <v>338</v>
      </c>
      <c r="B353" s="36" t="s">
        <v>370</v>
      </c>
      <c r="C353" s="37" t="s">
        <v>1352</v>
      </c>
      <c r="D353" s="38" t="s">
        <v>2264</v>
      </c>
      <c r="E353" s="39">
        <v>472705</v>
      </c>
      <c r="F353" s="37" t="s">
        <v>2820</v>
      </c>
      <c r="G353" s="34">
        <v>2017</v>
      </c>
      <c r="H353" s="34" t="s">
        <v>3002</v>
      </c>
      <c r="I353" s="37" t="s">
        <v>11</v>
      </c>
      <c r="J353" s="40">
        <v>1</v>
      </c>
      <c r="K353" s="41">
        <v>1398.37</v>
      </c>
      <c r="L353" s="42">
        <f t="shared" si="39"/>
        <v>1398.37</v>
      </c>
      <c r="M353" s="34" t="s">
        <v>3059</v>
      </c>
      <c r="N353" s="44">
        <v>0.4</v>
      </c>
      <c r="O353" s="34" t="s">
        <v>3066</v>
      </c>
      <c r="P353" s="41">
        <v>14.6</v>
      </c>
      <c r="Q353" s="41">
        <f t="shared" si="40"/>
        <v>5.84</v>
      </c>
      <c r="R353" s="41">
        <v>5.84</v>
      </c>
      <c r="S353" s="41">
        <v>-1392.53</v>
      </c>
      <c r="T353" s="41" t="s">
        <v>3012</v>
      </c>
    </row>
    <row r="354" spans="1:20" s="43" customFormat="1" ht="19.5" customHeight="1" x14ac:dyDescent="0.2">
      <c r="A354" s="35">
        <v>339</v>
      </c>
      <c r="B354" s="36" t="s">
        <v>371</v>
      </c>
      <c r="C354" s="37" t="s">
        <v>1353</v>
      </c>
      <c r="D354" s="38" t="s">
        <v>1353</v>
      </c>
      <c r="E354" s="39">
        <v>472705</v>
      </c>
      <c r="F354" s="37" t="s">
        <v>2820</v>
      </c>
      <c r="G354" s="34">
        <v>2017</v>
      </c>
      <c r="H354" s="34" t="s">
        <v>3002</v>
      </c>
      <c r="I354" s="37" t="s">
        <v>11</v>
      </c>
      <c r="J354" s="40">
        <v>1</v>
      </c>
      <c r="K354" s="41">
        <v>7954.58</v>
      </c>
      <c r="L354" s="42">
        <f t="shared" si="39"/>
        <v>7954.58</v>
      </c>
      <c r="M354" s="34" t="s">
        <v>3059</v>
      </c>
      <c r="N354" s="44">
        <v>27</v>
      </c>
      <c r="O354" s="34" t="s">
        <v>3066</v>
      </c>
      <c r="P354" s="41">
        <v>14.6</v>
      </c>
      <c r="Q354" s="41">
        <f t="shared" si="40"/>
        <v>394.2</v>
      </c>
      <c r="R354" s="41">
        <v>394.2</v>
      </c>
      <c r="S354" s="41">
        <v>-7560.38</v>
      </c>
      <c r="T354" s="41" t="s">
        <v>3012</v>
      </c>
    </row>
    <row r="355" spans="1:20" s="43" customFormat="1" ht="19.5" customHeight="1" x14ac:dyDescent="0.2">
      <c r="A355" s="35">
        <v>340</v>
      </c>
      <c r="B355" s="36" t="s">
        <v>372</v>
      </c>
      <c r="C355" s="37" t="s">
        <v>1354</v>
      </c>
      <c r="D355" s="38" t="s">
        <v>2265</v>
      </c>
      <c r="E355" s="39">
        <v>472705</v>
      </c>
      <c r="F355" s="37" t="s">
        <v>2820</v>
      </c>
      <c r="G355" s="34">
        <v>2017</v>
      </c>
      <c r="H355" s="34" t="s">
        <v>3002</v>
      </c>
      <c r="I355" s="37" t="s">
        <v>11</v>
      </c>
      <c r="J355" s="40">
        <v>2</v>
      </c>
      <c r="K355" s="41">
        <v>13941.59</v>
      </c>
      <c r="L355" s="42">
        <f t="shared" si="39"/>
        <v>27883.18</v>
      </c>
      <c r="M355" s="34" t="s">
        <v>3059</v>
      </c>
      <c r="N355" s="44">
        <v>96</v>
      </c>
      <c r="O355" s="34" t="s">
        <v>3066</v>
      </c>
      <c r="P355" s="41">
        <v>14.6</v>
      </c>
      <c r="Q355" s="41">
        <f t="shared" si="40"/>
        <v>1401.6</v>
      </c>
      <c r="R355" s="41">
        <v>1401.6</v>
      </c>
      <c r="S355" s="41">
        <v>-26481.58</v>
      </c>
      <c r="T355" s="41" t="s">
        <v>3012</v>
      </c>
    </row>
    <row r="356" spans="1:20" s="43" customFormat="1" ht="19.5" customHeight="1" x14ac:dyDescent="0.2">
      <c r="A356" s="35">
        <v>341</v>
      </c>
      <c r="B356" s="36" t="s">
        <v>373</v>
      </c>
      <c r="C356" s="37" t="s">
        <v>1355</v>
      </c>
      <c r="D356" s="38" t="s">
        <v>2266</v>
      </c>
      <c r="E356" s="39">
        <v>472705</v>
      </c>
      <c r="F356" s="37" t="s">
        <v>2820</v>
      </c>
      <c r="G356" s="34">
        <v>2017</v>
      </c>
      <c r="H356" s="34" t="s">
        <v>3002</v>
      </c>
      <c r="I356" s="37" t="s">
        <v>11</v>
      </c>
      <c r="J356" s="40">
        <v>1</v>
      </c>
      <c r="K356" s="41">
        <v>351.34</v>
      </c>
      <c r="L356" s="42">
        <f t="shared" si="39"/>
        <v>351.34</v>
      </c>
      <c r="M356" s="34" t="s">
        <v>3059</v>
      </c>
      <c r="N356" s="44">
        <v>1.2</v>
      </c>
      <c r="O356" s="34" t="s">
        <v>3066</v>
      </c>
      <c r="P356" s="41">
        <v>14.6</v>
      </c>
      <c r="Q356" s="41">
        <f t="shared" si="40"/>
        <v>17.52</v>
      </c>
      <c r="R356" s="41">
        <v>17.52</v>
      </c>
      <c r="S356" s="41">
        <v>-333.82</v>
      </c>
      <c r="T356" s="41" t="s">
        <v>3012</v>
      </c>
    </row>
    <row r="357" spans="1:20" s="43" customFormat="1" ht="19.5" customHeight="1" x14ac:dyDescent="0.2">
      <c r="A357" s="35">
        <v>342</v>
      </c>
      <c r="B357" s="36" t="s">
        <v>374</v>
      </c>
      <c r="C357" s="37" t="s">
        <v>1356</v>
      </c>
      <c r="D357" s="38" t="s">
        <v>2267</v>
      </c>
      <c r="E357" s="39">
        <v>472705</v>
      </c>
      <c r="F357" s="37" t="s">
        <v>2820</v>
      </c>
      <c r="G357" s="34">
        <v>2017</v>
      </c>
      <c r="H357" s="34" t="s">
        <v>3002</v>
      </c>
      <c r="I357" s="37" t="s">
        <v>11</v>
      </c>
      <c r="J357" s="40">
        <v>1</v>
      </c>
      <c r="K357" s="41">
        <v>323.23</v>
      </c>
      <c r="L357" s="42">
        <f t="shared" si="39"/>
        <v>323.23</v>
      </c>
      <c r="M357" s="34" t="s">
        <v>3059</v>
      </c>
      <c r="N357" s="44">
        <v>0.3</v>
      </c>
      <c r="O357" s="34" t="s">
        <v>3066</v>
      </c>
      <c r="P357" s="41">
        <v>14.6</v>
      </c>
      <c r="Q357" s="41">
        <f t="shared" si="40"/>
        <v>4.38</v>
      </c>
      <c r="R357" s="41">
        <v>4.38</v>
      </c>
      <c r="S357" s="41">
        <v>-318.85000000000002</v>
      </c>
      <c r="T357" s="41" t="s">
        <v>3012</v>
      </c>
    </row>
    <row r="358" spans="1:20" s="43" customFormat="1" ht="19.5" customHeight="1" x14ac:dyDescent="0.2">
      <c r="A358" s="35">
        <v>343</v>
      </c>
      <c r="B358" s="36" t="s">
        <v>375</v>
      </c>
      <c r="C358" s="37" t="s">
        <v>1357</v>
      </c>
      <c r="D358" s="38" t="s">
        <v>2268</v>
      </c>
      <c r="E358" s="39">
        <v>472705</v>
      </c>
      <c r="F358" s="37" t="s">
        <v>2820</v>
      </c>
      <c r="G358" s="34">
        <v>2017</v>
      </c>
      <c r="H358" s="34" t="s">
        <v>3002</v>
      </c>
      <c r="I358" s="37" t="s">
        <v>11</v>
      </c>
      <c r="J358" s="40">
        <v>1</v>
      </c>
      <c r="K358" s="41">
        <v>154.59</v>
      </c>
      <c r="L358" s="42">
        <f t="shared" si="39"/>
        <v>154.59</v>
      </c>
      <c r="M358" s="34" t="s">
        <v>3059</v>
      </c>
      <c r="N358" s="44">
        <v>2.2000000000000002</v>
      </c>
      <c r="O358" s="34" t="s">
        <v>3066</v>
      </c>
      <c r="P358" s="41">
        <v>14.6</v>
      </c>
      <c r="Q358" s="41">
        <f t="shared" si="40"/>
        <v>32.120000000000005</v>
      </c>
      <c r="R358" s="41">
        <v>32.120000000000005</v>
      </c>
      <c r="S358" s="41">
        <v>-122.47</v>
      </c>
      <c r="T358" s="41" t="s">
        <v>3012</v>
      </c>
    </row>
    <row r="359" spans="1:20" s="43" customFormat="1" ht="19.5" customHeight="1" x14ac:dyDescent="0.2">
      <c r="A359" s="35">
        <v>344</v>
      </c>
      <c r="B359" s="36" t="s">
        <v>376</v>
      </c>
      <c r="C359" s="37" t="s">
        <v>1358</v>
      </c>
      <c r="D359" s="38" t="s">
        <v>2269</v>
      </c>
      <c r="E359" s="39">
        <v>472705</v>
      </c>
      <c r="F359" s="37" t="s">
        <v>2820</v>
      </c>
      <c r="G359" s="34">
        <v>2017</v>
      </c>
      <c r="H359" s="34" t="s">
        <v>3002</v>
      </c>
      <c r="I359" s="37" t="s">
        <v>11</v>
      </c>
      <c r="J359" s="40">
        <v>1</v>
      </c>
      <c r="K359" s="41">
        <v>267.02999999999997</v>
      </c>
      <c r="L359" s="42">
        <f t="shared" si="39"/>
        <v>267.02999999999997</v>
      </c>
      <c r="M359" s="34" t="s">
        <v>3059</v>
      </c>
      <c r="N359" s="44">
        <v>4</v>
      </c>
      <c r="O359" s="34" t="s">
        <v>3066</v>
      </c>
      <c r="P359" s="41">
        <v>14.6</v>
      </c>
      <c r="Q359" s="41">
        <f t="shared" si="40"/>
        <v>58.4</v>
      </c>
      <c r="R359" s="41">
        <v>58.4</v>
      </c>
      <c r="S359" s="41">
        <v>-208.62999999999997</v>
      </c>
      <c r="T359" s="41" t="s">
        <v>3012</v>
      </c>
    </row>
    <row r="360" spans="1:20" s="43" customFormat="1" ht="19.5" customHeight="1" x14ac:dyDescent="0.2">
      <c r="A360" s="35">
        <v>345</v>
      </c>
      <c r="B360" s="36" t="s">
        <v>377</v>
      </c>
      <c r="C360" s="37" t="s">
        <v>1359</v>
      </c>
      <c r="D360" s="38" t="s">
        <v>2270</v>
      </c>
      <c r="E360" s="39">
        <v>472705</v>
      </c>
      <c r="F360" s="37" t="s">
        <v>2820</v>
      </c>
      <c r="G360" s="34">
        <v>2017</v>
      </c>
      <c r="H360" s="34" t="s">
        <v>3002</v>
      </c>
      <c r="I360" s="37" t="s">
        <v>11</v>
      </c>
      <c r="J360" s="40">
        <v>1</v>
      </c>
      <c r="K360" s="41">
        <v>3429.19</v>
      </c>
      <c r="L360" s="42">
        <f t="shared" si="39"/>
        <v>3429.19</v>
      </c>
      <c r="M360" s="34" t="s">
        <v>3059</v>
      </c>
      <c r="N360" s="44">
        <v>0.5</v>
      </c>
      <c r="O360" s="34" t="s">
        <v>3066</v>
      </c>
      <c r="P360" s="41">
        <v>14.6</v>
      </c>
      <c r="Q360" s="41">
        <f t="shared" si="40"/>
        <v>7.3</v>
      </c>
      <c r="R360" s="41">
        <v>7.3</v>
      </c>
      <c r="S360" s="41">
        <v>-3421.89</v>
      </c>
      <c r="T360" s="41" t="s">
        <v>3012</v>
      </c>
    </row>
    <row r="361" spans="1:20" s="43" customFormat="1" ht="19.5" customHeight="1" x14ac:dyDescent="0.2">
      <c r="A361" s="35">
        <v>346</v>
      </c>
      <c r="B361" s="36" t="s">
        <v>378</v>
      </c>
      <c r="C361" s="37" t="s">
        <v>1360</v>
      </c>
      <c r="D361" s="38" t="s">
        <v>2271</v>
      </c>
      <c r="E361" s="39">
        <v>472705</v>
      </c>
      <c r="F361" s="37" t="s">
        <v>2820</v>
      </c>
      <c r="G361" s="34">
        <v>2017</v>
      </c>
      <c r="H361" s="34" t="s">
        <v>3002</v>
      </c>
      <c r="I361" s="37" t="s">
        <v>11</v>
      </c>
      <c r="J361" s="40">
        <v>1</v>
      </c>
      <c r="K361" s="41">
        <v>11749.15</v>
      </c>
      <c r="L361" s="42">
        <f t="shared" si="39"/>
        <v>11749.15</v>
      </c>
      <c r="M361" s="34" t="s">
        <v>3059</v>
      </c>
      <c r="N361" s="44">
        <v>6</v>
      </c>
      <c r="O361" s="34" t="s">
        <v>3066</v>
      </c>
      <c r="P361" s="41">
        <v>14.6</v>
      </c>
      <c r="Q361" s="41">
        <f t="shared" si="40"/>
        <v>87.6</v>
      </c>
      <c r="R361" s="41">
        <v>87.6</v>
      </c>
      <c r="S361" s="41">
        <v>-11661.55</v>
      </c>
      <c r="T361" s="41" t="s">
        <v>3012</v>
      </c>
    </row>
    <row r="362" spans="1:20" s="43" customFormat="1" ht="19.5" customHeight="1" x14ac:dyDescent="0.2">
      <c r="A362" s="35">
        <v>347</v>
      </c>
      <c r="B362" s="36" t="s">
        <v>379</v>
      </c>
      <c r="C362" s="37" t="s">
        <v>1361</v>
      </c>
      <c r="D362" s="38" t="s">
        <v>2272</v>
      </c>
      <c r="E362" s="39">
        <v>472705</v>
      </c>
      <c r="F362" s="37" t="s">
        <v>2820</v>
      </c>
      <c r="G362" s="34">
        <v>2017</v>
      </c>
      <c r="H362" s="34" t="s">
        <v>3002</v>
      </c>
      <c r="I362" s="37" t="s">
        <v>11</v>
      </c>
      <c r="J362" s="40">
        <v>1</v>
      </c>
      <c r="K362" s="41">
        <v>38634.51</v>
      </c>
      <c r="L362" s="42">
        <f t="shared" si="39"/>
        <v>38634.51</v>
      </c>
      <c r="M362" s="34" t="s">
        <v>3059</v>
      </c>
      <c r="N362" s="44">
        <v>20</v>
      </c>
      <c r="O362" s="34" t="s">
        <v>3066</v>
      </c>
      <c r="P362" s="41">
        <v>14.6</v>
      </c>
      <c r="Q362" s="41">
        <f t="shared" si="40"/>
        <v>292</v>
      </c>
      <c r="R362" s="41">
        <v>292</v>
      </c>
      <c r="S362" s="41">
        <v>-38342.51</v>
      </c>
      <c r="T362" s="41" t="s">
        <v>3012</v>
      </c>
    </row>
    <row r="363" spans="1:20" s="43" customFormat="1" ht="19.5" customHeight="1" x14ac:dyDescent="0.2">
      <c r="A363" s="35">
        <v>348</v>
      </c>
      <c r="B363" s="36" t="s">
        <v>380</v>
      </c>
      <c r="C363" s="37" t="s">
        <v>1362</v>
      </c>
      <c r="D363" s="38" t="s">
        <v>2273</v>
      </c>
      <c r="E363" s="39">
        <v>472705</v>
      </c>
      <c r="F363" s="37" t="s">
        <v>2820</v>
      </c>
      <c r="G363" s="95">
        <v>2017</v>
      </c>
      <c r="H363" s="34" t="s">
        <v>3002</v>
      </c>
      <c r="I363" s="37" t="s">
        <v>11</v>
      </c>
      <c r="J363" s="40">
        <v>4</v>
      </c>
      <c r="K363" s="41">
        <v>28.11</v>
      </c>
      <c r="L363" s="42">
        <f t="shared" si="39"/>
        <v>112.44</v>
      </c>
      <c r="M363" s="34" t="s">
        <v>3059</v>
      </c>
      <c r="N363" s="44">
        <v>0.252</v>
      </c>
      <c r="O363" s="34" t="s">
        <v>3067</v>
      </c>
      <c r="P363" s="41">
        <v>25.298999999999999</v>
      </c>
      <c r="Q363" s="64">
        <f>P363*J363</f>
        <v>101.196</v>
      </c>
      <c r="R363" s="41">
        <v>3.6791999999999998</v>
      </c>
      <c r="S363" s="41">
        <v>-108.7608</v>
      </c>
      <c r="T363" s="41" t="s">
        <v>3012</v>
      </c>
    </row>
    <row r="364" spans="1:20" s="43" customFormat="1" ht="19.5" customHeight="1" x14ac:dyDescent="0.2">
      <c r="A364" s="35">
        <v>349</v>
      </c>
      <c r="B364" s="36" t="s">
        <v>381</v>
      </c>
      <c r="C364" s="37" t="s">
        <v>1363</v>
      </c>
      <c r="D364" s="38" t="s">
        <v>2274</v>
      </c>
      <c r="E364" s="39">
        <v>472705</v>
      </c>
      <c r="F364" s="37" t="s">
        <v>2820</v>
      </c>
      <c r="G364" s="34">
        <v>2017</v>
      </c>
      <c r="H364" s="34" t="s">
        <v>3002</v>
      </c>
      <c r="I364" s="37" t="s">
        <v>11</v>
      </c>
      <c r="J364" s="40">
        <v>4</v>
      </c>
      <c r="K364" s="41">
        <v>2297.8274999999999</v>
      </c>
      <c r="L364" s="42">
        <f t="shared" si="39"/>
        <v>9191.31</v>
      </c>
      <c r="M364" s="34" t="s">
        <v>3059</v>
      </c>
      <c r="N364" s="44">
        <v>1.44</v>
      </c>
      <c r="O364" s="34" t="s">
        <v>3066</v>
      </c>
      <c r="P364" s="41">
        <v>14.6</v>
      </c>
      <c r="Q364" s="41">
        <f>P364*N364</f>
        <v>21.023999999999997</v>
      </c>
      <c r="R364" s="41">
        <v>21.023999999999997</v>
      </c>
      <c r="S364" s="41">
        <v>-9170.2860000000001</v>
      </c>
      <c r="T364" s="41" t="s">
        <v>3012</v>
      </c>
    </row>
    <row r="365" spans="1:20" s="43" customFormat="1" ht="19.5" customHeight="1" x14ac:dyDescent="0.2">
      <c r="A365" s="35">
        <v>350</v>
      </c>
      <c r="B365" s="36" t="s">
        <v>382</v>
      </c>
      <c r="C365" s="37" t="s">
        <v>1364</v>
      </c>
      <c r="D365" s="38" t="s">
        <v>1364</v>
      </c>
      <c r="E365" s="39">
        <v>454541</v>
      </c>
      <c r="F365" s="37" t="s">
        <v>2823</v>
      </c>
      <c r="G365" s="34">
        <v>2017</v>
      </c>
      <c r="H365" s="34" t="s">
        <v>3002</v>
      </c>
      <c r="I365" s="37" t="s">
        <v>11</v>
      </c>
      <c r="J365" s="40">
        <v>1</v>
      </c>
      <c r="K365" s="41">
        <v>3134.05</v>
      </c>
      <c r="L365" s="42">
        <f t="shared" si="39"/>
        <v>3134.05</v>
      </c>
      <c r="M365" s="34" t="s">
        <v>3059</v>
      </c>
      <c r="N365" s="44">
        <v>29</v>
      </c>
      <c r="O365" s="34" t="s">
        <v>3066</v>
      </c>
      <c r="P365" s="41">
        <v>14.6</v>
      </c>
      <c r="Q365" s="41">
        <f>P365*N365</f>
        <v>423.4</v>
      </c>
      <c r="R365" s="41">
        <v>423.4</v>
      </c>
      <c r="S365" s="41">
        <v>-2710.65</v>
      </c>
      <c r="T365" s="41" t="s">
        <v>3012</v>
      </c>
    </row>
    <row r="366" spans="1:20" s="43" customFormat="1" ht="19.5" customHeight="1" x14ac:dyDescent="0.2">
      <c r="A366" s="35">
        <v>351</v>
      </c>
      <c r="B366" s="36" t="s">
        <v>383</v>
      </c>
      <c r="C366" s="37" t="s">
        <v>1365</v>
      </c>
      <c r="D366" s="38" t="s">
        <v>1365</v>
      </c>
      <c r="E366" s="39">
        <v>407084</v>
      </c>
      <c r="F366" s="37" t="s">
        <v>2823</v>
      </c>
      <c r="G366" s="34">
        <v>2017</v>
      </c>
      <c r="H366" s="34" t="s">
        <v>3002</v>
      </c>
      <c r="I366" s="37" t="s">
        <v>11</v>
      </c>
      <c r="J366" s="40">
        <v>1</v>
      </c>
      <c r="K366" s="41">
        <v>5045.3900000000003</v>
      </c>
      <c r="L366" s="42">
        <f t="shared" si="39"/>
        <v>5045.3900000000003</v>
      </c>
      <c r="M366" s="34" t="s">
        <v>3059</v>
      </c>
      <c r="N366" s="44">
        <v>24</v>
      </c>
      <c r="O366" s="34" t="s">
        <v>3066</v>
      </c>
      <c r="P366" s="41">
        <v>14.6</v>
      </c>
      <c r="Q366" s="41">
        <f>P366*N366</f>
        <v>350.4</v>
      </c>
      <c r="R366" s="41">
        <v>350.4</v>
      </c>
      <c r="S366" s="41">
        <v>-4694.9900000000007</v>
      </c>
      <c r="T366" s="41" t="s">
        <v>3012</v>
      </c>
    </row>
    <row r="367" spans="1:20" s="43" customFormat="1" ht="19.5" customHeight="1" x14ac:dyDescent="0.2">
      <c r="A367" s="35">
        <v>352</v>
      </c>
      <c r="B367" s="36" t="s">
        <v>384</v>
      </c>
      <c r="C367" s="37" t="s">
        <v>1366</v>
      </c>
      <c r="D367" s="38" t="s">
        <v>2275</v>
      </c>
      <c r="E367" s="39">
        <v>406324</v>
      </c>
      <c r="F367" s="37" t="s">
        <v>2823</v>
      </c>
      <c r="G367" s="34">
        <v>2017</v>
      </c>
      <c r="H367" s="34" t="s">
        <v>3002</v>
      </c>
      <c r="I367" s="37" t="s">
        <v>11</v>
      </c>
      <c r="J367" s="40">
        <v>1</v>
      </c>
      <c r="K367" s="41">
        <v>1226.22</v>
      </c>
      <c r="L367" s="42">
        <f t="shared" si="39"/>
        <v>1226.22</v>
      </c>
      <c r="M367" s="34" t="s">
        <v>3059</v>
      </c>
      <c r="N367" s="44">
        <v>9.6999999999999993</v>
      </c>
      <c r="O367" s="34" t="s">
        <v>3066</v>
      </c>
      <c r="P367" s="41">
        <v>14.6</v>
      </c>
      <c r="Q367" s="41">
        <f>P367*N367</f>
        <v>141.61999999999998</v>
      </c>
      <c r="R367" s="41">
        <v>141.61999999999998</v>
      </c>
      <c r="S367" s="41">
        <v>-1084.6000000000001</v>
      </c>
      <c r="T367" s="41" t="s">
        <v>3012</v>
      </c>
    </row>
    <row r="368" spans="1:20" s="43" customFormat="1" ht="19.5" customHeight="1" x14ac:dyDescent="0.2">
      <c r="A368" s="35">
        <v>353</v>
      </c>
      <c r="B368" s="36" t="s">
        <v>385</v>
      </c>
      <c r="C368" s="37" t="s">
        <v>1367</v>
      </c>
      <c r="D368" s="38" t="s">
        <v>2276</v>
      </c>
      <c r="E368" s="39">
        <v>406074</v>
      </c>
      <c r="F368" s="37" t="s">
        <v>2823</v>
      </c>
      <c r="G368" s="34">
        <v>2017</v>
      </c>
      <c r="H368" s="34" t="s">
        <v>3002</v>
      </c>
      <c r="I368" s="37" t="s">
        <v>11</v>
      </c>
      <c r="J368" s="40">
        <v>2</v>
      </c>
      <c r="K368" s="41">
        <v>7378.36</v>
      </c>
      <c r="L368" s="42">
        <f t="shared" si="39"/>
        <v>14756.72</v>
      </c>
      <c r="M368" s="34" t="s">
        <v>3059</v>
      </c>
      <c r="N368" s="44">
        <v>30</v>
      </c>
      <c r="O368" s="34" t="s">
        <v>3066</v>
      </c>
      <c r="P368" s="41">
        <v>14.6</v>
      </c>
      <c r="Q368" s="41">
        <f>P368*N368</f>
        <v>438</v>
      </c>
      <c r="R368" s="41">
        <v>438</v>
      </c>
      <c r="S368" s="41">
        <v>-14318.72</v>
      </c>
      <c r="T368" s="41" t="s">
        <v>3012</v>
      </c>
    </row>
    <row r="369" spans="1:20" s="43" customFormat="1" ht="19.5" customHeight="1" x14ac:dyDescent="0.2">
      <c r="A369" s="35">
        <v>354</v>
      </c>
      <c r="B369" s="36" t="s">
        <v>386</v>
      </c>
      <c r="C369" s="37" t="s">
        <v>1368</v>
      </c>
      <c r="D369" s="38" t="s">
        <v>2277</v>
      </c>
      <c r="E369" s="39">
        <v>472705</v>
      </c>
      <c r="F369" s="37" t="s">
        <v>2820</v>
      </c>
      <c r="G369" s="95">
        <v>2017</v>
      </c>
      <c r="H369" s="34" t="s">
        <v>3002</v>
      </c>
      <c r="I369" s="37" t="s">
        <v>3005</v>
      </c>
      <c r="J369" s="40">
        <v>48</v>
      </c>
      <c r="K369" s="41">
        <v>1073.4491666666665</v>
      </c>
      <c r="L369" s="42">
        <f t="shared" si="39"/>
        <v>51525.56</v>
      </c>
      <c r="M369" s="34" t="s">
        <v>3058</v>
      </c>
      <c r="N369" s="44">
        <v>0</v>
      </c>
      <c r="O369" s="34" t="s">
        <v>3067</v>
      </c>
      <c r="P369" s="41">
        <v>966.10424999999987</v>
      </c>
      <c r="Q369" s="64">
        <f t="shared" ref="Q369:Q405" si="41">P369*J369</f>
        <v>46373.003999999994</v>
      </c>
      <c r="R369" s="41">
        <v>0</v>
      </c>
      <c r="S369" s="41">
        <v>-51525.56</v>
      </c>
      <c r="T369" s="41" t="s">
        <v>3012</v>
      </c>
    </row>
    <row r="370" spans="1:20" s="43" customFormat="1" ht="19.5" customHeight="1" x14ac:dyDescent="0.2">
      <c r="A370" s="35">
        <v>355</v>
      </c>
      <c r="B370" s="36" t="s">
        <v>387</v>
      </c>
      <c r="C370" s="37" t="s">
        <v>1369</v>
      </c>
      <c r="D370" s="38" t="s">
        <v>2278</v>
      </c>
      <c r="E370" s="39">
        <v>472705</v>
      </c>
      <c r="F370" s="37" t="s">
        <v>2820</v>
      </c>
      <c r="G370" s="76">
        <v>2017</v>
      </c>
      <c r="H370" s="34" t="s">
        <v>3002</v>
      </c>
      <c r="I370" s="37" t="s">
        <v>3005</v>
      </c>
      <c r="J370" s="40">
        <v>12</v>
      </c>
      <c r="K370" s="41">
        <v>1073.4491666666665</v>
      </c>
      <c r="L370" s="42">
        <f t="shared" si="39"/>
        <v>12881.39</v>
      </c>
      <c r="M370" s="34" t="s">
        <v>3058</v>
      </c>
      <c r="N370" s="44">
        <v>0</v>
      </c>
      <c r="O370" s="34" t="s">
        <v>3067</v>
      </c>
      <c r="P370" s="41">
        <v>966.10424999999987</v>
      </c>
      <c r="Q370" s="64">
        <f t="shared" si="41"/>
        <v>11593.250999999998</v>
      </c>
      <c r="R370" s="41">
        <v>0</v>
      </c>
      <c r="S370" s="41">
        <v>-12881.39</v>
      </c>
      <c r="T370" s="41" t="s">
        <v>3012</v>
      </c>
    </row>
    <row r="371" spans="1:20" s="43" customFormat="1" ht="19.5" customHeight="1" x14ac:dyDescent="0.2">
      <c r="A371" s="35">
        <v>356</v>
      </c>
      <c r="B371" s="36" t="s">
        <v>388</v>
      </c>
      <c r="C371" s="37" t="s">
        <v>1370</v>
      </c>
      <c r="D371" s="38" t="s">
        <v>2279</v>
      </c>
      <c r="E371" s="39">
        <v>472705</v>
      </c>
      <c r="F371" s="37" t="s">
        <v>2820</v>
      </c>
      <c r="G371" s="76">
        <v>2017</v>
      </c>
      <c r="H371" s="34" t="s">
        <v>3002</v>
      </c>
      <c r="I371" s="37" t="s">
        <v>3005</v>
      </c>
      <c r="J371" s="40">
        <v>16.420000000000002</v>
      </c>
      <c r="K371" s="41">
        <v>1548.9658952496954</v>
      </c>
      <c r="L371" s="42">
        <f t="shared" si="39"/>
        <v>25434.02</v>
      </c>
      <c r="M371" s="34" t="s">
        <v>3058</v>
      </c>
      <c r="N371" s="44">
        <v>0</v>
      </c>
      <c r="O371" s="34" t="s">
        <v>3067</v>
      </c>
      <c r="P371" s="41">
        <v>1394.0693057247258</v>
      </c>
      <c r="Q371" s="64">
        <f t="shared" si="41"/>
        <v>22890.618000000002</v>
      </c>
      <c r="R371" s="41">
        <v>0</v>
      </c>
      <c r="S371" s="41">
        <v>-25434.02</v>
      </c>
      <c r="T371" s="41" t="s">
        <v>3012</v>
      </c>
    </row>
    <row r="372" spans="1:20" s="43" customFormat="1" ht="19.5" customHeight="1" x14ac:dyDescent="0.2">
      <c r="A372" s="35">
        <v>357</v>
      </c>
      <c r="B372" s="36" t="s">
        <v>389</v>
      </c>
      <c r="C372" s="37" t="s">
        <v>1371</v>
      </c>
      <c r="D372" s="38" t="s">
        <v>2280</v>
      </c>
      <c r="E372" s="39">
        <v>472705</v>
      </c>
      <c r="F372" s="37" t="s">
        <v>2820</v>
      </c>
      <c r="G372" s="76">
        <v>2017</v>
      </c>
      <c r="H372" s="34" t="s">
        <v>3002</v>
      </c>
      <c r="I372" s="37" t="s">
        <v>3005</v>
      </c>
      <c r="J372" s="40">
        <v>1.8</v>
      </c>
      <c r="K372" s="41">
        <v>1548.9666666666665</v>
      </c>
      <c r="L372" s="42">
        <f t="shared" si="39"/>
        <v>2788.14</v>
      </c>
      <c r="M372" s="34" t="s">
        <v>3058</v>
      </c>
      <c r="N372" s="44">
        <v>0</v>
      </c>
      <c r="O372" s="34" t="s">
        <v>3067</v>
      </c>
      <c r="P372" s="41">
        <v>1394.07</v>
      </c>
      <c r="Q372" s="64">
        <f t="shared" si="41"/>
        <v>2509.326</v>
      </c>
      <c r="R372" s="41">
        <v>0</v>
      </c>
      <c r="S372" s="41">
        <v>-2788.14</v>
      </c>
      <c r="T372" s="41" t="s">
        <v>3012</v>
      </c>
    </row>
    <row r="373" spans="1:20" s="43" customFormat="1" ht="18" customHeight="1" x14ac:dyDescent="0.2">
      <c r="A373" s="35">
        <v>358</v>
      </c>
      <c r="B373" s="36" t="s">
        <v>390</v>
      </c>
      <c r="C373" s="37" t="s">
        <v>1372</v>
      </c>
      <c r="D373" s="38" t="s">
        <v>2281</v>
      </c>
      <c r="E373" s="39">
        <v>472705</v>
      </c>
      <c r="F373" s="37" t="s">
        <v>2820</v>
      </c>
      <c r="G373" s="76">
        <v>2017</v>
      </c>
      <c r="H373" s="34" t="s">
        <v>3002</v>
      </c>
      <c r="I373" s="37" t="s">
        <v>3005</v>
      </c>
      <c r="J373" s="40">
        <v>270</v>
      </c>
      <c r="K373" s="41">
        <v>141.24577777777779</v>
      </c>
      <c r="L373" s="42">
        <f t="shared" si="39"/>
        <v>38136.36</v>
      </c>
      <c r="M373" s="34" t="s">
        <v>3058</v>
      </c>
      <c r="N373" s="44">
        <v>0</v>
      </c>
      <c r="O373" s="34" t="s">
        <v>3067</v>
      </c>
      <c r="P373" s="41">
        <v>127.12120000000002</v>
      </c>
      <c r="Q373" s="64">
        <f t="shared" si="41"/>
        <v>34322.724000000002</v>
      </c>
      <c r="R373" s="41">
        <v>0</v>
      </c>
      <c r="S373" s="41">
        <v>-38136.36</v>
      </c>
      <c r="T373" s="41" t="s">
        <v>3012</v>
      </c>
    </row>
    <row r="374" spans="1:20" s="43" customFormat="1" ht="19.5" customHeight="1" x14ac:dyDescent="0.2">
      <c r="A374" s="35">
        <v>359</v>
      </c>
      <c r="B374" s="36" t="s">
        <v>391</v>
      </c>
      <c r="C374" s="37" t="s">
        <v>1373</v>
      </c>
      <c r="D374" s="38" t="s">
        <v>2282</v>
      </c>
      <c r="E374" s="39">
        <v>472705</v>
      </c>
      <c r="F374" s="37" t="s">
        <v>2820</v>
      </c>
      <c r="G374" s="76">
        <v>2017</v>
      </c>
      <c r="H374" s="34" t="s">
        <v>3002</v>
      </c>
      <c r="I374" s="37" t="s">
        <v>3006</v>
      </c>
      <c r="J374" s="40">
        <v>10</v>
      </c>
      <c r="K374" s="41">
        <v>91.337000000000003</v>
      </c>
      <c r="L374" s="42">
        <f t="shared" si="39"/>
        <v>913.37</v>
      </c>
      <c r="M374" s="34" t="s">
        <v>3059</v>
      </c>
      <c r="N374" s="44">
        <v>0.5</v>
      </c>
      <c r="O374" s="34" t="s">
        <v>3067</v>
      </c>
      <c r="P374" s="41">
        <v>82.203299999999999</v>
      </c>
      <c r="Q374" s="64">
        <f t="shared" si="41"/>
        <v>822.03300000000002</v>
      </c>
      <c r="R374" s="41">
        <v>7.3</v>
      </c>
      <c r="S374" s="41">
        <v>-906.07</v>
      </c>
      <c r="T374" s="41" t="s">
        <v>3012</v>
      </c>
    </row>
    <row r="375" spans="1:20" s="43" customFormat="1" ht="19.5" customHeight="1" x14ac:dyDescent="0.2">
      <c r="A375" s="35">
        <v>360</v>
      </c>
      <c r="B375" s="36" t="s">
        <v>392</v>
      </c>
      <c r="C375" s="37" t="s">
        <v>1374</v>
      </c>
      <c r="D375" s="38" t="s">
        <v>2283</v>
      </c>
      <c r="E375" s="39">
        <v>371492</v>
      </c>
      <c r="F375" s="37" t="s">
        <v>2843</v>
      </c>
      <c r="G375" s="76">
        <v>2017</v>
      </c>
      <c r="H375" s="34" t="s">
        <v>3002</v>
      </c>
      <c r="I375" s="37" t="s">
        <v>37</v>
      </c>
      <c r="J375" s="40">
        <v>0.01</v>
      </c>
      <c r="K375" s="41">
        <v>162073</v>
      </c>
      <c r="L375" s="42">
        <f t="shared" si="39"/>
        <v>1620.73</v>
      </c>
      <c r="M375" s="34" t="s">
        <v>3059</v>
      </c>
      <c r="N375" s="44">
        <v>10</v>
      </c>
      <c r="O375" s="34" t="s">
        <v>3067</v>
      </c>
      <c r="P375" s="41">
        <v>145865.70000000001</v>
      </c>
      <c r="Q375" s="64">
        <f t="shared" si="41"/>
        <v>1458.6570000000002</v>
      </c>
      <c r="R375" s="41">
        <v>146</v>
      </c>
      <c r="S375" s="41">
        <v>-1474.73</v>
      </c>
      <c r="T375" s="41" t="s">
        <v>3012</v>
      </c>
    </row>
    <row r="376" spans="1:20" s="43" customFormat="1" ht="20.25" customHeight="1" x14ac:dyDescent="0.2">
      <c r="A376" s="35">
        <v>361</v>
      </c>
      <c r="B376" s="36" t="s">
        <v>393</v>
      </c>
      <c r="C376" s="37" t="s">
        <v>1375</v>
      </c>
      <c r="D376" s="38" t="s">
        <v>2284</v>
      </c>
      <c r="E376" s="39">
        <v>472705</v>
      </c>
      <c r="F376" s="37" t="s">
        <v>2820</v>
      </c>
      <c r="G376" s="76">
        <v>2017</v>
      </c>
      <c r="H376" s="34" t="s">
        <v>3002</v>
      </c>
      <c r="I376" s="37" t="s">
        <v>37</v>
      </c>
      <c r="J376" s="40">
        <v>0.01</v>
      </c>
      <c r="K376" s="41">
        <v>81016</v>
      </c>
      <c r="L376" s="42">
        <f t="shared" si="39"/>
        <v>810.16</v>
      </c>
      <c r="M376" s="34" t="s">
        <v>3059</v>
      </c>
      <c r="N376" s="44">
        <v>10</v>
      </c>
      <c r="O376" s="34" t="s">
        <v>3067</v>
      </c>
      <c r="P376" s="41">
        <v>72914.400000000009</v>
      </c>
      <c r="Q376" s="64">
        <f t="shared" si="41"/>
        <v>729.14400000000012</v>
      </c>
      <c r="R376" s="41">
        <v>146</v>
      </c>
      <c r="S376" s="41">
        <v>-664.16</v>
      </c>
      <c r="T376" s="41" t="s">
        <v>3012</v>
      </c>
    </row>
    <row r="377" spans="1:20" s="43" customFormat="1" ht="19.5" customHeight="1" x14ac:dyDescent="0.2">
      <c r="A377" s="35">
        <v>362</v>
      </c>
      <c r="B377" s="36" t="s">
        <v>394</v>
      </c>
      <c r="C377" s="37" t="s">
        <v>1376</v>
      </c>
      <c r="D377" s="38" t="s">
        <v>2285</v>
      </c>
      <c r="E377" s="39">
        <v>472705</v>
      </c>
      <c r="F377" s="37" t="s">
        <v>2820</v>
      </c>
      <c r="G377" s="76">
        <v>2017</v>
      </c>
      <c r="H377" s="34" t="s">
        <v>3002</v>
      </c>
      <c r="I377" s="37" t="s">
        <v>3007</v>
      </c>
      <c r="J377" s="40">
        <v>0.30399999999999999</v>
      </c>
      <c r="K377" s="41">
        <v>201977.40131578947</v>
      </c>
      <c r="L377" s="42">
        <f t="shared" si="39"/>
        <v>61401.13</v>
      </c>
      <c r="M377" s="34" t="s">
        <v>3063</v>
      </c>
      <c r="N377" s="44">
        <v>166</v>
      </c>
      <c r="O377" s="34" t="s">
        <v>3067</v>
      </c>
      <c r="P377" s="41">
        <v>181779.66118421053</v>
      </c>
      <c r="Q377" s="64">
        <f t="shared" si="41"/>
        <v>55261.017</v>
      </c>
      <c r="R377" s="41">
        <v>49800</v>
      </c>
      <c r="S377" s="41">
        <v>-11601.129999999997</v>
      </c>
      <c r="T377" s="41" t="s">
        <v>3012</v>
      </c>
    </row>
    <row r="378" spans="1:20" s="43" customFormat="1" ht="19.5" customHeight="1" x14ac:dyDescent="0.2">
      <c r="A378" s="35">
        <v>363</v>
      </c>
      <c r="B378" s="36" t="s">
        <v>395</v>
      </c>
      <c r="C378" s="37" t="s">
        <v>1377</v>
      </c>
      <c r="D378" s="38" t="s">
        <v>2286</v>
      </c>
      <c r="E378" s="39">
        <v>472705</v>
      </c>
      <c r="F378" s="37" t="s">
        <v>2820</v>
      </c>
      <c r="G378" s="76">
        <v>2017</v>
      </c>
      <c r="H378" s="34" t="s">
        <v>3002</v>
      </c>
      <c r="I378" s="37" t="s">
        <v>3007</v>
      </c>
      <c r="J378" s="40">
        <v>0.05</v>
      </c>
      <c r="K378" s="41">
        <v>72052.799999999988</v>
      </c>
      <c r="L378" s="42">
        <f t="shared" si="39"/>
        <v>3602.6399999999994</v>
      </c>
      <c r="M378" s="34" t="s">
        <v>3058</v>
      </c>
      <c r="N378" s="44">
        <v>0</v>
      </c>
      <c r="O378" s="34" t="s">
        <v>3067</v>
      </c>
      <c r="P378" s="41">
        <v>64847.51999999999</v>
      </c>
      <c r="Q378" s="64">
        <f t="shared" si="41"/>
        <v>3242.3759999999997</v>
      </c>
      <c r="R378" s="41">
        <v>0</v>
      </c>
      <c r="S378" s="41">
        <v>-3602.6399999999994</v>
      </c>
      <c r="T378" s="41" t="s">
        <v>3012</v>
      </c>
    </row>
    <row r="379" spans="1:20" s="43" customFormat="1" ht="33.75" customHeight="1" x14ac:dyDescent="0.2">
      <c r="A379" s="35">
        <v>364</v>
      </c>
      <c r="B379" s="36" t="s">
        <v>396</v>
      </c>
      <c r="C379" s="37" t="s">
        <v>1378</v>
      </c>
      <c r="D379" s="38" t="s">
        <v>2287</v>
      </c>
      <c r="E379" s="39">
        <v>472705</v>
      </c>
      <c r="F379" s="37" t="s">
        <v>2820</v>
      </c>
      <c r="G379" s="76">
        <v>2017</v>
      </c>
      <c r="H379" s="34" t="s">
        <v>3002</v>
      </c>
      <c r="I379" s="37" t="s">
        <v>3007</v>
      </c>
      <c r="J379" s="40">
        <v>7.4999999999999997E-2</v>
      </c>
      <c r="K379" s="41">
        <v>448174.66666666669</v>
      </c>
      <c r="L379" s="42">
        <f t="shared" si="39"/>
        <v>33613.1</v>
      </c>
      <c r="M379" s="34" t="s">
        <v>3063</v>
      </c>
      <c r="N379" s="44">
        <v>39</v>
      </c>
      <c r="O379" s="34" t="s">
        <v>3067</v>
      </c>
      <c r="P379" s="41">
        <v>403357.2</v>
      </c>
      <c r="Q379" s="64">
        <f t="shared" si="41"/>
        <v>30251.79</v>
      </c>
      <c r="R379" s="41">
        <v>11700</v>
      </c>
      <c r="S379" s="41">
        <v>-21913.1</v>
      </c>
      <c r="T379" s="41" t="s">
        <v>3012</v>
      </c>
    </row>
    <row r="380" spans="1:20" s="43" customFormat="1" ht="19.5" customHeight="1" x14ac:dyDescent="0.2">
      <c r="A380" s="35">
        <v>365</v>
      </c>
      <c r="B380" s="36" t="s">
        <v>397</v>
      </c>
      <c r="C380" s="37" t="s">
        <v>1379</v>
      </c>
      <c r="D380" s="38" t="s">
        <v>2288</v>
      </c>
      <c r="E380" s="39">
        <v>472705</v>
      </c>
      <c r="F380" s="37" t="s">
        <v>2820</v>
      </c>
      <c r="G380" s="76">
        <v>2017</v>
      </c>
      <c r="H380" s="34" t="s">
        <v>3002</v>
      </c>
      <c r="I380" s="37" t="s">
        <v>3008</v>
      </c>
      <c r="J380" s="40">
        <v>12</v>
      </c>
      <c r="K380" s="41">
        <v>111.42333333333333</v>
      </c>
      <c r="L380" s="42">
        <f t="shared" si="39"/>
        <v>1337.08</v>
      </c>
      <c r="M380" s="34" t="s">
        <v>3059</v>
      </c>
      <c r="N380" s="44">
        <v>40.36</v>
      </c>
      <c r="O380" s="34" t="s">
        <v>3067</v>
      </c>
      <c r="P380" s="41">
        <v>100.28100000000001</v>
      </c>
      <c r="Q380" s="64">
        <f t="shared" si="41"/>
        <v>1203.3720000000001</v>
      </c>
      <c r="R380" s="41">
        <v>589.25599999999997</v>
      </c>
      <c r="S380" s="41">
        <v>-747.82399999999996</v>
      </c>
      <c r="T380" s="41" t="s">
        <v>3012</v>
      </c>
    </row>
    <row r="381" spans="1:20" s="43" customFormat="1" ht="19.5" customHeight="1" x14ac:dyDescent="0.2">
      <c r="A381" s="35">
        <v>366</v>
      </c>
      <c r="B381" s="36" t="s">
        <v>398</v>
      </c>
      <c r="C381" s="37" t="s">
        <v>1380</v>
      </c>
      <c r="D381" s="38" t="s">
        <v>2289</v>
      </c>
      <c r="E381" s="39">
        <v>472705</v>
      </c>
      <c r="F381" s="37" t="s">
        <v>2820</v>
      </c>
      <c r="G381" s="76">
        <v>2017</v>
      </c>
      <c r="H381" s="34" t="s">
        <v>3002</v>
      </c>
      <c r="I381" s="37" t="s">
        <v>3009</v>
      </c>
      <c r="J381" s="40">
        <v>5</v>
      </c>
      <c r="K381" s="41">
        <v>2739.0479999999998</v>
      </c>
      <c r="L381" s="42">
        <f t="shared" si="39"/>
        <v>13695.239999999998</v>
      </c>
      <c r="M381" s="34" t="s">
        <v>3059</v>
      </c>
      <c r="N381" s="44">
        <v>98</v>
      </c>
      <c r="O381" s="34" t="s">
        <v>3067</v>
      </c>
      <c r="P381" s="41">
        <v>2465.1432</v>
      </c>
      <c r="Q381" s="64">
        <f t="shared" si="41"/>
        <v>12325.716</v>
      </c>
      <c r="R381" s="41">
        <v>1430.8</v>
      </c>
      <c r="S381" s="41">
        <v>-12264.439999999999</v>
      </c>
      <c r="T381" s="41" t="s">
        <v>3012</v>
      </c>
    </row>
    <row r="382" spans="1:20" s="43" customFormat="1" ht="19.5" customHeight="1" x14ac:dyDescent="0.2">
      <c r="A382" s="35">
        <v>367</v>
      </c>
      <c r="B382" s="36" t="s">
        <v>399</v>
      </c>
      <c r="C382" s="37" t="s">
        <v>1381</v>
      </c>
      <c r="D382" s="38" t="s">
        <v>2290</v>
      </c>
      <c r="E382" s="39">
        <v>472705</v>
      </c>
      <c r="F382" s="37" t="s">
        <v>2820</v>
      </c>
      <c r="G382" s="76">
        <v>2017</v>
      </c>
      <c r="H382" s="34" t="s">
        <v>3002</v>
      </c>
      <c r="I382" s="37" t="s">
        <v>3009</v>
      </c>
      <c r="J382" s="40">
        <v>13</v>
      </c>
      <c r="K382" s="41">
        <v>310.39</v>
      </c>
      <c r="L382" s="42">
        <f t="shared" si="39"/>
        <v>4035.0699999999997</v>
      </c>
      <c r="M382" s="34" t="s">
        <v>3063</v>
      </c>
      <c r="N382" s="44">
        <v>11</v>
      </c>
      <c r="O382" s="34" t="s">
        <v>3067</v>
      </c>
      <c r="P382" s="41">
        <v>279.351</v>
      </c>
      <c r="Q382" s="64">
        <f t="shared" si="41"/>
        <v>3631.5630000000001</v>
      </c>
      <c r="R382" s="41">
        <v>3300</v>
      </c>
      <c r="S382" s="41">
        <v>-735.06999999999971</v>
      </c>
      <c r="T382" s="41" t="s">
        <v>3012</v>
      </c>
    </row>
    <row r="383" spans="1:20" s="43" customFormat="1" ht="19.5" customHeight="1" x14ac:dyDescent="0.2">
      <c r="A383" s="35">
        <v>368</v>
      </c>
      <c r="B383" s="36" t="s">
        <v>400</v>
      </c>
      <c r="C383" s="37" t="s">
        <v>1382</v>
      </c>
      <c r="D383" s="38" t="s">
        <v>2291</v>
      </c>
      <c r="E383" s="39">
        <v>472705</v>
      </c>
      <c r="F383" s="37" t="s">
        <v>2820</v>
      </c>
      <c r="G383" s="76">
        <v>2017</v>
      </c>
      <c r="H383" s="34" t="s">
        <v>3002</v>
      </c>
      <c r="I383" s="37" t="s">
        <v>3009</v>
      </c>
      <c r="J383" s="40">
        <v>30</v>
      </c>
      <c r="K383" s="41">
        <v>76.48</v>
      </c>
      <c r="L383" s="42">
        <f t="shared" si="39"/>
        <v>2294.4</v>
      </c>
      <c r="M383" s="34" t="s">
        <v>3063</v>
      </c>
      <c r="N383" s="44">
        <v>8</v>
      </c>
      <c r="O383" s="34" t="s">
        <v>3067</v>
      </c>
      <c r="P383" s="41">
        <v>68.832000000000008</v>
      </c>
      <c r="Q383" s="64">
        <f t="shared" si="41"/>
        <v>2064.96</v>
      </c>
      <c r="R383" s="41">
        <v>2400</v>
      </c>
      <c r="S383" s="41">
        <v>105.59999999999991</v>
      </c>
      <c r="T383" s="41" t="s">
        <v>3012</v>
      </c>
    </row>
    <row r="384" spans="1:20" s="43" customFormat="1" ht="19.5" customHeight="1" x14ac:dyDescent="0.2">
      <c r="A384" s="35">
        <v>369</v>
      </c>
      <c r="B384" s="36" t="s">
        <v>401</v>
      </c>
      <c r="C384" s="37" t="s">
        <v>1383</v>
      </c>
      <c r="D384" s="38" t="s">
        <v>2292</v>
      </c>
      <c r="E384" s="39">
        <v>472705</v>
      </c>
      <c r="F384" s="37" t="s">
        <v>2820</v>
      </c>
      <c r="G384" s="76">
        <v>2017</v>
      </c>
      <c r="H384" s="34" t="s">
        <v>3002</v>
      </c>
      <c r="I384" s="37" t="s">
        <v>3009</v>
      </c>
      <c r="J384" s="40">
        <v>208</v>
      </c>
      <c r="K384" s="41">
        <v>122.01</v>
      </c>
      <c r="L384" s="42">
        <f t="shared" si="39"/>
        <v>25378.080000000002</v>
      </c>
      <c r="M384" s="34" t="s">
        <v>3063</v>
      </c>
      <c r="N384" s="44">
        <v>64</v>
      </c>
      <c r="O384" s="34" t="s">
        <v>3067</v>
      </c>
      <c r="P384" s="41">
        <v>109.80900000000001</v>
      </c>
      <c r="Q384" s="64">
        <f t="shared" si="41"/>
        <v>22840.272000000001</v>
      </c>
      <c r="R384" s="41">
        <v>19200</v>
      </c>
      <c r="S384" s="41">
        <v>-6178.0800000000017</v>
      </c>
      <c r="T384" s="41" t="s">
        <v>3012</v>
      </c>
    </row>
    <row r="385" spans="1:20" s="43" customFormat="1" ht="19.5" customHeight="1" x14ac:dyDescent="0.2">
      <c r="A385" s="35">
        <v>370</v>
      </c>
      <c r="B385" s="36" t="s">
        <v>402</v>
      </c>
      <c r="C385" s="37" t="s">
        <v>1384</v>
      </c>
      <c r="D385" s="38" t="s">
        <v>2293</v>
      </c>
      <c r="E385" s="39">
        <v>472705</v>
      </c>
      <c r="F385" s="37" t="s">
        <v>2820</v>
      </c>
      <c r="G385" s="76">
        <v>2017</v>
      </c>
      <c r="H385" s="34" t="s">
        <v>3002</v>
      </c>
      <c r="I385" s="37" t="s">
        <v>3009</v>
      </c>
      <c r="J385" s="40">
        <v>1509</v>
      </c>
      <c r="K385" s="41">
        <v>114.84</v>
      </c>
      <c r="L385" s="42">
        <f t="shared" si="39"/>
        <v>173293.56</v>
      </c>
      <c r="M385" s="34" t="s">
        <v>3063</v>
      </c>
      <c r="N385" s="44">
        <v>467</v>
      </c>
      <c r="O385" s="34" t="s">
        <v>3067</v>
      </c>
      <c r="P385" s="41">
        <v>103.35600000000001</v>
      </c>
      <c r="Q385" s="64">
        <f t="shared" si="41"/>
        <v>155964.20400000003</v>
      </c>
      <c r="R385" s="41">
        <v>140100</v>
      </c>
      <c r="S385" s="41">
        <v>-33193.56</v>
      </c>
      <c r="T385" s="41" t="s">
        <v>3012</v>
      </c>
    </row>
    <row r="386" spans="1:20" s="43" customFormat="1" ht="19.5" customHeight="1" x14ac:dyDescent="0.2">
      <c r="A386" s="35">
        <v>371</v>
      </c>
      <c r="B386" s="36" t="s">
        <v>403</v>
      </c>
      <c r="C386" s="37" t="s">
        <v>1385</v>
      </c>
      <c r="D386" s="38" t="s">
        <v>2294</v>
      </c>
      <c r="E386" s="39">
        <v>472705</v>
      </c>
      <c r="F386" s="37" t="s">
        <v>2820</v>
      </c>
      <c r="G386" s="76">
        <v>2017</v>
      </c>
      <c r="H386" s="34" t="s">
        <v>3002</v>
      </c>
      <c r="I386" s="37" t="s">
        <v>3009</v>
      </c>
      <c r="J386" s="40">
        <v>300</v>
      </c>
      <c r="K386" s="41">
        <v>122.01</v>
      </c>
      <c r="L386" s="42">
        <f t="shared" si="39"/>
        <v>36603</v>
      </c>
      <c r="M386" s="34" t="s">
        <v>3063</v>
      </c>
      <c r="N386" s="44">
        <v>89</v>
      </c>
      <c r="O386" s="34" t="s">
        <v>3067</v>
      </c>
      <c r="P386" s="41">
        <v>109.80900000000001</v>
      </c>
      <c r="Q386" s="64">
        <f t="shared" si="41"/>
        <v>32942.700000000004</v>
      </c>
      <c r="R386" s="41">
        <v>26700</v>
      </c>
      <c r="S386" s="41">
        <v>-9903</v>
      </c>
      <c r="T386" s="41" t="s">
        <v>3012</v>
      </c>
    </row>
    <row r="387" spans="1:20" s="43" customFormat="1" ht="19.5" customHeight="1" x14ac:dyDescent="0.2">
      <c r="A387" s="35">
        <v>372</v>
      </c>
      <c r="B387" s="36" t="s">
        <v>404</v>
      </c>
      <c r="C387" s="37" t="s">
        <v>1386</v>
      </c>
      <c r="D387" s="38" t="s">
        <v>2295</v>
      </c>
      <c r="E387" s="39">
        <v>472705</v>
      </c>
      <c r="F387" s="37" t="s">
        <v>2820</v>
      </c>
      <c r="G387" s="76">
        <v>2017</v>
      </c>
      <c r="H387" s="34" t="s">
        <v>3002</v>
      </c>
      <c r="I387" s="37" t="s">
        <v>3009</v>
      </c>
      <c r="J387" s="40">
        <v>969</v>
      </c>
      <c r="K387" s="41">
        <v>100.1</v>
      </c>
      <c r="L387" s="42">
        <f t="shared" si="39"/>
        <v>96996.9</v>
      </c>
      <c r="M387" s="34" t="s">
        <v>3063</v>
      </c>
      <c r="N387" s="44">
        <v>363</v>
      </c>
      <c r="O387" s="34" t="s">
        <v>3067</v>
      </c>
      <c r="P387" s="41">
        <v>90.09</v>
      </c>
      <c r="Q387" s="64">
        <f t="shared" si="41"/>
        <v>87297.21</v>
      </c>
      <c r="R387" s="41">
        <v>108900</v>
      </c>
      <c r="S387" s="41">
        <v>11903.100000000006</v>
      </c>
      <c r="T387" s="41" t="s">
        <v>3012</v>
      </c>
    </row>
    <row r="388" spans="1:20" s="43" customFormat="1" ht="19.5" customHeight="1" x14ac:dyDescent="0.2">
      <c r="A388" s="35">
        <v>373</v>
      </c>
      <c r="B388" s="36" t="s">
        <v>405</v>
      </c>
      <c r="C388" s="37" t="s">
        <v>1387</v>
      </c>
      <c r="D388" s="38" t="s">
        <v>2296</v>
      </c>
      <c r="E388" s="39">
        <v>472705</v>
      </c>
      <c r="F388" s="37" t="s">
        <v>2820</v>
      </c>
      <c r="G388" s="76">
        <v>2017</v>
      </c>
      <c r="H388" s="34" t="s">
        <v>3002</v>
      </c>
      <c r="I388" s="37" t="s">
        <v>3009</v>
      </c>
      <c r="J388" s="40">
        <v>215</v>
      </c>
      <c r="K388" s="41">
        <v>85.43</v>
      </c>
      <c r="L388" s="42">
        <f t="shared" si="39"/>
        <v>18367.45</v>
      </c>
      <c r="M388" s="34" t="s">
        <v>3063</v>
      </c>
      <c r="N388" s="44">
        <v>51</v>
      </c>
      <c r="O388" s="34" t="s">
        <v>3067</v>
      </c>
      <c r="P388" s="41">
        <v>76.887000000000015</v>
      </c>
      <c r="Q388" s="64">
        <f t="shared" si="41"/>
        <v>16530.705000000002</v>
      </c>
      <c r="R388" s="41">
        <v>15300</v>
      </c>
      <c r="S388" s="41">
        <v>-3067.4500000000007</v>
      </c>
      <c r="T388" s="41" t="s">
        <v>3012</v>
      </c>
    </row>
    <row r="389" spans="1:20" s="43" customFormat="1" ht="19.5" customHeight="1" x14ac:dyDescent="0.2">
      <c r="A389" s="35">
        <v>374</v>
      </c>
      <c r="B389" s="36" t="s">
        <v>406</v>
      </c>
      <c r="C389" s="37" t="s">
        <v>1388</v>
      </c>
      <c r="D389" s="38" t="s">
        <v>2297</v>
      </c>
      <c r="E389" s="39">
        <v>472705</v>
      </c>
      <c r="F389" s="37" t="s">
        <v>2820</v>
      </c>
      <c r="G389" s="76">
        <v>2017</v>
      </c>
      <c r="H389" s="34" t="s">
        <v>3002</v>
      </c>
      <c r="I389" s="37" t="s">
        <v>3009</v>
      </c>
      <c r="J389" s="40">
        <v>205</v>
      </c>
      <c r="K389" s="41">
        <v>78.52</v>
      </c>
      <c r="L389" s="42">
        <f t="shared" si="39"/>
        <v>16096.599999999999</v>
      </c>
      <c r="M389" s="34" t="s">
        <v>3063</v>
      </c>
      <c r="N389" s="44">
        <v>51</v>
      </c>
      <c r="O389" s="34" t="s">
        <v>3067</v>
      </c>
      <c r="P389" s="41">
        <v>70.667999999999992</v>
      </c>
      <c r="Q389" s="64">
        <f t="shared" si="41"/>
        <v>14486.939999999999</v>
      </c>
      <c r="R389" s="41">
        <v>15300</v>
      </c>
      <c r="S389" s="41">
        <v>-796.59999999999854</v>
      </c>
      <c r="T389" s="41" t="s">
        <v>3012</v>
      </c>
    </row>
    <row r="390" spans="1:20" s="43" customFormat="1" ht="19.5" customHeight="1" x14ac:dyDescent="0.2">
      <c r="A390" s="35">
        <v>375</v>
      </c>
      <c r="B390" s="36" t="s">
        <v>407</v>
      </c>
      <c r="C390" s="37" t="s">
        <v>1389</v>
      </c>
      <c r="D390" s="38" t="s">
        <v>2298</v>
      </c>
      <c r="E390" s="39">
        <v>472705</v>
      </c>
      <c r="F390" s="37" t="s">
        <v>2820</v>
      </c>
      <c r="G390" s="76">
        <v>2017</v>
      </c>
      <c r="H390" s="34" t="s">
        <v>3002</v>
      </c>
      <c r="I390" s="37" t="s">
        <v>3009</v>
      </c>
      <c r="J390" s="40">
        <v>597</v>
      </c>
      <c r="K390" s="41">
        <v>78.570000000000007</v>
      </c>
      <c r="L390" s="42">
        <f t="shared" si="39"/>
        <v>46906.29</v>
      </c>
      <c r="M390" s="34" t="s">
        <v>3063</v>
      </c>
      <c r="N390" s="44">
        <v>111</v>
      </c>
      <c r="O390" s="34" t="s">
        <v>3067</v>
      </c>
      <c r="P390" s="41">
        <v>70.713000000000008</v>
      </c>
      <c r="Q390" s="64">
        <f t="shared" si="41"/>
        <v>42215.661000000007</v>
      </c>
      <c r="R390" s="41">
        <v>33300</v>
      </c>
      <c r="S390" s="41">
        <v>-13606.29</v>
      </c>
      <c r="T390" s="41" t="s">
        <v>3012</v>
      </c>
    </row>
    <row r="391" spans="1:20" s="43" customFormat="1" ht="19.5" customHeight="1" x14ac:dyDescent="0.2">
      <c r="A391" s="35">
        <v>376</v>
      </c>
      <c r="B391" s="36" t="s">
        <v>408</v>
      </c>
      <c r="C391" s="37" t="s">
        <v>1390</v>
      </c>
      <c r="D391" s="38" t="s">
        <v>2299</v>
      </c>
      <c r="E391" s="39">
        <v>472705</v>
      </c>
      <c r="F391" s="37" t="s">
        <v>2820</v>
      </c>
      <c r="G391" s="76">
        <v>2017</v>
      </c>
      <c r="H391" s="34" t="s">
        <v>3002</v>
      </c>
      <c r="I391" s="37" t="s">
        <v>17</v>
      </c>
      <c r="J391" s="40">
        <v>85.8</v>
      </c>
      <c r="K391" s="41">
        <v>135.66002331002329</v>
      </c>
      <c r="L391" s="42">
        <f t="shared" si="39"/>
        <v>11639.629999999997</v>
      </c>
      <c r="M391" s="34" t="s">
        <v>3059</v>
      </c>
      <c r="N391" s="44">
        <v>85.8</v>
      </c>
      <c r="O391" s="34" t="s">
        <v>3067</v>
      </c>
      <c r="P391" s="41">
        <v>122.09402097902097</v>
      </c>
      <c r="Q391" s="64">
        <f t="shared" si="41"/>
        <v>10475.666999999999</v>
      </c>
      <c r="R391" s="41">
        <v>1252.6799999999998</v>
      </c>
      <c r="S391" s="41">
        <v>-10386.949999999997</v>
      </c>
      <c r="T391" s="41" t="s">
        <v>3012</v>
      </c>
    </row>
    <row r="392" spans="1:20" s="43" customFormat="1" ht="19.5" customHeight="1" x14ac:dyDescent="0.2">
      <c r="A392" s="35">
        <v>377</v>
      </c>
      <c r="B392" s="36" t="s">
        <v>409</v>
      </c>
      <c r="C392" s="37" t="s">
        <v>1391</v>
      </c>
      <c r="D392" s="38" t="s">
        <v>2300</v>
      </c>
      <c r="E392" s="39">
        <v>472705</v>
      </c>
      <c r="F392" s="37" t="s">
        <v>2820</v>
      </c>
      <c r="G392" s="76">
        <v>2017</v>
      </c>
      <c r="H392" s="34" t="s">
        <v>3002</v>
      </c>
      <c r="I392" s="37" t="s">
        <v>17</v>
      </c>
      <c r="J392" s="40">
        <v>132</v>
      </c>
      <c r="K392" s="41">
        <v>120.69</v>
      </c>
      <c r="L392" s="42">
        <f t="shared" si="39"/>
        <v>15931.08</v>
      </c>
      <c r="M392" s="34" t="s">
        <v>3059</v>
      </c>
      <c r="N392" s="44">
        <v>132</v>
      </c>
      <c r="O392" s="34" t="s">
        <v>3067</v>
      </c>
      <c r="P392" s="41">
        <v>108.621</v>
      </c>
      <c r="Q392" s="64">
        <f t="shared" si="41"/>
        <v>14337.972</v>
      </c>
      <c r="R392" s="41">
        <v>1927.2</v>
      </c>
      <c r="S392" s="41">
        <v>-14003.88</v>
      </c>
      <c r="T392" s="41" t="s">
        <v>3012</v>
      </c>
    </row>
    <row r="393" spans="1:20" s="43" customFormat="1" ht="19.5" customHeight="1" x14ac:dyDescent="0.2">
      <c r="A393" s="35">
        <v>378</v>
      </c>
      <c r="B393" s="36" t="s">
        <v>410</v>
      </c>
      <c r="C393" s="37" t="s">
        <v>1392</v>
      </c>
      <c r="D393" s="38" t="s">
        <v>2301</v>
      </c>
      <c r="E393" s="39">
        <v>472705</v>
      </c>
      <c r="F393" s="37" t="s">
        <v>2820</v>
      </c>
      <c r="G393" s="76">
        <v>2017</v>
      </c>
      <c r="H393" s="34" t="s">
        <v>3002</v>
      </c>
      <c r="I393" s="37" t="s">
        <v>17</v>
      </c>
      <c r="J393" s="40">
        <v>66.2</v>
      </c>
      <c r="K393" s="41">
        <v>96.369939577039261</v>
      </c>
      <c r="L393" s="42">
        <f t="shared" si="39"/>
        <v>6379.69</v>
      </c>
      <c r="M393" s="34" t="s">
        <v>3059</v>
      </c>
      <c r="N393" s="44">
        <v>66.2</v>
      </c>
      <c r="O393" s="34" t="s">
        <v>3067</v>
      </c>
      <c r="P393" s="41">
        <v>86.732945619335339</v>
      </c>
      <c r="Q393" s="64">
        <f t="shared" si="41"/>
        <v>5741.7209999999995</v>
      </c>
      <c r="R393" s="41">
        <v>966.52</v>
      </c>
      <c r="S393" s="41">
        <v>-5413.17</v>
      </c>
      <c r="T393" s="41" t="s">
        <v>3012</v>
      </c>
    </row>
    <row r="394" spans="1:20" s="43" customFormat="1" ht="19.5" customHeight="1" x14ac:dyDescent="0.2">
      <c r="A394" s="35">
        <v>379</v>
      </c>
      <c r="B394" s="36" t="s">
        <v>411</v>
      </c>
      <c r="C394" s="37" t="s">
        <v>1393</v>
      </c>
      <c r="D394" s="38" t="s">
        <v>2302</v>
      </c>
      <c r="E394" s="39">
        <v>472705</v>
      </c>
      <c r="F394" s="37" t="s">
        <v>2820</v>
      </c>
      <c r="G394" s="76">
        <v>2017</v>
      </c>
      <c r="H394" s="34" t="s">
        <v>3002</v>
      </c>
      <c r="I394" s="37" t="s">
        <v>17</v>
      </c>
      <c r="J394" s="40">
        <v>388</v>
      </c>
      <c r="K394" s="41">
        <v>101.03999999999999</v>
      </c>
      <c r="L394" s="42">
        <f t="shared" si="39"/>
        <v>39203.519999999997</v>
      </c>
      <c r="M394" s="34" t="s">
        <v>3059</v>
      </c>
      <c r="N394" s="44">
        <v>388</v>
      </c>
      <c r="O394" s="34" t="s">
        <v>3067</v>
      </c>
      <c r="P394" s="41">
        <v>90.935999999999993</v>
      </c>
      <c r="Q394" s="64">
        <f t="shared" si="41"/>
        <v>35283.167999999998</v>
      </c>
      <c r="R394" s="41">
        <v>5664.8</v>
      </c>
      <c r="S394" s="41">
        <v>-33538.719999999994</v>
      </c>
      <c r="T394" s="41" t="s">
        <v>3012</v>
      </c>
    </row>
    <row r="395" spans="1:20" s="43" customFormat="1" ht="19.5" customHeight="1" x14ac:dyDescent="0.2">
      <c r="A395" s="35">
        <v>380</v>
      </c>
      <c r="B395" s="36" t="s">
        <v>412</v>
      </c>
      <c r="C395" s="37" t="s">
        <v>1394</v>
      </c>
      <c r="D395" s="38" t="s">
        <v>2303</v>
      </c>
      <c r="E395" s="39">
        <v>472705</v>
      </c>
      <c r="F395" s="37" t="s">
        <v>2820</v>
      </c>
      <c r="G395" s="76">
        <v>2017</v>
      </c>
      <c r="H395" s="34" t="s">
        <v>3002</v>
      </c>
      <c r="I395" s="37" t="s">
        <v>17</v>
      </c>
      <c r="J395" s="40">
        <v>104</v>
      </c>
      <c r="K395" s="41">
        <v>102.92</v>
      </c>
      <c r="L395" s="42">
        <f t="shared" si="39"/>
        <v>10703.68</v>
      </c>
      <c r="M395" s="34" t="s">
        <v>3059</v>
      </c>
      <c r="N395" s="44">
        <v>104</v>
      </c>
      <c r="O395" s="34" t="s">
        <v>3067</v>
      </c>
      <c r="P395" s="41">
        <v>92.628</v>
      </c>
      <c r="Q395" s="64">
        <f t="shared" si="41"/>
        <v>9633.3119999999999</v>
      </c>
      <c r="R395" s="41">
        <v>1518.3999999999999</v>
      </c>
      <c r="S395" s="41">
        <v>-9185.2800000000007</v>
      </c>
      <c r="T395" s="41" t="s">
        <v>3012</v>
      </c>
    </row>
    <row r="396" spans="1:20" s="43" customFormat="1" ht="19.5" customHeight="1" x14ac:dyDescent="0.2">
      <c r="A396" s="35">
        <v>381</v>
      </c>
      <c r="B396" s="36" t="s">
        <v>413</v>
      </c>
      <c r="C396" s="37" t="s">
        <v>1395</v>
      </c>
      <c r="D396" s="38" t="s">
        <v>2304</v>
      </c>
      <c r="E396" s="39">
        <v>472705</v>
      </c>
      <c r="F396" s="37" t="s">
        <v>2820</v>
      </c>
      <c r="G396" s="76">
        <v>2017</v>
      </c>
      <c r="H396" s="34" t="s">
        <v>3002</v>
      </c>
      <c r="I396" s="37" t="s">
        <v>17</v>
      </c>
      <c r="J396" s="40">
        <v>0.6</v>
      </c>
      <c r="K396" s="41">
        <v>135.66666666666669</v>
      </c>
      <c r="L396" s="42">
        <f t="shared" si="39"/>
        <v>81.400000000000006</v>
      </c>
      <c r="M396" s="34" t="s">
        <v>3059</v>
      </c>
      <c r="N396" s="44">
        <v>0.6</v>
      </c>
      <c r="O396" s="34" t="s">
        <v>3067</v>
      </c>
      <c r="P396" s="41">
        <v>122.10000000000002</v>
      </c>
      <c r="Q396" s="64">
        <f t="shared" si="41"/>
        <v>73.260000000000005</v>
      </c>
      <c r="R396" s="41">
        <v>8.76</v>
      </c>
      <c r="S396" s="41">
        <v>-72.64</v>
      </c>
      <c r="T396" s="41" t="s">
        <v>3012</v>
      </c>
    </row>
    <row r="397" spans="1:20" s="43" customFormat="1" ht="19.5" customHeight="1" x14ac:dyDescent="0.2">
      <c r="A397" s="35">
        <v>382</v>
      </c>
      <c r="B397" s="36" t="s">
        <v>414</v>
      </c>
      <c r="C397" s="37" t="s">
        <v>1396</v>
      </c>
      <c r="D397" s="38" t="s">
        <v>2305</v>
      </c>
      <c r="E397" s="39">
        <v>472705</v>
      </c>
      <c r="F397" s="37" t="s">
        <v>2820</v>
      </c>
      <c r="G397" s="76">
        <v>2017</v>
      </c>
      <c r="H397" s="34" t="s">
        <v>3002</v>
      </c>
      <c r="I397" s="37" t="s">
        <v>17</v>
      </c>
      <c r="J397" s="40">
        <v>2.9</v>
      </c>
      <c r="K397" s="41">
        <v>120</v>
      </c>
      <c r="L397" s="42">
        <f t="shared" si="39"/>
        <v>348</v>
      </c>
      <c r="M397" s="34" t="s">
        <v>3059</v>
      </c>
      <c r="N397" s="44">
        <v>2.9</v>
      </c>
      <c r="O397" s="34" t="s">
        <v>3067</v>
      </c>
      <c r="P397" s="41">
        <v>108</v>
      </c>
      <c r="Q397" s="64">
        <f t="shared" si="41"/>
        <v>313.2</v>
      </c>
      <c r="R397" s="41">
        <v>42.339999999999996</v>
      </c>
      <c r="S397" s="41">
        <v>-305.66000000000003</v>
      </c>
      <c r="T397" s="41" t="s">
        <v>3012</v>
      </c>
    </row>
    <row r="398" spans="1:20" s="43" customFormat="1" ht="19.5" customHeight="1" x14ac:dyDescent="0.2">
      <c r="A398" s="35">
        <v>383</v>
      </c>
      <c r="B398" s="36" t="s">
        <v>415</v>
      </c>
      <c r="C398" s="37" t="s">
        <v>1397</v>
      </c>
      <c r="D398" s="38" t="s">
        <v>2306</v>
      </c>
      <c r="E398" s="39">
        <v>472705</v>
      </c>
      <c r="F398" s="37" t="s">
        <v>2820</v>
      </c>
      <c r="G398" s="76">
        <v>2017</v>
      </c>
      <c r="H398" s="34" t="s">
        <v>3002</v>
      </c>
      <c r="I398" s="37" t="s">
        <v>17</v>
      </c>
      <c r="J398" s="40">
        <v>1</v>
      </c>
      <c r="K398" s="41">
        <v>129.47999999999999</v>
      </c>
      <c r="L398" s="42">
        <f t="shared" si="39"/>
        <v>129.47999999999999</v>
      </c>
      <c r="M398" s="34" t="s">
        <v>3059</v>
      </c>
      <c r="N398" s="44">
        <v>1</v>
      </c>
      <c r="O398" s="34" t="s">
        <v>3067</v>
      </c>
      <c r="P398" s="41">
        <v>116.532</v>
      </c>
      <c r="Q398" s="64">
        <f t="shared" si="41"/>
        <v>116.532</v>
      </c>
      <c r="R398" s="41">
        <v>14.6</v>
      </c>
      <c r="S398" s="41">
        <v>-114.88</v>
      </c>
      <c r="T398" s="41" t="s">
        <v>3012</v>
      </c>
    </row>
    <row r="399" spans="1:20" s="43" customFormat="1" ht="19.5" customHeight="1" x14ac:dyDescent="0.2">
      <c r="A399" s="35">
        <v>384</v>
      </c>
      <c r="B399" s="36" t="s">
        <v>416</v>
      </c>
      <c r="C399" s="37" t="s">
        <v>1398</v>
      </c>
      <c r="D399" s="38" t="s">
        <v>2307</v>
      </c>
      <c r="E399" s="39">
        <v>472705</v>
      </c>
      <c r="F399" s="37" t="s">
        <v>2820</v>
      </c>
      <c r="G399" s="76">
        <v>2017</v>
      </c>
      <c r="H399" s="34" t="s">
        <v>3002</v>
      </c>
      <c r="I399" s="37" t="s">
        <v>17</v>
      </c>
      <c r="J399" s="40">
        <v>105.5</v>
      </c>
      <c r="K399" s="41">
        <v>116.01004739336493</v>
      </c>
      <c r="L399" s="42">
        <f t="shared" si="39"/>
        <v>12239.06</v>
      </c>
      <c r="M399" s="34" t="s">
        <v>3059</v>
      </c>
      <c r="N399" s="44">
        <v>105.5</v>
      </c>
      <c r="O399" s="34" t="s">
        <v>3067</v>
      </c>
      <c r="P399" s="41">
        <v>104.40904265402844</v>
      </c>
      <c r="Q399" s="64">
        <f t="shared" si="41"/>
        <v>11015.154</v>
      </c>
      <c r="R399" s="41">
        <v>1540.3</v>
      </c>
      <c r="S399" s="41">
        <v>-10698.76</v>
      </c>
      <c r="T399" s="41" t="s">
        <v>3012</v>
      </c>
    </row>
    <row r="400" spans="1:20" s="43" customFormat="1" ht="19.5" customHeight="1" x14ac:dyDescent="0.2">
      <c r="A400" s="35">
        <v>385</v>
      </c>
      <c r="B400" s="36" t="s">
        <v>417</v>
      </c>
      <c r="C400" s="37" t="s">
        <v>1399</v>
      </c>
      <c r="D400" s="38" t="s">
        <v>2308</v>
      </c>
      <c r="E400" s="39">
        <v>472705</v>
      </c>
      <c r="F400" s="37" t="s">
        <v>2820</v>
      </c>
      <c r="G400" s="76">
        <v>2017</v>
      </c>
      <c r="H400" s="34" t="s">
        <v>3002</v>
      </c>
      <c r="I400" s="37" t="s">
        <v>17</v>
      </c>
      <c r="J400" s="40">
        <v>240.2</v>
      </c>
      <c r="K400" s="41">
        <v>117.88001665278934</v>
      </c>
      <c r="L400" s="42">
        <f t="shared" ref="L400:L463" si="42">K400*J400</f>
        <v>28314.78</v>
      </c>
      <c r="M400" s="34" t="s">
        <v>3059</v>
      </c>
      <c r="N400" s="44">
        <v>240.2</v>
      </c>
      <c r="O400" s="34" t="s">
        <v>3067</v>
      </c>
      <c r="P400" s="41">
        <v>106.09201498751041</v>
      </c>
      <c r="Q400" s="64">
        <f t="shared" si="41"/>
        <v>25483.302</v>
      </c>
      <c r="R400" s="41">
        <v>3506.9199999999996</v>
      </c>
      <c r="S400" s="41">
        <v>-24807.86</v>
      </c>
      <c r="T400" s="41" t="s">
        <v>3012</v>
      </c>
    </row>
    <row r="401" spans="1:20" s="43" customFormat="1" ht="19.5" customHeight="1" x14ac:dyDescent="0.2">
      <c r="A401" s="35">
        <v>386</v>
      </c>
      <c r="B401" s="36" t="s">
        <v>418</v>
      </c>
      <c r="C401" s="37" t="s">
        <v>1400</v>
      </c>
      <c r="D401" s="38" t="s">
        <v>2309</v>
      </c>
      <c r="E401" s="39">
        <v>472705</v>
      </c>
      <c r="F401" s="37" t="s">
        <v>2820</v>
      </c>
      <c r="G401" s="76">
        <v>2017</v>
      </c>
      <c r="H401" s="34" t="s">
        <v>3002</v>
      </c>
      <c r="I401" s="37" t="s">
        <v>17</v>
      </c>
      <c r="J401" s="40">
        <v>175</v>
      </c>
      <c r="K401" s="41">
        <v>96.37</v>
      </c>
      <c r="L401" s="42">
        <f t="shared" si="42"/>
        <v>16864.75</v>
      </c>
      <c r="M401" s="34" t="s">
        <v>3059</v>
      </c>
      <c r="N401" s="44">
        <v>175</v>
      </c>
      <c r="O401" s="34" t="s">
        <v>3067</v>
      </c>
      <c r="P401" s="41">
        <v>86.733000000000004</v>
      </c>
      <c r="Q401" s="64">
        <f t="shared" si="41"/>
        <v>15178.275000000001</v>
      </c>
      <c r="R401" s="41">
        <v>2555</v>
      </c>
      <c r="S401" s="41">
        <v>-14309.75</v>
      </c>
      <c r="T401" s="41" t="s">
        <v>3012</v>
      </c>
    </row>
    <row r="402" spans="1:20" s="43" customFormat="1" ht="19.5" customHeight="1" x14ac:dyDescent="0.2">
      <c r="A402" s="35">
        <v>387</v>
      </c>
      <c r="B402" s="36" t="s">
        <v>419</v>
      </c>
      <c r="C402" s="37" t="s">
        <v>1401</v>
      </c>
      <c r="D402" s="38" t="s">
        <v>2310</v>
      </c>
      <c r="E402" s="39">
        <v>472705</v>
      </c>
      <c r="F402" s="37" t="s">
        <v>2820</v>
      </c>
      <c r="G402" s="76">
        <v>2017</v>
      </c>
      <c r="H402" s="34" t="s">
        <v>3002</v>
      </c>
      <c r="I402" s="37" t="s">
        <v>17</v>
      </c>
      <c r="J402" s="40">
        <v>355</v>
      </c>
      <c r="K402" s="41">
        <v>101.03999999999999</v>
      </c>
      <c r="L402" s="42">
        <f t="shared" si="42"/>
        <v>35869.199999999997</v>
      </c>
      <c r="M402" s="34" t="s">
        <v>3059</v>
      </c>
      <c r="N402" s="44">
        <v>355</v>
      </c>
      <c r="O402" s="34" t="s">
        <v>3067</v>
      </c>
      <c r="P402" s="41">
        <v>90.935999999999993</v>
      </c>
      <c r="Q402" s="64">
        <f t="shared" si="41"/>
        <v>32282.28</v>
      </c>
      <c r="R402" s="41">
        <v>5183</v>
      </c>
      <c r="S402" s="41">
        <v>-30686.199999999997</v>
      </c>
      <c r="T402" s="41" t="s">
        <v>3012</v>
      </c>
    </row>
    <row r="403" spans="1:20" s="43" customFormat="1" ht="19.5" customHeight="1" x14ac:dyDescent="0.2">
      <c r="A403" s="35">
        <v>388</v>
      </c>
      <c r="B403" s="36" t="s">
        <v>420</v>
      </c>
      <c r="C403" s="37" t="s">
        <v>1402</v>
      </c>
      <c r="D403" s="38" t="s">
        <v>2311</v>
      </c>
      <c r="E403" s="39">
        <v>367350</v>
      </c>
      <c r="F403" s="37" t="s">
        <v>2825</v>
      </c>
      <c r="G403" s="76">
        <v>2017</v>
      </c>
      <c r="H403" s="34" t="s">
        <v>3002</v>
      </c>
      <c r="I403" s="37" t="s">
        <v>11</v>
      </c>
      <c r="J403" s="40">
        <v>2</v>
      </c>
      <c r="K403" s="41">
        <v>566.74</v>
      </c>
      <c r="L403" s="42">
        <f t="shared" si="42"/>
        <v>1133.48</v>
      </c>
      <c r="M403" s="34" t="s">
        <v>3059</v>
      </c>
      <c r="N403" s="44">
        <v>0.8</v>
      </c>
      <c r="O403" s="34" t="s">
        <v>3067</v>
      </c>
      <c r="P403" s="41">
        <v>510.06600000000003</v>
      </c>
      <c r="Q403" s="64">
        <f t="shared" si="41"/>
        <v>1020.1320000000001</v>
      </c>
      <c r="R403" s="41">
        <v>11.68</v>
      </c>
      <c r="S403" s="41">
        <v>-1121.8</v>
      </c>
      <c r="T403" s="41" t="s">
        <v>3012</v>
      </c>
    </row>
    <row r="404" spans="1:20" s="43" customFormat="1" ht="19.5" customHeight="1" x14ac:dyDescent="0.2">
      <c r="A404" s="35">
        <v>389</v>
      </c>
      <c r="B404" s="36" t="s">
        <v>421</v>
      </c>
      <c r="C404" s="37" t="s">
        <v>1403</v>
      </c>
      <c r="D404" s="38" t="s">
        <v>2312</v>
      </c>
      <c r="E404" s="39">
        <v>367381</v>
      </c>
      <c r="F404" s="37" t="s">
        <v>2825</v>
      </c>
      <c r="G404" s="76">
        <v>2017</v>
      </c>
      <c r="H404" s="34" t="s">
        <v>3002</v>
      </c>
      <c r="I404" s="37" t="s">
        <v>11</v>
      </c>
      <c r="J404" s="40">
        <v>2</v>
      </c>
      <c r="K404" s="41">
        <v>256.55</v>
      </c>
      <c r="L404" s="42">
        <f t="shared" si="42"/>
        <v>513.1</v>
      </c>
      <c r="M404" s="34" t="s">
        <v>3059</v>
      </c>
      <c r="N404" s="44">
        <v>1.7</v>
      </c>
      <c r="O404" s="34" t="s">
        <v>3067</v>
      </c>
      <c r="P404" s="41">
        <v>230.89500000000001</v>
      </c>
      <c r="Q404" s="64">
        <f t="shared" si="41"/>
        <v>461.79</v>
      </c>
      <c r="R404" s="41">
        <v>24.82</v>
      </c>
      <c r="S404" s="41">
        <v>-488.28000000000003</v>
      </c>
      <c r="T404" s="41" t="s">
        <v>3012</v>
      </c>
    </row>
    <row r="405" spans="1:20" s="43" customFormat="1" ht="19.5" customHeight="1" x14ac:dyDescent="0.2">
      <c r="A405" s="35">
        <v>390</v>
      </c>
      <c r="B405" s="36" t="s">
        <v>422</v>
      </c>
      <c r="C405" s="37" t="s">
        <v>1404</v>
      </c>
      <c r="D405" s="38" t="s">
        <v>2313</v>
      </c>
      <c r="E405" s="39">
        <v>472705</v>
      </c>
      <c r="F405" s="37" t="s">
        <v>2820</v>
      </c>
      <c r="G405" s="76">
        <v>2017</v>
      </c>
      <c r="H405" s="34" t="s">
        <v>3002</v>
      </c>
      <c r="I405" s="37" t="s">
        <v>11</v>
      </c>
      <c r="J405" s="40">
        <v>3</v>
      </c>
      <c r="K405" s="41">
        <v>1844.5</v>
      </c>
      <c r="L405" s="42">
        <f t="shared" si="42"/>
        <v>5533.5</v>
      </c>
      <c r="M405" s="34" t="s">
        <v>3058</v>
      </c>
      <c r="N405" s="44">
        <v>0</v>
      </c>
      <c r="O405" s="34" t="s">
        <v>3067</v>
      </c>
      <c r="P405" s="41">
        <v>1660.05</v>
      </c>
      <c r="Q405" s="64">
        <f t="shared" si="41"/>
        <v>4980.1499999999996</v>
      </c>
      <c r="R405" s="41">
        <v>0</v>
      </c>
      <c r="S405" s="41">
        <v>-5533.5</v>
      </c>
      <c r="T405" s="41" t="s">
        <v>3012</v>
      </c>
    </row>
    <row r="406" spans="1:20" s="43" customFormat="1" ht="19.5" customHeight="1" x14ac:dyDescent="0.2">
      <c r="A406" s="35">
        <v>391</v>
      </c>
      <c r="B406" s="36" t="s">
        <v>423</v>
      </c>
      <c r="C406" s="37" t="s">
        <v>1405</v>
      </c>
      <c r="D406" s="38" t="s">
        <v>2314</v>
      </c>
      <c r="E406" s="39">
        <v>528332</v>
      </c>
      <c r="F406" s="37" t="s">
        <v>2825</v>
      </c>
      <c r="G406" s="34">
        <v>2017</v>
      </c>
      <c r="H406" s="34" t="s">
        <v>3002</v>
      </c>
      <c r="I406" s="37" t="s">
        <v>11</v>
      </c>
      <c r="J406" s="40">
        <v>3950</v>
      </c>
      <c r="K406" s="41">
        <v>83.952184810126582</v>
      </c>
      <c r="L406" s="42">
        <f t="shared" si="42"/>
        <v>331611.13</v>
      </c>
      <c r="M406" s="34" t="s">
        <v>3059</v>
      </c>
      <c r="N406" s="44">
        <v>237</v>
      </c>
      <c r="O406" s="34" t="s">
        <v>3067</v>
      </c>
      <c r="P406" s="41">
        <f>K406*0.9</f>
        <v>75.556966329113919</v>
      </c>
      <c r="Q406" s="41">
        <f t="shared" ref="Q406:Q412" si="43">P406*N406</f>
        <v>17907.00102</v>
      </c>
      <c r="R406" s="41">
        <v>3460.2</v>
      </c>
      <c r="S406" s="41">
        <v>-328150.93</v>
      </c>
      <c r="T406" s="41" t="s">
        <v>3012</v>
      </c>
    </row>
    <row r="407" spans="1:20" s="43" customFormat="1" ht="19.5" customHeight="1" x14ac:dyDescent="0.2">
      <c r="A407" s="35">
        <v>392</v>
      </c>
      <c r="B407" s="36" t="s">
        <v>424</v>
      </c>
      <c r="C407" s="37" t="s">
        <v>1406</v>
      </c>
      <c r="D407" s="38" t="s">
        <v>2315</v>
      </c>
      <c r="E407" s="39">
        <v>528396</v>
      </c>
      <c r="F407" s="37" t="s">
        <v>2825</v>
      </c>
      <c r="G407" s="34">
        <v>2017</v>
      </c>
      <c r="H407" s="34" t="s">
        <v>3002</v>
      </c>
      <c r="I407" s="37" t="s">
        <v>11</v>
      </c>
      <c r="J407" s="40">
        <v>500</v>
      </c>
      <c r="K407" s="41">
        <v>222.52021999999999</v>
      </c>
      <c r="L407" s="42">
        <f t="shared" si="42"/>
        <v>111260.11</v>
      </c>
      <c r="M407" s="34" t="s">
        <v>3059</v>
      </c>
      <c r="N407" s="44">
        <v>396</v>
      </c>
      <c r="O407" s="34" t="s">
        <v>3067</v>
      </c>
      <c r="P407" s="41">
        <f t="shared" ref="P407:P412" si="44">K407*0.9</f>
        <v>200.26819800000001</v>
      </c>
      <c r="Q407" s="41">
        <f t="shared" si="43"/>
        <v>79306.206407999998</v>
      </c>
      <c r="R407" s="41">
        <v>5781.5999999999995</v>
      </c>
      <c r="S407" s="41">
        <v>-105478.51</v>
      </c>
      <c r="T407" s="41" t="s">
        <v>3012</v>
      </c>
    </row>
    <row r="408" spans="1:20" s="43" customFormat="1" ht="19.5" customHeight="1" x14ac:dyDescent="0.2">
      <c r="A408" s="35">
        <v>393</v>
      </c>
      <c r="B408" s="36" t="s">
        <v>425</v>
      </c>
      <c r="C408" s="37" t="s">
        <v>1407</v>
      </c>
      <c r="D408" s="38" t="s">
        <v>2316</v>
      </c>
      <c r="E408" s="39">
        <v>528411</v>
      </c>
      <c r="F408" s="37" t="s">
        <v>2825</v>
      </c>
      <c r="G408" s="34">
        <v>2017</v>
      </c>
      <c r="H408" s="34" t="s">
        <v>3002</v>
      </c>
      <c r="I408" s="37" t="s">
        <v>11</v>
      </c>
      <c r="J408" s="40">
        <v>200</v>
      </c>
      <c r="K408" s="41">
        <v>293.15555000000001</v>
      </c>
      <c r="L408" s="42">
        <f t="shared" si="42"/>
        <v>58631.11</v>
      </c>
      <c r="M408" s="34" t="s">
        <v>3059</v>
      </c>
      <c r="N408" s="44">
        <v>12</v>
      </c>
      <c r="O408" s="34" t="s">
        <v>3067</v>
      </c>
      <c r="P408" s="41">
        <f t="shared" si="44"/>
        <v>263.83999499999999</v>
      </c>
      <c r="Q408" s="41">
        <f t="shared" si="43"/>
        <v>3166.0799399999996</v>
      </c>
      <c r="R408" s="41">
        <v>175.2</v>
      </c>
      <c r="S408" s="41">
        <v>-58455.91</v>
      </c>
      <c r="T408" s="41" t="s">
        <v>3012</v>
      </c>
    </row>
    <row r="409" spans="1:20" s="43" customFormat="1" ht="19.5" customHeight="1" x14ac:dyDescent="0.2">
      <c r="A409" s="35">
        <v>394</v>
      </c>
      <c r="B409" s="36" t="s">
        <v>426</v>
      </c>
      <c r="C409" s="37" t="s">
        <v>1408</v>
      </c>
      <c r="D409" s="38" t="s">
        <v>2317</v>
      </c>
      <c r="E409" s="39">
        <v>528412</v>
      </c>
      <c r="F409" s="37" t="s">
        <v>2825</v>
      </c>
      <c r="G409" s="34">
        <v>2017</v>
      </c>
      <c r="H409" s="34" t="s">
        <v>3002</v>
      </c>
      <c r="I409" s="37" t="s">
        <v>11</v>
      </c>
      <c r="J409" s="40">
        <v>300</v>
      </c>
      <c r="K409" s="41">
        <v>538.71543333333329</v>
      </c>
      <c r="L409" s="42">
        <f t="shared" si="42"/>
        <v>161614.62999999998</v>
      </c>
      <c r="M409" s="34" t="s">
        <v>3059</v>
      </c>
      <c r="N409" s="44">
        <v>18</v>
      </c>
      <c r="O409" s="34" t="s">
        <v>3067</v>
      </c>
      <c r="P409" s="41">
        <f t="shared" si="44"/>
        <v>484.84388999999999</v>
      </c>
      <c r="Q409" s="41">
        <f t="shared" si="43"/>
        <v>8727.19002</v>
      </c>
      <c r="R409" s="41">
        <v>262.8</v>
      </c>
      <c r="S409" s="41">
        <v>-161351.82999999999</v>
      </c>
      <c r="T409" s="41" t="s">
        <v>3012</v>
      </c>
    </row>
    <row r="410" spans="1:20" s="43" customFormat="1" ht="19.5" customHeight="1" x14ac:dyDescent="0.2">
      <c r="A410" s="35">
        <v>395</v>
      </c>
      <c r="B410" s="36" t="s">
        <v>427</v>
      </c>
      <c r="C410" s="37" t="s">
        <v>1409</v>
      </c>
      <c r="D410" s="38" t="s">
        <v>2318</v>
      </c>
      <c r="E410" s="39">
        <v>528414</v>
      </c>
      <c r="F410" s="37" t="s">
        <v>2825</v>
      </c>
      <c r="G410" s="34">
        <v>2017</v>
      </c>
      <c r="H410" s="34" t="s">
        <v>3002</v>
      </c>
      <c r="I410" s="37" t="s">
        <v>11</v>
      </c>
      <c r="J410" s="40">
        <v>200</v>
      </c>
      <c r="K410" s="41">
        <v>18.532799999999998</v>
      </c>
      <c r="L410" s="42">
        <f t="shared" si="42"/>
        <v>3706.5599999999995</v>
      </c>
      <c r="M410" s="34" t="s">
        <v>3059</v>
      </c>
      <c r="N410" s="44">
        <v>12</v>
      </c>
      <c r="O410" s="34" t="s">
        <v>3067</v>
      </c>
      <c r="P410" s="41">
        <f t="shared" si="44"/>
        <v>16.67952</v>
      </c>
      <c r="Q410" s="41">
        <f t="shared" si="43"/>
        <v>200.15424000000002</v>
      </c>
      <c r="R410" s="41">
        <v>175.2</v>
      </c>
      <c r="S410" s="41">
        <v>-3531.3599999999997</v>
      </c>
      <c r="T410" s="41" t="s">
        <v>3012</v>
      </c>
    </row>
    <row r="411" spans="1:20" s="43" customFormat="1" ht="19.5" customHeight="1" x14ac:dyDescent="0.2">
      <c r="A411" s="35">
        <v>396</v>
      </c>
      <c r="B411" s="36" t="s">
        <v>428</v>
      </c>
      <c r="C411" s="37" t="s">
        <v>1410</v>
      </c>
      <c r="D411" s="38" t="s">
        <v>2319</v>
      </c>
      <c r="E411" s="39">
        <v>528347</v>
      </c>
      <c r="F411" s="37" t="s">
        <v>2825</v>
      </c>
      <c r="G411" s="34">
        <v>2017</v>
      </c>
      <c r="H411" s="34" t="s">
        <v>3002</v>
      </c>
      <c r="I411" s="37" t="s">
        <v>11</v>
      </c>
      <c r="J411" s="40">
        <v>6595</v>
      </c>
      <c r="K411" s="41">
        <v>94.248006065200912</v>
      </c>
      <c r="L411" s="42">
        <f t="shared" si="42"/>
        <v>621565.6</v>
      </c>
      <c r="M411" s="34" t="s">
        <v>3059</v>
      </c>
      <c r="N411" s="44">
        <v>396</v>
      </c>
      <c r="O411" s="34" t="s">
        <v>3067</v>
      </c>
      <c r="P411" s="41">
        <f t="shared" si="44"/>
        <v>84.823205458680818</v>
      </c>
      <c r="Q411" s="41">
        <f t="shared" si="43"/>
        <v>33589.989361637607</v>
      </c>
      <c r="R411" s="41">
        <v>5781.5999999999995</v>
      </c>
      <c r="S411" s="41">
        <v>-615784</v>
      </c>
      <c r="T411" s="41" t="s">
        <v>3012</v>
      </c>
    </row>
    <row r="412" spans="1:20" s="43" customFormat="1" ht="19.5" customHeight="1" x14ac:dyDescent="0.2">
      <c r="A412" s="35">
        <v>397</v>
      </c>
      <c r="B412" s="36" t="s">
        <v>429</v>
      </c>
      <c r="C412" s="37" t="s">
        <v>1411</v>
      </c>
      <c r="D412" s="38" t="s">
        <v>2320</v>
      </c>
      <c r="E412" s="39">
        <v>528377</v>
      </c>
      <c r="F412" s="37" t="s">
        <v>2825</v>
      </c>
      <c r="G412" s="34">
        <v>2016</v>
      </c>
      <c r="H412" s="34" t="s">
        <v>3002</v>
      </c>
      <c r="I412" s="37" t="s">
        <v>11</v>
      </c>
      <c r="J412" s="40">
        <v>5750</v>
      </c>
      <c r="K412" s="41">
        <v>22.085554782608696</v>
      </c>
      <c r="L412" s="42">
        <f t="shared" si="42"/>
        <v>126991.94</v>
      </c>
      <c r="M412" s="34" t="s">
        <v>3059</v>
      </c>
      <c r="N412" s="44">
        <v>345</v>
      </c>
      <c r="O412" s="34" t="s">
        <v>3067</v>
      </c>
      <c r="P412" s="41">
        <f t="shared" si="44"/>
        <v>19.876999304347827</v>
      </c>
      <c r="Q412" s="41">
        <f t="shared" si="43"/>
        <v>6857.5647600000002</v>
      </c>
      <c r="R412" s="41">
        <v>5037</v>
      </c>
      <c r="S412" s="41">
        <v>-121954.94</v>
      </c>
      <c r="T412" s="41" t="s">
        <v>3012</v>
      </c>
    </row>
    <row r="413" spans="1:20" s="43" customFormat="1" ht="19.5" customHeight="1" x14ac:dyDescent="0.2">
      <c r="A413" s="35">
        <v>398</v>
      </c>
      <c r="B413" s="36" t="s">
        <v>430</v>
      </c>
      <c r="C413" s="37" t="s">
        <v>1412</v>
      </c>
      <c r="D413" s="38" t="s">
        <v>2321</v>
      </c>
      <c r="E413" s="39">
        <v>472705</v>
      </c>
      <c r="F413" s="37" t="s">
        <v>2820</v>
      </c>
      <c r="G413" s="76">
        <v>2017</v>
      </c>
      <c r="H413" s="34" t="s">
        <v>3002</v>
      </c>
      <c r="I413" s="37" t="s">
        <v>11</v>
      </c>
      <c r="J413" s="40">
        <v>45</v>
      </c>
      <c r="K413" s="41">
        <v>90.04</v>
      </c>
      <c r="L413" s="42">
        <f t="shared" si="42"/>
        <v>4051.8</v>
      </c>
      <c r="M413" s="34" t="s">
        <v>3059</v>
      </c>
      <c r="N413" s="44">
        <v>3.15</v>
      </c>
      <c r="O413" s="34" t="s">
        <v>3067</v>
      </c>
      <c r="P413" s="41">
        <v>81.036000000000001</v>
      </c>
      <c r="Q413" s="64">
        <f>P413*J413</f>
        <v>3646.62</v>
      </c>
      <c r="R413" s="41">
        <v>45.989999999999995</v>
      </c>
      <c r="S413" s="41">
        <v>-4005.8100000000004</v>
      </c>
      <c r="T413" s="41" t="s">
        <v>3012</v>
      </c>
    </row>
    <row r="414" spans="1:20" s="43" customFormat="1" ht="19.5" customHeight="1" x14ac:dyDescent="0.2">
      <c r="A414" s="35">
        <v>399</v>
      </c>
      <c r="B414" s="36" t="s">
        <v>431</v>
      </c>
      <c r="C414" s="37" t="s">
        <v>1413</v>
      </c>
      <c r="D414" s="38" t="s">
        <v>2322</v>
      </c>
      <c r="E414" s="39">
        <v>529219</v>
      </c>
      <c r="F414" s="37" t="s">
        <v>2825</v>
      </c>
      <c r="G414" s="34">
        <v>2017</v>
      </c>
      <c r="H414" s="34" t="s">
        <v>3002</v>
      </c>
      <c r="I414" s="37" t="s">
        <v>3009</v>
      </c>
      <c r="J414" s="40">
        <v>180</v>
      </c>
      <c r="K414" s="41">
        <v>816.28661111111114</v>
      </c>
      <c r="L414" s="42">
        <f t="shared" si="42"/>
        <v>146931.59</v>
      </c>
      <c r="M414" s="34" t="s">
        <v>3059</v>
      </c>
      <c r="N414" s="44">
        <v>518.5</v>
      </c>
      <c r="O414" s="34" t="s">
        <v>3067</v>
      </c>
      <c r="P414" s="41">
        <f t="shared" ref="P414:P433" si="45">K414*0.9</f>
        <v>734.65795000000003</v>
      </c>
      <c r="Q414" s="41">
        <f t="shared" ref="Q414:Q433" si="46">P414*N414</f>
        <v>380920.14707499999</v>
      </c>
      <c r="R414" s="41">
        <v>7570.0999999999995</v>
      </c>
      <c r="S414" s="41">
        <v>-139361.49</v>
      </c>
      <c r="T414" s="41" t="s">
        <v>3012</v>
      </c>
    </row>
    <row r="415" spans="1:20" s="43" customFormat="1" ht="19.5" customHeight="1" x14ac:dyDescent="0.2">
      <c r="A415" s="35">
        <v>400</v>
      </c>
      <c r="B415" s="36" t="s">
        <v>432</v>
      </c>
      <c r="C415" s="37" t="s">
        <v>1414</v>
      </c>
      <c r="D415" s="38" t="s">
        <v>2323</v>
      </c>
      <c r="E415" s="39">
        <v>529220</v>
      </c>
      <c r="F415" s="37" t="s">
        <v>2825</v>
      </c>
      <c r="G415" s="34">
        <v>2017</v>
      </c>
      <c r="H415" s="34" t="s">
        <v>3002</v>
      </c>
      <c r="I415" s="37" t="s">
        <v>3009</v>
      </c>
      <c r="J415" s="40">
        <v>90</v>
      </c>
      <c r="K415" s="41">
        <v>1991.8571111111112</v>
      </c>
      <c r="L415" s="42">
        <f t="shared" si="42"/>
        <v>179267.14</v>
      </c>
      <c r="M415" s="34" t="s">
        <v>3059</v>
      </c>
      <c r="N415" s="44">
        <v>259.2</v>
      </c>
      <c r="O415" s="34" t="s">
        <v>3067</v>
      </c>
      <c r="P415" s="41">
        <f t="shared" si="45"/>
        <v>1792.6714000000002</v>
      </c>
      <c r="Q415" s="41">
        <f t="shared" si="46"/>
        <v>464660.42688000004</v>
      </c>
      <c r="R415" s="41">
        <v>3784.3199999999997</v>
      </c>
      <c r="S415" s="41">
        <v>-175482.82</v>
      </c>
      <c r="T415" s="41" t="s">
        <v>3012</v>
      </c>
    </row>
    <row r="416" spans="1:20" s="43" customFormat="1" ht="19.5" customHeight="1" x14ac:dyDescent="0.2">
      <c r="A416" s="35">
        <v>401</v>
      </c>
      <c r="B416" s="36" t="s">
        <v>433</v>
      </c>
      <c r="C416" s="37" t="s">
        <v>1415</v>
      </c>
      <c r="D416" s="38" t="s">
        <v>2324</v>
      </c>
      <c r="E416" s="39">
        <v>529221</v>
      </c>
      <c r="F416" s="37" t="s">
        <v>2825</v>
      </c>
      <c r="G416" s="34">
        <v>2017</v>
      </c>
      <c r="H416" s="34" t="s">
        <v>3002</v>
      </c>
      <c r="I416" s="37" t="s">
        <v>3009</v>
      </c>
      <c r="J416" s="40">
        <v>600</v>
      </c>
      <c r="K416" s="41">
        <v>1160.4073833333334</v>
      </c>
      <c r="L416" s="42">
        <f t="shared" si="42"/>
        <v>696244.43</v>
      </c>
      <c r="M416" s="34" t="s">
        <v>3059</v>
      </c>
      <c r="N416" s="44">
        <v>1620</v>
      </c>
      <c r="O416" s="34" t="s">
        <v>3067</v>
      </c>
      <c r="P416" s="41">
        <f t="shared" si="45"/>
        <v>1044.3666450000001</v>
      </c>
      <c r="Q416" s="41">
        <f t="shared" si="46"/>
        <v>1691873.9649</v>
      </c>
      <c r="R416" s="41">
        <v>23652</v>
      </c>
      <c r="S416" s="41">
        <v>-672592.43</v>
      </c>
      <c r="T416" s="41" t="s">
        <v>3012</v>
      </c>
    </row>
    <row r="417" spans="1:20" s="43" customFormat="1" ht="19.5" customHeight="1" x14ac:dyDescent="0.2">
      <c r="A417" s="35">
        <v>402</v>
      </c>
      <c r="B417" s="36" t="s">
        <v>434</v>
      </c>
      <c r="C417" s="37" t="s">
        <v>1416</v>
      </c>
      <c r="D417" s="38" t="s">
        <v>2325</v>
      </c>
      <c r="E417" s="39">
        <v>529222</v>
      </c>
      <c r="F417" s="37" t="s">
        <v>2825</v>
      </c>
      <c r="G417" s="34">
        <v>2017</v>
      </c>
      <c r="H417" s="34" t="s">
        <v>3002</v>
      </c>
      <c r="I417" s="37" t="s">
        <v>3009</v>
      </c>
      <c r="J417" s="40">
        <v>300</v>
      </c>
      <c r="K417" s="41">
        <v>1464.9353666666666</v>
      </c>
      <c r="L417" s="42">
        <f t="shared" si="42"/>
        <v>439480.61</v>
      </c>
      <c r="M417" s="34" t="s">
        <v>3059</v>
      </c>
      <c r="N417" s="44">
        <v>510</v>
      </c>
      <c r="O417" s="34" t="s">
        <v>3067</v>
      </c>
      <c r="P417" s="41">
        <f t="shared" si="45"/>
        <v>1318.44183</v>
      </c>
      <c r="Q417" s="41">
        <f t="shared" si="46"/>
        <v>672405.33329999994</v>
      </c>
      <c r="R417" s="41">
        <v>7446</v>
      </c>
      <c r="S417" s="41">
        <v>-432034.61</v>
      </c>
      <c r="T417" s="41" t="s">
        <v>3012</v>
      </c>
    </row>
    <row r="418" spans="1:20" s="43" customFormat="1" ht="19.5" customHeight="1" x14ac:dyDescent="0.2">
      <c r="A418" s="35">
        <v>403</v>
      </c>
      <c r="B418" s="36" t="s">
        <v>435</v>
      </c>
      <c r="C418" s="37" t="s">
        <v>1417</v>
      </c>
      <c r="D418" s="38" t="s">
        <v>2326</v>
      </c>
      <c r="E418" s="39">
        <v>529223</v>
      </c>
      <c r="F418" s="37" t="s">
        <v>2825</v>
      </c>
      <c r="G418" s="34">
        <v>2017</v>
      </c>
      <c r="H418" s="34" t="s">
        <v>3002</v>
      </c>
      <c r="I418" s="37" t="s">
        <v>3009</v>
      </c>
      <c r="J418" s="40">
        <v>600</v>
      </c>
      <c r="K418" s="41">
        <v>557.24824999999998</v>
      </c>
      <c r="L418" s="42">
        <f t="shared" si="42"/>
        <v>334348.95</v>
      </c>
      <c r="M418" s="34" t="s">
        <v>3059</v>
      </c>
      <c r="N418" s="44">
        <v>300</v>
      </c>
      <c r="O418" s="34" t="s">
        <v>3067</v>
      </c>
      <c r="P418" s="41">
        <f t="shared" si="45"/>
        <v>501.52342499999997</v>
      </c>
      <c r="Q418" s="41">
        <f t="shared" si="46"/>
        <v>150457.0275</v>
      </c>
      <c r="R418" s="41">
        <v>4380</v>
      </c>
      <c r="S418" s="41">
        <v>-329968.95</v>
      </c>
      <c r="T418" s="41" t="s">
        <v>3012</v>
      </c>
    </row>
    <row r="419" spans="1:20" s="43" customFormat="1" ht="19.5" customHeight="1" x14ac:dyDescent="0.2">
      <c r="A419" s="35">
        <v>404</v>
      </c>
      <c r="B419" s="36" t="s">
        <v>436</v>
      </c>
      <c r="C419" s="37" t="s">
        <v>1418</v>
      </c>
      <c r="D419" s="38" t="s">
        <v>2327</v>
      </c>
      <c r="E419" s="39">
        <v>529224</v>
      </c>
      <c r="F419" s="37" t="s">
        <v>2825</v>
      </c>
      <c r="G419" s="34">
        <v>2017</v>
      </c>
      <c r="H419" s="34" t="s">
        <v>3002</v>
      </c>
      <c r="I419" s="37" t="s">
        <v>3009</v>
      </c>
      <c r="J419" s="40">
        <v>300</v>
      </c>
      <c r="K419" s="41">
        <v>992.76956666666661</v>
      </c>
      <c r="L419" s="42">
        <f t="shared" si="42"/>
        <v>297830.87</v>
      </c>
      <c r="M419" s="34" t="s">
        <v>3059</v>
      </c>
      <c r="N419" s="44">
        <v>150</v>
      </c>
      <c r="O419" s="34" t="s">
        <v>3067</v>
      </c>
      <c r="P419" s="41">
        <f t="shared" si="45"/>
        <v>893.49261000000001</v>
      </c>
      <c r="Q419" s="41">
        <f t="shared" si="46"/>
        <v>134023.8915</v>
      </c>
      <c r="R419" s="41">
        <v>2190</v>
      </c>
      <c r="S419" s="41">
        <v>-295640.87</v>
      </c>
      <c r="T419" s="41" t="s">
        <v>3012</v>
      </c>
    </row>
    <row r="420" spans="1:20" s="43" customFormat="1" ht="19.5" customHeight="1" x14ac:dyDescent="0.2">
      <c r="A420" s="35">
        <v>405</v>
      </c>
      <c r="B420" s="36" t="s">
        <v>437</v>
      </c>
      <c r="C420" s="37" t="s">
        <v>1419</v>
      </c>
      <c r="D420" s="38" t="s">
        <v>2328</v>
      </c>
      <c r="E420" s="39">
        <v>529225</v>
      </c>
      <c r="F420" s="37" t="s">
        <v>2825</v>
      </c>
      <c r="G420" s="34">
        <v>2017</v>
      </c>
      <c r="H420" s="34" t="s">
        <v>3002</v>
      </c>
      <c r="I420" s="37" t="s">
        <v>3009</v>
      </c>
      <c r="J420" s="40">
        <v>54</v>
      </c>
      <c r="K420" s="41">
        <v>992.7694444444445</v>
      </c>
      <c r="L420" s="42">
        <f t="shared" si="42"/>
        <v>53609.55</v>
      </c>
      <c r="M420" s="34" t="s">
        <v>3059</v>
      </c>
      <c r="N420" s="44">
        <v>27</v>
      </c>
      <c r="O420" s="34" t="s">
        <v>3067</v>
      </c>
      <c r="P420" s="41">
        <f t="shared" si="45"/>
        <v>893.49250000000006</v>
      </c>
      <c r="Q420" s="41">
        <f t="shared" si="46"/>
        <v>24124.297500000001</v>
      </c>
      <c r="R420" s="41">
        <v>394.2</v>
      </c>
      <c r="S420" s="41">
        <v>-53215.350000000006</v>
      </c>
      <c r="T420" s="41" t="s">
        <v>3012</v>
      </c>
    </row>
    <row r="421" spans="1:20" s="43" customFormat="1" ht="19.5" customHeight="1" x14ac:dyDescent="0.2">
      <c r="A421" s="35">
        <v>406</v>
      </c>
      <c r="B421" s="36" t="s">
        <v>438</v>
      </c>
      <c r="C421" s="37" t="s">
        <v>1420</v>
      </c>
      <c r="D421" s="38" t="s">
        <v>2329</v>
      </c>
      <c r="E421" s="39">
        <v>529226</v>
      </c>
      <c r="F421" s="37" t="s">
        <v>2825</v>
      </c>
      <c r="G421" s="34">
        <v>2017</v>
      </c>
      <c r="H421" s="34" t="s">
        <v>3002</v>
      </c>
      <c r="I421" s="37" t="s">
        <v>3009</v>
      </c>
      <c r="J421" s="40">
        <v>54</v>
      </c>
      <c r="K421" s="41">
        <v>1312.8820370370372</v>
      </c>
      <c r="L421" s="42">
        <f t="shared" si="42"/>
        <v>70895.63</v>
      </c>
      <c r="M421" s="34" t="s">
        <v>3059</v>
      </c>
      <c r="N421" s="44">
        <v>169.6</v>
      </c>
      <c r="O421" s="34" t="s">
        <v>3067</v>
      </c>
      <c r="P421" s="41">
        <f t="shared" si="45"/>
        <v>1181.5938333333336</v>
      </c>
      <c r="Q421" s="41">
        <f t="shared" si="46"/>
        <v>200398.31413333336</v>
      </c>
      <c r="R421" s="41">
        <v>2476.16</v>
      </c>
      <c r="S421" s="41">
        <v>-68419.47</v>
      </c>
      <c r="T421" s="41" t="s">
        <v>3012</v>
      </c>
    </row>
    <row r="422" spans="1:20" s="43" customFormat="1" ht="19.5" customHeight="1" x14ac:dyDescent="0.2">
      <c r="A422" s="35">
        <v>407</v>
      </c>
      <c r="B422" s="36" t="s">
        <v>439</v>
      </c>
      <c r="C422" s="37" t="s">
        <v>1421</v>
      </c>
      <c r="D422" s="38" t="s">
        <v>2330</v>
      </c>
      <c r="E422" s="39">
        <v>529227</v>
      </c>
      <c r="F422" s="37" t="s">
        <v>2825</v>
      </c>
      <c r="G422" s="34">
        <v>2017</v>
      </c>
      <c r="H422" s="34" t="s">
        <v>3002</v>
      </c>
      <c r="I422" s="37" t="s">
        <v>3009</v>
      </c>
      <c r="J422" s="40">
        <v>300</v>
      </c>
      <c r="K422" s="41">
        <v>385.81966666666665</v>
      </c>
      <c r="L422" s="42">
        <f t="shared" si="42"/>
        <v>115745.9</v>
      </c>
      <c r="M422" s="34" t="s">
        <v>3059</v>
      </c>
      <c r="N422" s="44">
        <v>600</v>
      </c>
      <c r="O422" s="34" t="s">
        <v>3067</v>
      </c>
      <c r="P422" s="41">
        <f t="shared" si="45"/>
        <v>347.23770000000002</v>
      </c>
      <c r="Q422" s="41">
        <f t="shared" si="46"/>
        <v>208342.62000000002</v>
      </c>
      <c r="R422" s="41">
        <v>8760</v>
      </c>
      <c r="S422" s="41">
        <v>-106985.9</v>
      </c>
      <c r="T422" s="41" t="s">
        <v>3012</v>
      </c>
    </row>
    <row r="423" spans="1:20" s="43" customFormat="1" ht="19.5" customHeight="1" x14ac:dyDescent="0.2">
      <c r="A423" s="35">
        <v>408</v>
      </c>
      <c r="B423" s="36" t="s">
        <v>440</v>
      </c>
      <c r="C423" s="37" t="s">
        <v>1422</v>
      </c>
      <c r="D423" s="38" t="s">
        <v>2331</v>
      </c>
      <c r="E423" s="39">
        <v>529228</v>
      </c>
      <c r="F423" s="37" t="s">
        <v>2825</v>
      </c>
      <c r="G423" s="34">
        <v>2017</v>
      </c>
      <c r="H423" s="34" t="s">
        <v>3002</v>
      </c>
      <c r="I423" s="37" t="s">
        <v>3009</v>
      </c>
      <c r="J423" s="40">
        <v>210</v>
      </c>
      <c r="K423" s="41">
        <v>919.48071428571438</v>
      </c>
      <c r="L423" s="42">
        <f t="shared" si="42"/>
        <v>193090.95</v>
      </c>
      <c r="M423" s="34" t="s">
        <v>3059</v>
      </c>
      <c r="N423" s="44">
        <v>659.4</v>
      </c>
      <c r="O423" s="34" t="s">
        <v>3067</v>
      </c>
      <c r="P423" s="41">
        <f t="shared" si="45"/>
        <v>827.53264285714295</v>
      </c>
      <c r="Q423" s="41">
        <f t="shared" si="46"/>
        <v>545675.02470000007</v>
      </c>
      <c r="R423" s="41">
        <v>9627.24</v>
      </c>
      <c r="S423" s="41">
        <v>-183463.71000000002</v>
      </c>
      <c r="T423" s="41" t="s">
        <v>3012</v>
      </c>
    </row>
    <row r="424" spans="1:20" s="43" customFormat="1" ht="19.5" customHeight="1" x14ac:dyDescent="0.2">
      <c r="A424" s="35">
        <v>409</v>
      </c>
      <c r="B424" s="36" t="s">
        <v>441</v>
      </c>
      <c r="C424" s="37" t="s">
        <v>1423</v>
      </c>
      <c r="D424" s="38" t="s">
        <v>2332</v>
      </c>
      <c r="E424" s="39">
        <v>529229</v>
      </c>
      <c r="F424" s="37" t="s">
        <v>2825</v>
      </c>
      <c r="G424" s="34">
        <v>2017</v>
      </c>
      <c r="H424" s="34" t="s">
        <v>3002</v>
      </c>
      <c r="I424" s="37" t="s">
        <v>3009</v>
      </c>
      <c r="J424" s="40">
        <v>180</v>
      </c>
      <c r="K424" s="41">
        <v>1930.3618888888889</v>
      </c>
      <c r="L424" s="42">
        <f t="shared" si="42"/>
        <v>347465.14</v>
      </c>
      <c r="M424" s="34" t="s">
        <v>3059</v>
      </c>
      <c r="N424" s="44">
        <v>518.4</v>
      </c>
      <c r="O424" s="34" t="s">
        <v>3067</v>
      </c>
      <c r="P424" s="41">
        <f t="shared" si="45"/>
        <v>1737.3257000000001</v>
      </c>
      <c r="Q424" s="41">
        <f t="shared" si="46"/>
        <v>900629.64288000006</v>
      </c>
      <c r="R424" s="41">
        <v>7568.6399999999994</v>
      </c>
      <c r="S424" s="41">
        <v>-339896.5</v>
      </c>
      <c r="T424" s="41" t="s">
        <v>3012</v>
      </c>
    </row>
    <row r="425" spans="1:20" s="43" customFormat="1" ht="19.5" customHeight="1" x14ac:dyDescent="0.2">
      <c r="A425" s="35">
        <v>410</v>
      </c>
      <c r="B425" s="36" t="s">
        <v>442</v>
      </c>
      <c r="C425" s="37" t="s">
        <v>1424</v>
      </c>
      <c r="D425" s="38" t="s">
        <v>2333</v>
      </c>
      <c r="E425" s="39">
        <v>529230</v>
      </c>
      <c r="F425" s="37" t="s">
        <v>2825</v>
      </c>
      <c r="G425" s="34">
        <v>2017</v>
      </c>
      <c r="H425" s="34" t="s">
        <v>3002</v>
      </c>
      <c r="I425" s="37" t="s">
        <v>3009</v>
      </c>
      <c r="J425" s="40">
        <v>150</v>
      </c>
      <c r="K425" s="41">
        <v>1517.1641999999999</v>
      </c>
      <c r="L425" s="42">
        <f t="shared" si="42"/>
        <v>227574.63</v>
      </c>
      <c r="M425" s="34" t="s">
        <v>3059</v>
      </c>
      <c r="N425" s="44">
        <v>471</v>
      </c>
      <c r="O425" s="34" t="s">
        <v>3067</v>
      </c>
      <c r="P425" s="41">
        <f t="shared" si="45"/>
        <v>1365.44778</v>
      </c>
      <c r="Q425" s="41">
        <f t="shared" si="46"/>
        <v>643125.90437999996</v>
      </c>
      <c r="R425" s="41">
        <v>6876.5999999999995</v>
      </c>
      <c r="S425" s="41">
        <v>-220698.03</v>
      </c>
      <c r="T425" s="41" t="s">
        <v>3012</v>
      </c>
    </row>
    <row r="426" spans="1:20" s="43" customFormat="1" ht="19.5" customHeight="1" x14ac:dyDescent="0.2">
      <c r="A426" s="35">
        <v>411</v>
      </c>
      <c r="B426" s="36" t="s">
        <v>443</v>
      </c>
      <c r="C426" s="37" t="s">
        <v>1425</v>
      </c>
      <c r="D426" s="38" t="s">
        <v>2334</v>
      </c>
      <c r="E426" s="39">
        <v>529233</v>
      </c>
      <c r="F426" s="37" t="s">
        <v>2825</v>
      </c>
      <c r="G426" s="34">
        <v>2017</v>
      </c>
      <c r="H426" s="34" t="s">
        <v>3002</v>
      </c>
      <c r="I426" s="37" t="s">
        <v>3009</v>
      </c>
      <c r="J426" s="40">
        <v>2760</v>
      </c>
      <c r="K426" s="41">
        <v>532.49815579710139</v>
      </c>
      <c r="L426" s="42">
        <f t="shared" si="42"/>
        <v>1469694.91</v>
      </c>
      <c r="M426" s="34" t="s">
        <v>3059</v>
      </c>
      <c r="N426" s="44">
        <v>3008.4</v>
      </c>
      <c r="O426" s="34" t="s">
        <v>3067</v>
      </c>
      <c r="P426" s="41">
        <f t="shared" si="45"/>
        <v>479.24834021739127</v>
      </c>
      <c r="Q426" s="41">
        <f t="shared" si="46"/>
        <v>1441770.7067100001</v>
      </c>
      <c r="R426" s="41">
        <v>43922.64</v>
      </c>
      <c r="S426" s="41">
        <v>-1425772.27</v>
      </c>
      <c r="T426" s="41" t="s">
        <v>3012</v>
      </c>
    </row>
    <row r="427" spans="1:20" s="43" customFormat="1" ht="19.5" customHeight="1" x14ac:dyDescent="0.2">
      <c r="A427" s="35">
        <v>412</v>
      </c>
      <c r="B427" s="36" t="s">
        <v>444</v>
      </c>
      <c r="C427" s="37" t="s">
        <v>1426</v>
      </c>
      <c r="D427" s="38" t="s">
        <v>2335</v>
      </c>
      <c r="E427" s="39">
        <v>529234</v>
      </c>
      <c r="F427" s="37" t="s">
        <v>2825</v>
      </c>
      <c r="G427" s="34">
        <v>2017</v>
      </c>
      <c r="H427" s="34" t="s">
        <v>3002</v>
      </c>
      <c r="I427" s="37" t="s">
        <v>3009</v>
      </c>
      <c r="J427" s="40">
        <v>375</v>
      </c>
      <c r="K427" s="41">
        <v>922.4290933333333</v>
      </c>
      <c r="L427" s="42">
        <f t="shared" si="42"/>
        <v>345910.91</v>
      </c>
      <c r="M427" s="34" t="s">
        <v>3059</v>
      </c>
      <c r="N427" s="44">
        <v>210</v>
      </c>
      <c r="O427" s="34" t="s">
        <v>3067</v>
      </c>
      <c r="P427" s="41">
        <f t="shared" si="45"/>
        <v>830.18618400000003</v>
      </c>
      <c r="Q427" s="41">
        <f t="shared" si="46"/>
        <v>174339.09864000001</v>
      </c>
      <c r="R427" s="41">
        <v>3066</v>
      </c>
      <c r="S427" s="41">
        <v>-342844.91</v>
      </c>
      <c r="T427" s="41" t="s">
        <v>3012</v>
      </c>
    </row>
    <row r="428" spans="1:20" s="43" customFormat="1" ht="19.5" customHeight="1" x14ac:dyDescent="0.2">
      <c r="A428" s="35">
        <v>413</v>
      </c>
      <c r="B428" s="36" t="s">
        <v>445</v>
      </c>
      <c r="C428" s="37" t="s">
        <v>1427</v>
      </c>
      <c r="D428" s="38" t="s">
        <v>2336</v>
      </c>
      <c r="E428" s="39">
        <v>529235</v>
      </c>
      <c r="F428" s="37" t="s">
        <v>2825</v>
      </c>
      <c r="G428" s="34">
        <v>2017</v>
      </c>
      <c r="H428" s="34" t="s">
        <v>3002</v>
      </c>
      <c r="I428" s="37" t="s">
        <v>3009</v>
      </c>
      <c r="J428" s="40">
        <v>342</v>
      </c>
      <c r="K428" s="41">
        <v>40.85646198830409</v>
      </c>
      <c r="L428" s="42">
        <f t="shared" si="42"/>
        <v>13972.91</v>
      </c>
      <c r="M428" s="34" t="s">
        <v>3058</v>
      </c>
      <c r="N428" s="44">
        <v>444.6</v>
      </c>
      <c r="O428" s="34" t="s">
        <v>3067</v>
      </c>
      <c r="P428" s="41">
        <f t="shared" si="45"/>
        <v>36.77081578947368</v>
      </c>
      <c r="Q428" s="41">
        <f t="shared" si="46"/>
        <v>16348.304699999999</v>
      </c>
      <c r="R428" s="41">
        <v>0</v>
      </c>
      <c r="S428" s="41">
        <v>-13972.91</v>
      </c>
      <c r="T428" s="41" t="s">
        <v>3012</v>
      </c>
    </row>
    <row r="429" spans="1:20" s="43" customFormat="1" ht="19.5" customHeight="1" x14ac:dyDescent="0.2">
      <c r="A429" s="35">
        <v>414</v>
      </c>
      <c r="B429" s="36" t="s">
        <v>446</v>
      </c>
      <c r="C429" s="37" t="s">
        <v>1428</v>
      </c>
      <c r="D429" s="38" t="s">
        <v>2337</v>
      </c>
      <c r="E429" s="39">
        <v>529236</v>
      </c>
      <c r="F429" s="37" t="s">
        <v>2825</v>
      </c>
      <c r="G429" s="34">
        <v>2017</v>
      </c>
      <c r="H429" s="34" t="s">
        <v>3002</v>
      </c>
      <c r="I429" s="37" t="s">
        <v>3009</v>
      </c>
      <c r="J429" s="40">
        <v>63</v>
      </c>
      <c r="K429" s="41">
        <v>130.57222222222222</v>
      </c>
      <c r="L429" s="42">
        <f t="shared" si="42"/>
        <v>8226.0499999999993</v>
      </c>
      <c r="M429" s="34" t="s">
        <v>3058</v>
      </c>
      <c r="N429" s="44">
        <v>81.900000000000006</v>
      </c>
      <c r="O429" s="34" t="s">
        <v>3067</v>
      </c>
      <c r="P429" s="41">
        <f t="shared" si="45"/>
        <v>117.515</v>
      </c>
      <c r="Q429" s="41">
        <f t="shared" si="46"/>
        <v>9624.4785000000011</v>
      </c>
      <c r="R429" s="41">
        <v>0</v>
      </c>
      <c r="S429" s="41">
        <v>-8226.0499999999993</v>
      </c>
      <c r="T429" s="41" t="s">
        <v>3012</v>
      </c>
    </row>
    <row r="430" spans="1:20" s="43" customFormat="1" ht="19.5" customHeight="1" x14ac:dyDescent="0.2">
      <c r="A430" s="35">
        <v>415</v>
      </c>
      <c r="B430" s="36" t="s">
        <v>447</v>
      </c>
      <c r="C430" s="37" t="s">
        <v>1429</v>
      </c>
      <c r="D430" s="38" t="s">
        <v>2338</v>
      </c>
      <c r="E430" s="39">
        <v>529237</v>
      </c>
      <c r="F430" s="37" t="s">
        <v>2825</v>
      </c>
      <c r="G430" s="34">
        <v>2017</v>
      </c>
      <c r="H430" s="34" t="s">
        <v>3002</v>
      </c>
      <c r="I430" s="37" t="s">
        <v>3009</v>
      </c>
      <c r="J430" s="40">
        <v>210</v>
      </c>
      <c r="K430" s="41">
        <v>114.98776190476191</v>
      </c>
      <c r="L430" s="42">
        <f t="shared" si="42"/>
        <v>24147.43</v>
      </c>
      <c r="M430" s="34" t="s">
        <v>3058</v>
      </c>
      <c r="N430" s="44">
        <v>273</v>
      </c>
      <c r="O430" s="34" t="s">
        <v>3067</v>
      </c>
      <c r="P430" s="41">
        <f t="shared" si="45"/>
        <v>103.48898571428572</v>
      </c>
      <c r="Q430" s="41">
        <f t="shared" si="46"/>
        <v>28252.4931</v>
      </c>
      <c r="R430" s="41">
        <v>0</v>
      </c>
      <c r="S430" s="41">
        <v>-24147.43</v>
      </c>
      <c r="T430" s="41" t="s">
        <v>3012</v>
      </c>
    </row>
    <row r="431" spans="1:20" s="43" customFormat="1" ht="19.5" customHeight="1" x14ac:dyDescent="0.2">
      <c r="A431" s="35">
        <v>416</v>
      </c>
      <c r="B431" s="36" t="s">
        <v>448</v>
      </c>
      <c r="C431" s="37" t="s">
        <v>1430</v>
      </c>
      <c r="D431" s="38" t="s">
        <v>2339</v>
      </c>
      <c r="E431" s="39">
        <v>529239</v>
      </c>
      <c r="F431" s="37" t="s">
        <v>2825</v>
      </c>
      <c r="G431" s="34">
        <v>2017</v>
      </c>
      <c r="H431" s="34" t="s">
        <v>3002</v>
      </c>
      <c r="I431" s="37" t="s">
        <v>3009</v>
      </c>
      <c r="J431" s="40">
        <v>228</v>
      </c>
      <c r="K431" s="41">
        <v>189.5402192982456</v>
      </c>
      <c r="L431" s="42">
        <f t="shared" si="42"/>
        <v>43215.17</v>
      </c>
      <c r="M431" s="34" t="s">
        <v>3058</v>
      </c>
      <c r="N431" s="44">
        <v>296.39999999999998</v>
      </c>
      <c r="O431" s="34" t="s">
        <v>3067</v>
      </c>
      <c r="P431" s="41">
        <f t="shared" si="45"/>
        <v>170.58619736842104</v>
      </c>
      <c r="Q431" s="41">
        <f t="shared" si="46"/>
        <v>50561.748899999991</v>
      </c>
      <c r="R431" s="41">
        <v>0</v>
      </c>
      <c r="S431" s="41">
        <v>-43215.17</v>
      </c>
      <c r="T431" s="41" t="s">
        <v>3012</v>
      </c>
    </row>
    <row r="432" spans="1:20" s="43" customFormat="1" ht="19.5" customHeight="1" x14ac:dyDescent="0.2">
      <c r="A432" s="35">
        <v>417</v>
      </c>
      <c r="B432" s="36" t="s">
        <v>449</v>
      </c>
      <c r="C432" s="37" t="s">
        <v>1431</v>
      </c>
      <c r="D432" s="38" t="s">
        <v>2340</v>
      </c>
      <c r="E432" s="39">
        <v>529240</v>
      </c>
      <c r="F432" s="37" t="s">
        <v>2825</v>
      </c>
      <c r="G432" s="34">
        <v>2017</v>
      </c>
      <c r="H432" s="34" t="s">
        <v>3002</v>
      </c>
      <c r="I432" s="37" t="s">
        <v>3009</v>
      </c>
      <c r="J432" s="40">
        <v>147</v>
      </c>
      <c r="K432" s="41">
        <v>437.62727891156464</v>
      </c>
      <c r="L432" s="42">
        <f t="shared" si="42"/>
        <v>64331.210000000006</v>
      </c>
      <c r="M432" s="34" t="s">
        <v>3058</v>
      </c>
      <c r="N432" s="44">
        <v>191.1</v>
      </c>
      <c r="O432" s="34" t="s">
        <v>3067</v>
      </c>
      <c r="P432" s="41">
        <f t="shared" si="45"/>
        <v>393.86455102040821</v>
      </c>
      <c r="Q432" s="41">
        <f t="shared" si="46"/>
        <v>75267.515700000004</v>
      </c>
      <c r="R432" s="41">
        <v>0</v>
      </c>
      <c r="S432" s="41">
        <v>-64331.210000000006</v>
      </c>
      <c r="T432" s="41" t="s">
        <v>3012</v>
      </c>
    </row>
    <row r="433" spans="1:20" s="43" customFormat="1" ht="19.5" customHeight="1" x14ac:dyDescent="0.2">
      <c r="A433" s="35">
        <v>418</v>
      </c>
      <c r="B433" s="36" t="s">
        <v>450</v>
      </c>
      <c r="C433" s="37" t="s">
        <v>1432</v>
      </c>
      <c r="D433" s="38" t="s">
        <v>2341</v>
      </c>
      <c r="E433" s="39">
        <v>529241</v>
      </c>
      <c r="F433" s="37" t="s">
        <v>2825</v>
      </c>
      <c r="G433" s="34">
        <v>2017</v>
      </c>
      <c r="H433" s="34" t="s">
        <v>3002</v>
      </c>
      <c r="I433" s="37" t="s">
        <v>3009</v>
      </c>
      <c r="J433" s="40">
        <v>189</v>
      </c>
      <c r="K433" s="41">
        <v>331.48476190476191</v>
      </c>
      <c r="L433" s="42">
        <f t="shared" si="42"/>
        <v>62650.62</v>
      </c>
      <c r="M433" s="34" t="s">
        <v>3058</v>
      </c>
      <c r="N433" s="44">
        <v>245.7</v>
      </c>
      <c r="O433" s="34" t="s">
        <v>3067</v>
      </c>
      <c r="P433" s="41">
        <f t="shared" si="45"/>
        <v>298.33628571428574</v>
      </c>
      <c r="Q433" s="41">
        <f t="shared" si="46"/>
        <v>73301.225399999996</v>
      </c>
      <c r="R433" s="41">
        <v>0</v>
      </c>
      <c r="S433" s="41">
        <v>-62650.62</v>
      </c>
      <c r="T433" s="41" t="s">
        <v>3012</v>
      </c>
    </row>
    <row r="434" spans="1:20" s="43" customFormat="1" ht="19.5" customHeight="1" x14ac:dyDescent="0.2">
      <c r="A434" s="35">
        <v>419</v>
      </c>
      <c r="B434" s="36" t="s">
        <v>451</v>
      </c>
      <c r="C434" s="37" t="s">
        <v>1433</v>
      </c>
      <c r="D434" s="38" t="s">
        <v>2342</v>
      </c>
      <c r="E434" s="39">
        <v>419461</v>
      </c>
      <c r="F434" s="37" t="s">
        <v>2844</v>
      </c>
      <c r="G434" s="76">
        <v>2016</v>
      </c>
      <c r="H434" s="34" t="s">
        <v>3002</v>
      </c>
      <c r="I434" s="37" t="s">
        <v>37</v>
      </c>
      <c r="J434" s="40">
        <v>473.79199999999997</v>
      </c>
      <c r="K434" s="41">
        <v>797.67976242739428</v>
      </c>
      <c r="L434" s="42">
        <f t="shared" si="42"/>
        <v>377934.29</v>
      </c>
      <c r="M434" s="34" t="s">
        <v>3058</v>
      </c>
      <c r="N434" s="44">
        <v>0</v>
      </c>
      <c r="O434" s="34" t="s">
        <v>3067</v>
      </c>
      <c r="P434" s="41">
        <v>678.0277980632851</v>
      </c>
      <c r="Q434" s="64">
        <f t="shared" ref="Q434:Q442" si="47">P434*J434</f>
        <v>321244.14649999997</v>
      </c>
      <c r="R434" s="41">
        <v>0</v>
      </c>
      <c r="S434" s="41">
        <v>-377934.29</v>
      </c>
      <c r="T434" s="41" t="s">
        <v>3012</v>
      </c>
    </row>
    <row r="435" spans="1:20" s="43" customFormat="1" ht="19.5" customHeight="1" x14ac:dyDescent="0.2">
      <c r="A435" s="35">
        <v>420</v>
      </c>
      <c r="B435" s="36" t="s">
        <v>452</v>
      </c>
      <c r="C435" s="37" t="s">
        <v>1434</v>
      </c>
      <c r="D435" s="38" t="s">
        <v>2343</v>
      </c>
      <c r="E435" s="39">
        <v>472705</v>
      </c>
      <c r="F435" s="37" t="s">
        <v>2820</v>
      </c>
      <c r="G435" s="76">
        <v>2015</v>
      </c>
      <c r="H435" s="34" t="s">
        <v>3002</v>
      </c>
      <c r="I435" s="37" t="s">
        <v>37</v>
      </c>
      <c r="J435" s="40">
        <v>1E-3</v>
      </c>
      <c r="K435" s="41">
        <v>68180</v>
      </c>
      <c r="L435" s="42">
        <f t="shared" si="42"/>
        <v>68.180000000000007</v>
      </c>
      <c r="M435" s="34" t="s">
        <v>3059</v>
      </c>
      <c r="N435" s="44">
        <v>1</v>
      </c>
      <c r="O435" s="34" t="s">
        <v>3067</v>
      </c>
      <c r="P435" s="41">
        <v>54544</v>
      </c>
      <c r="Q435" s="64">
        <f t="shared" si="47"/>
        <v>54.544000000000004</v>
      </c>
      <c r="R435" s="41">
        <v>14.6</v>
      </c>
      <c r="S435" s="41">
        <v>-53.580000000000005</v>
      </c>
      <c r="T435" s="41" t="s">
        <v>3012</v>
      </c>
    </row>
    <row r="436" spans="1:20" s="43" customFormat="1" ht="19.5" customHeight="1" x14ac:dyDescent="0.2">
      <c r="A436" s="35">
        <v>421</v>
      </c>
      <c r="B436" s="36" t="s">
        <v>453</v>
      </c>
      <c r="C436" s="37" t="s">
        <v>1435</v>
      </c>
      <c r="D436" s="38" t="s">
        <v>2344</v>
      </c>
      <c r="E436" s="39">
        <v>472705</v>
      </c>
      <c r="F436" s="37" t="s">
        <v>2820</v>
      </c>
      <c r="G436" s="76">
        <v>2015</v>
      </c>
      <c r="H436" s="34" t="s">
        <v>3002</v>
      </c>
      <c r="I436" s="37" t="s">
        <v>37</v>
      </c>
      <c r="J436" s="40">
        <v>2.6989999999999998</v>
      </c>
      <c r="K436" s="41">
        <v>68179.659133012232</v>
      </c>
      <c r="L436" s="42">
        <f t="shared" si="42"/>
        <v>184016.9</v>
      </c>
      <c r="M436" s="34" t="s">
        <v>3059</v>
      </c>
      <c r="N436" s="44">
        <v>2699</v>
      </c>
      <c r="O436" s="34" t="s">
        <v>3067</v>
      </c>
      <c r="P436" s="41">
        <v>54543.72730640979</v>
      </c>
      <c r="Q436" s="64">
        <f t="shared" si="47"/>
        <v>147213.52000000002</v>
      </c>
      <c r="R436" s="41">
        <v>39405.4</v>
      </c>
      <c r="S436" s="41">
        <v>-144611.5</v>
      </c>
      <c r="T436" s="41" t="s">
        <v>3012</v>
      </c>
    </row>
    <row r="437" spans="1:20" s="43" customFormat="1" ht="19.5" customHeight="1" x14ac:dyDescent="0.2">
      <c r="A437" s="35">
        <v>422</v>
      </c>
      <c r="B437" s="36" t="s">
        <v>454</v>
      </c>
      <c r="C437" s="37" t="s">
        <v>1436</v>
      </c>
      <c r="D437" s="38" t="s">
        <v>2345</v>
      </c>
      <c r="E437" s="39">
        <v>472705</v>
      </c>
      <c r="F437" s="37" t="s">
        <v>2820</v>
      </c>
      <c r="G437" s="76">
        <v>2015</v>
      </c>
      <c r="H437" s="34" t="s">
        <v>3002</v>
      </c>
      <c r="I437" s="37" t="s">
        <v>37</v>
      </c>
      <c r="J437" s="40">
        <v>2.7450000000000001</v>
      </c>
      <c r="K437" s="41">
        <v>67789.832422586522</v>
      </c>
      <c r="L437" s="42">
        <f t="shared" si="42"/>
        <v>186083.09</v>
      </c>
      <c r="M437" s="34" t="s">
        <v>3059</v>
      </c>
      <c r="N437" s="44">
        <v>2745</v>
      </c>
      <c r="O437" s="34" t="s">
        <v>3067</v>
      </c>
      <c r="P437" s="41">
        <v>54231.865938069219</v>
      </c>
      <c r="Q437" s="64">
        <f t="shared" si="47"/>
        <v>148866.47200000001</v>
      </c>
      <c r="R437" s="41">
        <v>40077</v>
      </c>
      <c r="S437" s="41">
        <v>-146006.09</v>
      </c>
      <c r="T437" s="41" t="s">
        <v>3012</v>
      </c>
    </row>
    <row r="438" spans="1:20" s="43" customFormat="1" ht="19.5" customHeight="1" x14ac:dyDescent="0.2">
      <c r="A438" s="35">
        <v>423</v>
      </c>
      <c r="B438" s="36" t="s">
        <v>455</v>
      </c>
      <c r="C438" s="37" t="s">
        <v>1437</v>
      </c>
      <c r="D438" s="38" t="s">
        <v>2346</v>
      </c>
      <c r="E438" s="39">
        <v>472705</v>
      </c>
      <c r="F438" s="37" t="s">
        <v>2820</v>
      </c>
      <c r="G438" s="76">
        <v>2015</v>
      </c>
      <c r="H438" s="34" t="s">
        <v>3002</v>
      </c>
      <c r="I438" s="37" t="s">
        <v>37</v>
      </c>
      <c r="J438" s="40">
        <v>6.0000000000000001E-3</v>
      </c>
      <c r="K438" s="41">
        <v>67790</v>
      </c>
      <c r="L438" s="42">
        <f t="shared" si="42"/>
        <v>406.74</v>
      </c>
      <c r="M438" s="34" t="s">
        <v>3059</v>
      </c>
      <c r="N438" s="44">
        <v>6</v>
      </c>
      <c r="O438" s="34" t="s">
        <v>3067</v>
      </c>
      <c r="P438" s="41">
        <v>54232</v>
      </c>
      <c r="Q438" s="64">
        <f t="shared" si="47"/>
        <v>325.392</v>
      </c>
      <c r="R438" s="41">
        <v>87.6</v>
      </c>
      <c r="S438" s="41">
        <v>-319.14</v>
      </c>
      <c r="T438" s="41" t="s">
        <v>3012</v>
      </c>
    </row>
    <row r="439" spans="1:20" s="43" customFormat="1" ht="19.5" customHeight="1" x14ac:dyDescent="0.2">
      <c r="A439" s="35">
        <v>424</v>
      </c>
      <c r="B439" s="36" t="s">
        <v>456</v>
      </c>
      <c r="C439" s="37" t="s">
        <v>1438</v>
      </c>
      <c r="D439" s="38" t="s">
        <v>2347</v>
      </c>
      <c r="E439" s="39">
        <v>472705</v>
      </c>
      <c r="F439" s="37" t="s">
        <v>2820</v>
      </c>
      <c r="G439" s="76">
        <v>2015</v>
      </c>
      <c r="H439" s="34" t="s">
        <v>3002</v>
      </c>
      <c r="I439" s="37" t="s">
        <v>37</v>
      </c>
      <c r="J439" s="40">
        <v>0.89100000000000001</v>
      </c>
      <c r="K439" s="41">
        <v>67789.831649831642</v>
      </c>
      <c r="L439" s="42">
        <f t="shared" si="42"/>
        <v>60400.739999999991</v>
      </c>
      <c r="M439" s="34" t="s">
        <v>3059</v>
      </c>
      <c r="N439" s="44">
        <v>891</v>
      </c>
      <c r="O439" s="34" t="s">
        <v>3067</v>
      </c>
      <c r="P439" s="41">
        <v>54231.865319865319</v>
      </c>
      <c r="Q439" s="64">
        <f t="shared" si="47"/>
        <v>48320.591999999997</v>
      </c>
      <c r="R439" s="41">
        <v>13008.6</v>
      </c>
      <c r="S439" s="41">
        <v>-47392.139999999992</v>
      </c>
      <c r="T439" s="41" t="s">
        <v>3012</v>
      </c>
    </row>
    <row r="440" spans="1:20" s="43" customFormat="1" ht="19.5" customHeight="1" x14ac:dyDescent="0.2">
      <c r="A440" s="35">
        <v>425</v>
      </c>
      <c r="B440" s="36" t="s">
        <v>457</v>
      </c>
      <c r="C440" s="37" t="s">
        <v>1439</v>
      </c>
      <c r="D440" s="38" t="s">
        <v>2348</v>
      </c>
      <c r="E440" s="39">
        <v>340412</v>
      </c>
      <c r="F440" s="37" t="s">
        <v>2845</v>
      </c>
      <c r="G440" s="34">
        <v>2008</v>
      </c>
      <c r="H440" s="34" t="s">
        <v>3002</v>
      </c>
      <c r="I440" s="37" t="s">
        <v>11</v>
      </c>
      <c r="J440" s="40">
        <v>12</v>
      </c>
      <c r="K440" s="41">
        <v>47.46</v>
      </c>
      <c r="L440" s="42">
        <f t="shared" si="42"/>
        <v>569.52</v>
      </c>
      <c r="M440" s="34" t="s">
        <v>3062</v>
      </c>
      <c r="N440" s="44">
        <v>0</v>
      </c>
      <c r="O440" s="34" t="s">
        <v>3066</v>
      </c>
      <c r="P440" s="41">
        <v>1</v>
      </c>
      <c r="Q440" s="41">
        <f t="shared" si="47"/>
        <v>12</v>
      </c>
      <c r="R440" s="41">
        <v>0</v>
      </c>
      <c r="S440" s="41">
        <v>-569.52</v>
      </c>
      <c r="T440" s="41" t="s">
        <v>3012</v>
      </c>
    </row>
    <row r="441" spans="1:20" s="43" customFormat="1" ht="19.5" customHeight="1" x14ac:dyDescent="0.2">
      <c r="A441" s="35">
        <v>426</v>
      </c>
      <c r="B441" s="36" t="s">
        <v>458</v>
      </c>
      <c r="C441" s="37" t="s">
        <v>1440</v>
      </c>
      <c r="D441" s="38" t="s">
        <v>2349</v>
      </c>
      <c r="E441" s="39">
        <v>374300</v>
      </c>
      <c r="F441" s="37" t="s">
        <v>2846</v>
      </c>
      <c r="G441" s="34">
        <v>2010</v>
      </c>
      <c r="H441" s="34" t="s">
        <v>3002</v>
      </c>
      <c r="I441" s="37" t="s">
        <v>11</v>
      </c>
      <c r="J441" s="40">
        <v>1</v>
      </c>
      <c r="K441" s="41">
        <v>984.81</v>
      </c>
      <c r="L441" s="42">
        <f t="shared" si="42"/>
        <v>984.81</v>
      </c>
      <c r="M441" s="34" t="s">
        <v>3059</v>
      </c>
      <c r="N441" s="44">
        <v>0.8</v>
      </c>
      <c r="O441" s="34" t="s">
        <v>3067</v>
      </c>
      <c r="P441" s="64">
        <v>330</v>
      </c>
      <c r="Q441" s="64">
        <f t="shared" si="47"/>
        <v>330</v>
      </c>
      <c r="R441" s="41">
        <v>11.68</v>
      </c>
      <c r="S441" s="41">
        <v>-973.13</v>
      </c>
      <c r="T441" s="41" t="s">
        <v>3012</v>
      </c>
    </row>
    <row r="442" spans="1:20" s="43" customFormat="1" ht="19.5" customHeight="1" x14ac:dyDescent="0.2">
      <c r="A442" s="35">
        <v>427</v>
      </c>
      <c r="B442" s="36" t="s">
        <v>459</v>
      </c>
      <c r="C442" s="37" t="s">
        <v>1441</v>
      </c>
      <c r="D442" s="38" t="s">
        <v>2350</v>
      </c>
      <c r="E442" s="39">
        <v>360449</v>
      </c>
      <c r="F442" s="37" t="s">
        <v>2848</v>
      </c>
      <c r="G442" s="34">
        <v>2012</v>
      </c>
      <c r="H442" s="34" t="s">
        <v>3002</v>
      </c>
      <c r="I442" s="37" t="s">
        <v>11</v>
      </c>
      <c r="J442" s="40">
        <v>25</v>
      </c>
      <c r="K442" s="41">
        <v>61.792000000000002</v>
      </c>
      <c r="L442" s="42">
        <f t="shared" si="42"/>
        <v>1544.8</v>
      </c>
      <c r="M442" s="34" t="s">
        <v>3058</v>
      </c>
      <c r="N442" s="44">
        <v>0</v>
      </c>
      <c r="O442" s="34" t="s">
        <v>3067</v>
      </c>
      <c r="P442" s="64">
        <v>58</v>
      </c>
      <c r="Q442" s="64">
        <f t="shared" si="47"/>
        <v>1450</v>
      </c>
      <c r="R442" s="41">
        <v>0</v>
      </c>
      <c r="S442" s="41">
        <v>-1544.8</v>
      </c>
      <c r="T442" s="41" t="s">
        <v>3012</v>
      </c>
    </row>
    <row r="443" spans="1:20" s="43" customFormat="1" ht="19.5" customHeight="1" x14ac:dyDescent="0.2">
      <c r="A443" s="35">
        <v>428</v>
      </c>
      <c r="B443" s="36" t="s">
        <v>460</v>
      </c>
      <c r="C443" s="37" t="s">
        <v>1442</v>
      </c>
      <c r="D443" s="38" t="s">
        <v>1442</v>
      </c>
      <c r="E443" s="39">
        <v>426113</v>
      </c>
      <c r="F443" s="37" t="s">
        <v>2816</v>
      </c>
      <c r="G443" s="34">
        <v>2000</v>
      </c>
      <c r="H443" s="34" t="s">
        <v>3002</v>
      </c>
      <c r="I443" s="37" t="s">
        <v>11</v>
      </c>
      <c r="J443" s="40">
        <v>12</v>
      </c>
      <c r="K443" s="41">
        <v>41.02</v>
      </c>
      <c r="L443" s="42">
        <f t="shared" si="42"/>
        <v>492.24</v>
      </c>
      <c r="M443" s="34" t="s">
        <v>3059</v>
      </c>
      <c r="N443" s="44">
        <v>3.6</v>
      </c>
      <c r="O443" s="34" t="s">
        <v>3066</v>
      </c>
      <c r="P443" s="41">
        <v>14.6</v>
      </c>
      <c r="Q443" s="41">
        <f>P443*N443</f>
        <v>52.56</v>
      </c>
      <c r="R443" s="41">
        <v>52.56</v>
      </c>
      <c r="S443" s="41">
        <v>-439.68</v>
      </c>
      <c r="T443" s="41" t="s">
        <v>3012</v>
      </c>
    </row>
    <row r="444" spans="1:20" s="43" customFormat="1" ht="19.5" customHeight="1" x14ac:dyDescent="0.2">
      <c r="A444" s="35">
        <v>429</v>
      </c>
      <c r="B444" s="36" t="s">
        <v>461</v>
      </c>
      <c r="C444" s="37" t="s">
        <v>1443</v>
      </c>
      <c r="D444" s="38" t="s">
        <v>2351</v>
      </c>
      <c r="E444" s="39">
        <v>334416</v>
      </c>
      <c r="F444" s="37" t="s">
        <v>2849</v>
      </c>
      <c r="G444" s="33">
        <v>2010</v>
      </c>
      <c r="H444" s="34" t="s">
        <v>3002</v>
      </c>
      <c r="I444" s="37" t="s">
        <v>11</v>
      </c>
      <c r="J444" s="40">
        <v>5</v>
      </c>
      <c r="K444" s="41">
        <v>15.2</v>
      </c>
      <c r="L444" s="42">
        <f t="shared" si="42"/>
        <v>76</v>
      </c>
      <c r="M444" s="34" t="s">
        <v>3058</v>
      </c>
      <c r="N444" s="44">
        <v>0</v>
      </c>
      <c r="O444" s="34" t="s">
        <v>3066</v>
      </c>
      <c r="P444" s="41">
        <v>1</v>
      </c>
      <c r="Q444" s="41">
        <f t="shared" ref="Q444:Q448" si="48">P444*J444</f>
        <v>5</v>
      </c>
      <c r="R444" s="41">
        <v>0</v>
      </c>
      <c r="S444" s="41">
        <v>-76</v>
      </c>
      <c r="T444" s="41" t="s">
        <v>3012</v>
      </c>
    </row>
    <row r="445" spans="1:20" s="43" customFormat="1" ht="19.5" customHeight="1" x14ac:dyDescent="0.2">
      <c r="A445" s="35">
        <v>430</v>
      </c>
      <c r="B445" s="36" t="s">
        <v>462</v>
      </c>
      <c r="C445" s="37" t="s">
        <v>1444</v>
      </c>
      <c r="D445" s="38" t="s">
        <v>2352</v>
      </c>
      <c r="E445" s="39">
        <v>479105</v>
      </c>
      <c r="F445" s="37" t="s">
        <v>2849</v>
      </c>
      <c r="G445" s="33">
        <v>2007</v>
      </c>
      <c r="H445" s="34" t="s">
        <v>3002</v>
      </c>
      <c r="I445" s="37" t="s">
        <v>11</v>
      </c>
      <c r="J445" s="40">
        <v>9</v>
      </c>
      <c r="K445" s="41">
        <v>17.626666666666665</v>
      </c>
      <c r="L445" s="42">
        <f t="shared" si="42"/>
        <v>158.63999999999999</v>
      </c>
      <c r="M445" s="34" t="s">
        <v>3058</v>
      </c>
      <c r="N445" s="44">
        <v>0</v>
      </c>
      <c r="O445" s="34" t="s">
        <v>3066</v>
      </c>
      <c r="P445" s="41">
        <v>1</v>
      </c>
      <c r="Q445" s="41">
        <f t="shared" si="48"/>
        <v>9</v>
      </c>
      <c r="R445" s="41">
        <v>0</v>
      </c>
      <c r="S445" s="41">
        <v>-158.63999999999999</v>
      </c>
      <c r="T445" s="41" t="s">
        <v>3012</v>
      </c>
    </row>
    <row r="446" spans="1:20" s="43" customFormat="1" ht="19.5" customHeight="1" x14ac:dyDescent="0.2">
      <c r="A446" s="35">
        <v>431</v>
      </c>
      <c r="B446" s="36" t="s">
        <v>463</v>
      </c>
      <c r="C446" s="37" t="s">
        <v>1445</v>
      </c>
      <c r="D446" s="38" t="s">
        <v>2353</v>
      </c>
      <c r="E446" s="39">
        <v>481786</v>
      </c>
      <c r="F446" s="37" t="s">
        <v>2849</v>
      </c>
      <c r="G446" s="33">
        <v>2010</v>
      </c>
      <c r="H446" s="34" t="s">
        <v>3002</v>
      </c>
      <c r="I446" s="37" t="s">
        <v>11</v>
      </c>
      <c r="J446" s="40">
        <v>4</v>
      </c>
      <c r="K446" s="41">
        <v>14.195</v>
      </c>
      <c r="L446" s="42">
        <f t="shared" si="42"/>
        <v>56.78</v>
      </c>
      <c r="M446" s="34" t="s">
        <v>3058</v>
      </c>
      <c r="N446" s="44">
        <v>0</v>
      </c>
      <c r="O446" s="34" t="s">
        <v>3066</v>
      </c>
      <c r="P446" s="41">
        <v>1</v>
      </c>
      <c r="Q446" s="41">
        <f t="shared" si="48"/>
        <v>4</v>
      </c>
      <c r="R446" s="41">
        <v>0</v>
      </c>
      <c r="S446" s="41">
        <v>-56.78</v>
      </c>
      <c r="T446" s="41" t="s">
        <v>3012</v>
      </c>
    </row>
    <row r="447" spans="1:20" s="43" customFormat="1" ht="19.5" customHeight="1" x14ac:dyDescent="0.2">
      <c r="A447" s="35">
        <v>432</v>
      </c>
      <c r="B447" s="36" t="s">
        <v>464</v>
      </c>
      <c r="C447" s="37" t="s">
        <v>1446</v>
      </c>
      <c r="D447" s="38" t="s">
        <v>2354</v>
      </c>
      <c r="E447" s="39">
        <v>339784</v>
      </c>
      <c r="F447" s="37" t="s">
        <v>2850</v>
      </c>
      <c r="G447" s="33">
        <v>2006</v>
      </c>
      <c r="H447" s="34" t="s">
        <v>3002</v>
      </c>
      <c r="I447" s="37" t="s">
        <v>11</v>
      </c>
      <c r="J447" s="40">
        <v>20</v>
      </c>
      <c r="K447" s="41">
        <v>92.4</v>
      </c>
      <c r="L447" s="42">
        <f t="shared" si="42"/>
        <v>1848</v>
      </c>
      <c r="M447" s="34" t="s">
        <v>3058</v>
      </c>
      <c r="N447" s="44">
        <v>0</v>
      </c>
      <c r="O447" s="34" t="s">
        <v>3067</v>
      </c>
      <c r="P447" s="64">
        <v>140</v>
      </c>
      <c r="Q447" s="64">
        <f t="shared" si="48"/>
        <v>2800</v>
      </c>
      <c r="R447" s="41">
        <v>0</v>
      </c>
      <c r="S447" s="41">
        <v>-1848</v>
      </c>
      <c r="T447" s="41" t="s">
        <v>3012</v>
      </c>
    </row>
    <row r="448" spans="1:20" s="43" customFormat="1" ht="19.5" customHeight="1" x14ac:dyDescent="0.2">
      <c r="A448" s="35">
        <v>433</v>
      </c>
      <c r="B448" s="36" t="s">
        <v>465</v>
      </c>
      <c r="C448" s="37" t="s">
        <v>1447</v>
      </c>
      <c r="D448" s="38" t="s">
        <v>2355</v>
      </c>
      <c r="E448" s="39">
        <v>381543</v>
      </c>
      <c r="F448" s="37" t="s">
        <v>2851</v>
      </c>
      <c r="G448" s="33">
        <v>2006</v>
      </c>
      <c r="H448" s="34" t="s">
        <v>3002</v>
      </c>
      <c r="I448" s="37" t="s">
        <v>11</v>
      </c>
      <c r="J448" s="40">
        <v>3</v>
      </c>
      <c r="K448" s="41">
        <v>25.423333333333332</v>
      </c>
      <c r="L448" s="42">
        <f t="shared" si="42"/>
        <v>76.27</v>
      </c>
      <c r="M448" s="34" t="s">
        <v>3058</v>
      </c>
      <c r="N448" s="44">
        <v>0</v>
      </c>
      <c r="O448" s="34" t="s">
        <v>3067</v>
      </c>
      <c r="P448" s="64">
        <v>12</v>
      </c>
      <c r="Q448" s="64">
        <f t="shared" si="48"/>
        <v>36</v>
      </c>
      <c r="R448" s="41">
        <v>0</v>
      </c>
      <c r="S448" s="41">
        <v>-76.27</v>
      </c>
      <c r="T448" s="41" t="s">
        <v>3012</v>
      </c>
    </row>
    <row r="449" spans="1:20" s="43" customFormat="1" ht="19.5" customHeight="1" x14ac:dyDescent="0.2">
      <c r="A449" s="35">
        <v>434</v>
      </c>
      <c r="B449" s="36" t="s">
        <v>466</v>
      </c>
      <c r="C449" s="37" t="s">
        <v>1448</v>
      </c>
      <c r="D449" s="38" t="s">
        <v>2356</v>
      </c>
      <c r="E449" s="39">
        <v>434215</v>
      </c>
      <c r="F449" s="37" t="s">
        <v>2816</v>
      </c>
      <c r="G449" s="33">
        <v>2005</v>
      </c>
      <c r="H449" s="34" t="s">
        <v>3002</v>
      </c>
      <c r="I449" s="37" t="s">
        <v>11</v>
      </c>
      <c r="J449" s="40">
        <v>2</v>
      </c>
      <c r="K449" s="41">
        <v>71.98</v>
      </c>
      <c r="L449" s="42">
        <f t="shared" si="42"/>
        <v>143.96</v>
      </c>
      <c r="M449" s="34" t="s">
        <v>3059</v>
      </c>
      <c r="N449" s="44">
        <v>0.4</v>
      </c>
      <c r="O449" s="34" t="s">
        <v>3066</v>
      </c>
      <c r="P449" s="41">
        <v>14.6</v>
      </c>
      <c r="Q449" s="41">
        <f>P449*N449</f>
        <v>5.84</v>
      </c>
      <c r="R449" s="41">
        <v>5.84</v>
      </c>
      <c r="S449" s="41">
        <v>-138.12</v>
      </c>
      <c r="T449" s="41" t="s">
        <v>3012</v>
      </c>
    </row>
    <row r="450" spans="1:20" s="43" customFormat="1" ht="19.5" customHeight="1" x14ac:dyDescent="0.2">
      <c r="A450" s="35">
        <v>435</v>
      </c>
      <c r="B450" s="36" t="s">
        <v>467</v>
      </c>
      <c r="C450" s="37" t="s">
        <v>1449</v>
      </c>
      <c r="D450" s="38" t="s">
        <v>2357</v>
      </c>
      <c r="E450" s="39">
        <v>435022</v>
      </c>
      <c r="F450" s="37" t="s">
        <v>2852</v>
      </c>
      <c r="G450" s="33">
        <v>2010</v>
      </c>
      <c r="H450" s="34" t="s">
        <v>3002</v>
      </c>
      <c r="I450" s="37" t="s">
        <v>11</v>
      </c>
      <c r="J450" s="40">
        <v>4</v>
      </c>
      <c r="K450" s="41">
        <v>175.35</v>
      </c>
      <c r="L450" s="42">
        <f t="shared" si="42"/>
        <v>701.4</v>
      </c>
      <c r="M450" s="34" t="s">
        <v>3059</v>
      </c>
      <c r="N450" s="44">
        <v>8.4</v>
      </c>
      <c r="O450" s="34" t="s">
        <v>3067</v>
      </c>
      <c r="P450" s="41">
        <f>K450*0.5</f>
        <v>87.674999999999997</v>
      </c>
      <c r="Q450" s="41">
        <f>P450*J450</f>
        <v>350.7</v>
      </c>
      <c r="R450" s="41">
        <v>122.64</v>
      </c>
      <c r="S450" s="41">
        <v>-578.76</v>
      </c>
      <c r="T450" s="41" t="s">
        <v>3012</v>
      </c>
    </row>
    <row r="451" spans="1:20" s="43" customFormat="1" ht="19.5" customHeight="1" x14ac:dyDescent="0.2">
      <c r="A451" s="35">
        <v>436</v>
      </c>
      <c r="B451" s="36" t="s">
        <v>468</v>
      </c>
      <c r="C451" s="37" t="s">
        <v>1450</v>
      </c>
      <c r="D451" s="38" t="s">
        <v>2358</v>
      </c>
      <c r="E451" s="39">
        <v>488942</v>
      </c>
      <c r="F451" s="37" t="s">
        <v>2854</v>
      </c>
      <c r="G451" s="33">
        <v>2009</v>
      </c>
      <c r="H451" s="34" t="s">
        <v>3002</v>
      </c>
      <c r="I451" s="37" t="s">
        <v>11</v>
      </c>
      <c r="J451" s="40">
        <v>4</v>
      </c>
      <c r="K451" s="41">
        <v>10727.97</v>
      </c>
      <c r="L451" s="42">
        <f t="shared" si="42"/>
        <v>42911.88</v>
      </c>
      <c r="M451" s="34" t="s">
        <v>3058</v>
      </c>
      <c r="N451" s="44">
        <v>0</v>
      </c>
      <c r="O451" s="34" t="s">
        <v>3066</v>
      </c>
      <c r="P451" s="41">
        <v>1</v>
      </c>
      <c r="Q451" s="41">
        <f>P451*J451</f>
        <v>4</v>
      </c>
      <c r="R451" s="41">
        <v>0</v>
      </c>
      <c r="S451" s="41">
        <v>-42911.88</v>
      </c>
      <c r="T451" s="41" t="s">
        <v>3012</v>
      </c>
    </row>
    <row r="452" spans="1:20" s="43" customFormat="1" ht="19.5" customHeight="1" x14ac:dyDescent="0.2">
      <c r="A452" s="35">
        <v>437</v>
      </c>
      <c r="B452" s="36" t="s">
        <v>469</v>
      </c>
      <c r="C452" s="37" t="s">
        <v>1451</v>
      </c>
      <c r="D452" s="38" t="s">
        <v>2359</v>
      </c>
      <c r="E452" s="39">
        <v>425711</v>
      </c>
      <c r="F452" s="37" t="s">
        <v>2825</v>
      </c>
      <c r="G452" s="33">
        <v>2010</v>
      </c>
      <c r="H452" s="34" t="s">
        <v>3002</v>
      </c>
      <c r="I452" s="37" t="s">
        <v>11</v>
      </c>
      <c r="J452" s="40">
        <v>40</v>
      </c>
      <c r="K452" s="41">
        <v>177.3</v>
      </c>
      <c r="L452" s="42">
        <f t="shared" si="42"/>
        <v>7092</v>
      </c>
      <c r="M452" s="34" t="s">
        <v>3059</v>
      </c>
      <c r="N452" s="44">
        <v>2.5</v>
      </c>
      <c r="O452" s="34" t="s">
        <v>3067</v>
      </c>
      <c r="P452" s="64">
        <v>150</v>
      </c>
      <c r="Q452" s="64">
        <f t="shared" ref="Q452:Q453" si="49">P452*J452</f>
        <v>6000</v>
      </c>
      <c r="R452" s="41">
        <v>36.5</v>
      </c>
      <c r="S452" s="41">
        <v>-7055.5</v>
      </c>
      <c r="T452" s="41" t="s">
        <v>3012</v>
      </c>
    </row>
    <row r="453" spans="1:20" s="43" customFormat="1" ht="19.5" customHeight="1" x14ac:dyDescent="0.2">
      <c r="A453" s="35">
        <v>438</v>
      </c>
      <c r="B453" s="36" t="s">
        <v>470</v>
      </c>
      <c r="C453" s="37" t="s">
        <v>1452</v>
      </c>
      <c r="D453" s="38" t="s">
        <v>1452</v>
      </c>
      <c r="E453" s="39">
        <v>419285</v>
      </c>
      <c r="F453" s="37" t="s">
        <v>2848</v>
      </c>
      <c r="G453" s="33">
        <v>2010</v>
      </c>
      <c r="H453" s="34" t="s">
        <v>3002</v>
      </c>
      <c r="I453" s="37" t="s">
        <v>11</v>
      </c>
      <c r="J453" s="40">
        <v>349</v>
      </c>
      <c r="K453" s="41">
        <v>295.03000000000003</v>
      </c>
      <c r="L453" s="42">
        <f t="shared" si="42"/>
        <v>102965.47000000002</v>
      </c>
      <c r="M453" s="34" t="s">
        <v>3059</v>
      </c>
      <c r="N453" s="44">
        <v>104.7</v>
      </c>
      <c r="O453" s="34" t="s">
        <v>3067</v>
      </c>
      <c r="P453" s="64">
        <v>150</v>
      </c>
      <c r="Q453" s="64">
        <f t="shared" si="49"/>
        <v>52350</v>
      </c>
      <c r="R453" s="41">
        <v>1528.62</v>
      </c>
      <c r="S453" s="41">
        <v>-101436.85000000002</v>
      </c>
      <c r="T453" s="41" t="s">
        <v>3012</v>
      </c>
    </row>
    <row r="454" spans="1:20" s="43" customFormat="1" ht="19.5" customHeight="1" x14ac:dyDescent="0.2">
      <c r="A454" s="35">
        <v>439</v>
      </c>
      <c r="B454" s="36" t="s">
        <v>471</v>
      </c>
      <c r="C454" s="37" t="s">
        <v>1453</v>
      </c>
      <c r="D454" s="38" t="s">
        <v>1453</v>
      </c>
      <c r="E454" s="39">
        <v>413113</v>
      </c>
      <c r="F454" s="37" t="s">
        <v>2855</v>
      </c>
      <c r="G454" s="33">
        <v>2014</v>
      </c>
      <c r="H454" s="34" t="s">
        <v>3002</v>
      </c>
      <c r="I454" s="37" t="s">
        <v>11</v>
      </c>
      <c r="J454" s="40">
        <v>10</v>
      </c>
      <c r="K454" s="41">
        <v>364</v>
      </c>
      <c r="L454" s="42">
        <f t="shared" si="42"/>
        <v>3640</v>
      </c>
      <c r="M454" s="34" t="s">
        <v>3059</v>
      </c>
      <c r="N454" s="44">
        <v>4</v>
      </c>
      <c r="O454" s="34" t="s">
        <v>3067</v>
      </c>
      <c r="P454" s="64">
        <v>254.79999999999998</v>
      </c>
      <c r="Q454" s="64">
        <f>P454*J454</f>
        <v>2548</v>
      </c>
      <c r="R454" s="41">
        <v>58.4</v>
      </c>
      <c r="S454" s="41">
        <v>-3581.6</v>
      </c>
      <c r="T454" s="41" t="s">
        <v>3012</v>
      </c>
    </row>
    <row r="455" spans="1:20" s="43" customFormat="1" ht="19.5" customHeight="1" x14ac:dyDescent="0.2">
      <c r="A455" s="35">
        <v>440</v>
      </c>
      <c r="B455" s="36" t="s">
        <v>472</v>
      </c>
      <c r="C455" s="37" t="s">
        <v>1454</v>
      </c>
      <c r="D455" s="38" t="s">
        <v>2360</v>
      </c>
      <c r="E455" s="39">
        <v>378297</v>
      </c>
      <c r="F455" s="37" t="s">
        <v>2856</v>
      </c>
      <c r="G455" s="33">
        <v>2010</v>
      </c>
      <c r="H455" s="34" t="s">
        <v>3002</v>
      </c>
      <c r="I455" s="37" t="s">
        <v>11</v>
      </c>
      <c r="J455" s="40">
        <v>1</v>
      </c>
      <c r="K455" s="41">
        <v>113.68</v>
      </c>
      <c r="L455" s="42">
        <f t="shared" si="42"/>
        <v>113.68</v>
      </c>
      <c r="M455" s="34" t="s">
        <v>3059</v>
      </c>
      <c r="N455" s="44">
        <v>0.02</v>
      </c>
      <c r="O455" s="34" t="s">
        <v>3067</v>
      </c>
      <c r="P455" s="64">
        <v>150</v>
      </c>
      <c r="Q455" s="64">
        <f t="shared" ref="Q455:Q457" si="50">P455*J455</f>
        <v>150</v>
      </c>
      <c r="R455" s="41">
        <v>0.29199999999999998</v>
      </c>
      <c r="S455" s="41">
        <v>-113.38800000000001</v>
      </c>
      <c r="T455" s="41" t="s">
        <v>3012</v>
      </c>
    </row>
    <row r="456" spans="1:20" s="43" customFormat="1" ht="19.5" customHeight="1" x14ac:dyDescent="0.2">
      <c r="A456" s="35">
        <v>441</v>
      </c>
      <c r="B456" s="36" t="s">
        <v>473</v>
      </c>
      <c r="C456" s="37" t="s">
        <v>1455</v>
      </c>
      <c r="D456" s="38" t="s">
        <v>2361</v>
      </c>
      <c r="E456" s="39">
        <v>376345</v>
      </c>
      <c r="F456" s="37" t="s">
        <v>2857</v>
      </c>
      <c r="G456" s="33">
        <v>2010</v>
      </c>
      <c r="H456" s="34" t="s">
        <v>3002</v>
      </c>
      <c r="I456" s="37" t="s">
        <v>11</v>
      </c>
      <c r="J456" s="40">
        <v>2</v>
      </c>
      <c r="K456" s="41">
        <v>152.54</v>
      </c>
      <c r="L456" s="42">
        <f t="shared" si="42"/>
        <v>305.08</v>
      </c>
      <c r="M456" s="34" t="s">
        <v>3059</v>
      </c>
      <c r="N456" s="44">
        <v>1.6</v>
      </c>
      <c r="O456" s="34" t="s">
        <v>3067</v>
      </c>
      <c r="P456" s="64">
        <v>140</v>
      </c>
      <c r="Q456" s="64">
        <f t="shared" si="50"/>
        <v>280</v>
      </c>
      <c r="R456" s="41">
        <v>23.36</v>
      </c>
      <c r="S456" s="41">
        <v>-281.71999999999997</v>
      </c>
      <c r="T456" s="41" t="s">
        <v>3012</v>
      </c>
    </row>
    <row r="457" spans="1:20" s="43" customFormat="1" ht="19.5" customHeight="1" x14ac:dyDescent="0.2">
      <c r="A457" s="35">
        <v>442</v>
      </c>
      <c r="B457" s="36" t="s">
        <v>474</v>
      </c>
      <c r="C457" s="37" t="s">
        <v>1456</v>
      </c>
      <c r="D457" s="38" t="s">
        <v>2362</v>
      </c>
      <c r="E457" s="39">
        <v>405435</v>
      </c>
      <c r="F457" s="37" t="s">
        <v>2858</v>
      </c>
      <c r="G457" s="33">
        <v>2010</v>
      </c>
      <c r="H457" s="34" t="s">
        <v>3002</v>
      </c>
      <c r="I457" s="37" t="s">
        <v>11</v>
      </c>
      <c r="J457" s="40">
        <v>1</v>
      </c>
      <c r="K457" s="41">
        <v>1207.6300000000001</v>
      </c>
      <c r="L457" s="42">
        <f t="shared" si="42"/>
        <v>1207.6300000000001</v>
      </c>
      <c r="M457" s="34" t="s">
        <v>3059</v>
      </c>
      <c r="N457" s="44">
        <v>2.42</v>
      </c>
      <c r="O457" s="34" t="s">
        <v>3067</v>
      </c>
      <c r="P457" s="64">
        <v>1600</v>
      </c>
      <c r="Q457" s="64">
        <f t="shared" si="50"/>
        <v>1600</v>
      </c>
      <c r="R457" s="41">
        <v>35.332000000000001</v>
      </c>
      <c r="S457" s="41">
        <v>-1172.298</v>
      </c>
      <c r="T457" s="41" t="s">
        <v>3012</v>
      </c>
    </row>
    <row r="458" spans="1:20" s="43" customFormat="1" ht="19.5" customHeight="1" x14ac:dyDescent="0.2">
      <c r="A458" s="35">
        <v>443</v>
      </c>
      <c r="B458" s="36" t="s">
        <v>475</v>
      </c>
      <c r="C458" s="37" t="s">
        <v>1457</v>
      </c>
      <c r="D458" s="38" t="s">
        <v>1457</v>
      </c>
      <c r="E458" s="39">
        <v>381246</v>
      </c>
      <c r="F458" s="37" t="s">
        <v>2855</v>
      </c>
      <c r="G458" s="33">
        <v>2014</v>
      </c>
      <c r="H458" s="34" t="s">
        <v>3002</v>
      </c>
      <c r="I458" s="37" t="s">
        <v>11</v>
      </c>
      <c r="J458" s="40">
        <v>3</v>
      </c>
      <c r="K458" s="41">
        <v>542</v>
      </c>
      <c r="L458" s="42">
        <f t="shared" si="42"/>
        <v>1626</v>
      </c>
      <c r="M458" s="34" t="s">
        <v>3059</v>
      </c>
      <c r="N458" s="44">
        <v>1.2</v>
      </c>
      <c r="O458" s="34" t="s">
        <v>3067</v>
      </c>
      <c r="P458" s="45">
        <v>379.4</v>
      </c>
      <c r="Q458" s="64">
        <f>P458*J458</f>
        <v>1138.1999999999998</v>
      </c>
      <c r="R458" s="41">
        <v>17.52</v>
      </c>
      <c r="S458" s="41">
        <v>-1608.48</v>
      </c>
      <c r="T458" s="41" t="s">
        <v>3012</v>
      </c>
    </row>
    <row r="459" spans="1:20" s="43" customFormat="1" ht="19.5" customHeight="1" x14ac:dyDescent="0.2">
      <c r="A459" s="35">
        <v>444</v>
      </c>
      <c r="B459" s="36" t="s">
        <v>476</v>
      </c>
      <c r="C459" s="37" t="s">
        <v>1458</v>
      </c>
      <c r="D459" s="38" t="s">
        <v>2363</v>
      </c>
      <c r="E459" s="39">
        <v>404822</v>
      </c>
      <c r="F459" s="37" t="s">
        <v>2857</v>
      </c>
      <c r="G459" s="33">
        <v>2010</v>
      </c>
      <c r="H459" s="34" t="s">
        <v>3002</v>
      </c>
      <c r="I459" s="37" t="s">
        <v>11</v>
      </c>
      <c r="J459" s="40">
        <v>1</v>
      </c>
      <c r="K459" s="41">
        <v>234.19</v>
      </c>
      <c r="L459" s="42">
        <f t="shared" si="42"/>
        <v>234.19</v>
      </c>
      <c r="M459" s="34" t="s">
        <v>3059</v>
      </c>
      <c r="N459" s="44">
        <v>2.16</v>
      </c>
      <c r="O459" s="34" t="s">
        <v>3067</v>
      </c>
      <c r="P459" s="64">
        <v>210</v>
      </c>
      <c r="Q459" s="64">
        <f t="shared" ref="Q459:Q461" si="51">P459*J459</f>
        <v>210</v>
      </c>
      <c r="R459" s="41">
        <v>31.536000000000001</v>
      </c>
      <c r="S459" s="41">
        <v>-202.654</v>
      </c>
      <c r="T459" s="41" t="s">
        <v>3012</v>
      </c>
    </row>
    <row r="460" spans="1:20" s="43" customFormat="1" ht="19.5" customHeight="1" x14ac:dyDescent="0.2">
      <c r="A460" s="35">
        <v>445</v>
      </c>
      <c r="B460" s="36" t="s">
        <v>477</v>
      </c>
      <c r="C460" s="37" t="s">
        <v>1459</v>
      </c>
      <c r="D460" s="38" t="s">
        <v>2364</v>
      </c>
      <c r="E460" s="39">
        <v>355970</v>
      </c>
      <c r="F460" s="37" t="s">
        <v>2859</v>
      </c>
      <c r="G460" s="33">
        <v>2010</v>
      </c>
      <c r="H460" s="34" t="s">
        <v>3002</v>
      </c>
      <c r="I460" s="37" t="s">
        <v>11</v>
      </c>
      <c r="J460" s="40">
        <v>1</v>
      </c>
      <c r="K460" s="41">
        <v>92.23</v>
      </c>
      <c r="L460" s="42">
        <f t="shared" si="42"/>
        <v>92.23</v>
      </c>
      <c r="M460" s="34" t="s">
        <v>3059</v>
      </c>
      <c r="N460" s="44">
        <v>0.31900000000000001</v>
      </c>
      <c r="O460" s="34" t="s">
        <v>3067</v>
      </c>
      <c r="P460" s="64">
        <v>1600</v>
      </c>
      <c r="Q460" s="64">
        <f t="shared" si="51"/>
        <v>1600</v>
      </c>
      <c r="R460" s="41">
        <v>4.6574</v>
      </c>
      <c r="S460" s="41">
        <v>-87.572600000000008</v>
      </c>
      <c r="T460" s="41" t="s">
        <v>3012</v>
      </c>
    </row>
    <row r="461" spans="1:20" s="43" customFormat="1" ht="19.5" customHeight="1" x14ac:dyDescent="0.2">
      <c r="A461" s="35">
        <v>446</v>
      </c>
      <c r="B461" s="36" t="s">
        <v>478</v>
      </c>
      <c r="C461" s="37" t="s">
        <v>1460</v>
      </c>
      <c r="D461" s="38" t="s">
        <v>2365</v>
      </c>
      <c r="E461" s="39">
        <v>374105</v>
      </c>
      <c r="F461" s="37" t="s">
        <v>2859</v>
      </c>
      <c r="G461" s="33">
        <v>2010</v>
      </c>
      <c r="H461" s="34" t="s">
        <v>3002</v>
      </c>
      <c r="I461" s="37" t="s">
        <v>11</v>
      </c>
      <c r="J461" s="40">
        <v>1</v>
      </c>
      <c r="K461" s="41">
        <v>184.81</v>
      </c>
      <c r="L461" s="42">
        <f t="shared" si="42"/>
        <v>184.81</v>
      </c>
      <c r="M461" s="34" t="s">
        <v>3059</v>
      </c>
      <c r="N461" s="44">
        <v>0.78800000000000003</v>
      </c>
      <c r="O461" s="34" t="s">
        <v>3067</v>
      </c>
      <c r="P461" s="64">
        <v>260</v>
      </c>
      <c r="Q461" s="64">
        <f t="shared" si="51"/>
        <v>260</v>
      </c>
      <c r="R461" s="41">
        <v>11.504799999999999</v>
      </c>
      <c r="S461" s="41">
        <v>-173.30520000000001</v>
      </c>
      <c r="T461" s="41" t="s">
        <v>3012</v>
      </c>
    </row>
    <row r="462" spans="1:20" s="43" customFormat="1" ht="19.5" customHeight="1" x14ac:dyDescent="0.2">
      <c r="A462" s="35">
        <v>447</v>
      </c>
      <c r="B462" s="36" t="s">
        <v>479</v>
      </c>
      <c r="C462" s="37" t="s">
        <v>1461</v>
      </c>
      <c r="D462" s="38" t="s">
        <v>1461</v>
      </c>
      <c r="E462" s="39">
        <v>412605</v>
      </c>
      <c r="F462" s="37" t="s">
        <v>2860</v>
      </c>
      <c r="G462" s="33">
        <v>2010</v>
      </c>
      <c r="H462" s="34" t="s">
        <v>3002</v>
      </c>
      <c r="I462" s="37" t="s">
        <v>11</v>
      </c>
      <c r="J462" s="40">
        <v>8</v>
      </c>
      <c r="K462" s="41">
        <v>47.08</v>
      </c>
      <c r="L462" s="42">
        <f t="shared" si="42"/>
        <v>376.64</v>
      </c>
      <c r="M462" s="34" t="s">
        <v>3058</v>
      </c>
      <c r="N462" s="44">
        <v>0</v>
      </c>
      <c r="O462" s="34" t="s">
        <v>3066</v>
      </c>
      <c r="P462" s="41">
        <v>1</v>
      </c>
      <c r="Q462" s="41">
        <f>P462*J462</f>
        <v>8</v>
      </c>
      <c r="R462" s="41">
        <v>0</v>
      </c>
      <c r="S462" s="41">
        <v>-376.64</v>
      </c>
      <c r="T462" s="41" t="s">
        <v>3012</v>
      </c>
    </row>
    <row r="463" spans="1:20" s="43" customFormat="1" ht="19.5" customHeight="1" x14ac:dyDescent="0.2">
      <c r="A463" s="35">
        <v>448</v>
      </c>
      <c r="B463" s="36" t="s">
        <v>480</v>
      </c>
      <c r="C463" s="37" t="s">
        <v>1462</v>
      </c>
      <c r="D463" s="38" t="s">
        <v>2366</v>
      </c>
      <c r="E463" s="39">
        <v>391718</v>
      </c>
      <c r="F463" s="37" t="s">
        <v>2853</v>
      </c>
      <c r="G463" s="33">
        <v>2010</v>
      </c>
      <c r="H463" s="34" t="s">
        <v>3002</v>
      </c>
      <c r="I463" s="37" t="s">
        <v>11</v>
      </c>
      <c r="J463" s="98">
        <v>82</v>
      </c>
      <c r="K463" s="41">
        <v>49.189090909090915</v>
      </c>
      <c r="L463" s="42">
        <f t="shared" si="42"/>
        <v>4033.505454545455</v>
      </c>
      <c r="M463" s="34" t="s">
        <v>3058</v>
      </c>
      <c r="N463" s="44">
        <v>0</v>
      </c>
      <c r="O463" s="34" t="s">
        <v>3067</v>
      </c>
      <c r="P463" s="64">
        <v>18</v>
      </c>
      <c r="Q463" s="64">
        <f>P463*J463</f>
        <v>1476</v>
      </c>
      <c r="R463" s="41">
        <v>0</v>
      </c>
      <c r="S463" s="41">
        <v>-4328.6400000000003</v>
      </c>
      <c r="T463" s="41" t="s">
        <v>3012</v>
      </c>
    </row>
    <row r="464" spans="1:20" s="43" customFormat="1" ht="19.5" customHeight="1" x14ac:dyDescent="0.2">
      <c r="A464" s="35">
        <v>449</v>
      </c>
      <c r="B464" s="36" t="s">
        <v>481</v>
      </c>
      <c r="C464" s="37" t="s">
        <v>1463</v>
      </c>
      <c r="D464" s="38" t="s">
        <v>2367</v>
      </c>
      <c r="E464" s="39">
        <v>371572</v>
      </c>
      <c r="F464" s="37" t="s">
        <v>2859</v>
      </c>
      <c r="G464" s="33">
        <v>2010</v>
      </c>
      <c r="H464" s="34" t="s">
        <v>3002</v>
      </c>
      <c r="I464" s="37" t="s">
        <v>11</v>
      </c>
      <c r="J464" s="40">
        <v>3</v>
      </c>
      <c r="K464" s="41">
        <v>290.14</v>
      </c>
      <c r="L464" s="42">
        <f t="shared" ref="L464:L527" si="52">K464*J464</f>
        <v>870.42</v>
      </c>
      <c r="M464" s="34" t="s">
        <v>3059</v>
      </c>
      <c r="N464" s="44">
        <v>3.18</v>
      </c>
      <c r="O464" s="34" t="s">
        <v>3067</v>
      </c>
      <c r="P464" s="64">
        <v>1600</v>
      </c>
      <c r="Q464" s="64">
        <f t="shared" ref="Q464:Q465" si="53">P464*J464</f>
        <v>4800</v>
      </c>
      <c r="R464" s="41">
        <v>46.428000000000004</v>
      </c>
      <c r="S464" s="41">
        <v>-823.99199999999996</v>
      </c>
      <c r="T464" s="41" t="s">
        <v>3012</v>
      </c>
    </row>
    <row r="465" spans="1:20" s="43" customFormat="1" ht="19.5" customHeight="1" x14ac:dyDescent="0.2">
      <c r="A465" s="35">
        <v>450</v>
      </c>
      <c r="B465" s="36" t="s">
        <v>482</v>
      </c>
      <c r="C465" s="37" t="s">
        <v>1464</v>
      </c>
      <c r="D465" s="38" t="s">
        <v>2368</v>
      </c>
      <c r="E465" s="39">
        <v>356888</v>
      </c>
      <c r="F465" s="37" t="s">
        <v>2859</v>
      </c>
      <c r="G465" s="33">
        <v>2010</v>
      </c>
      <c r="H465" s="34" t="s">
        <v>3002</v>
      </c>
      <c r="I465" s="37" t="s">
        <v>11</v>
      </c>
      <c r="J465" s="40">
        <v>3</v>
      </c>
      <c r="K465" s="41">
        <v>25.27333333333333</v>
      </c>
      <c r="L465" s="42">
        <f t="shared" si="52"/>
        <v>75.819999999999993</v>
      </c>
      <c r="M465" s="34" t="s">
        <v>3059</v>
      </c>
      <c r="N465" s="44">
        <v>0.372</v>
      </c>
      <c r="O465" s="34" t="s">
        <v>3067</v>
      </c>
      <c r="P465" s="64">
        <v>45</v>
      </c>
      <c r="Q465" s="64">
        <f t="shared" si="53"/>
        <v>135</v>
      </c>
      <c r="R465" s="41">
        <v>5.4311999999999996</v>
      </c>
      <c r="S465" s="41">
        <v>-70.388799999999989</v>
      </c>
      <c r="T465" s="41" t="s">
        <v>3012</v>
      </c>
    </row>
    <row r="466" spans="1:20" s="43" customFormat="1" ht="19.5" customHeight="1" x14ac:dyDescent="0.2">
      <c r="A466" s="35">
        <v>451</v>
      </c>
      <c r="B466" s="36" t="s">
        <v>483</v>
      </c>
      <c r="C466" s="37" t="s">
        <v>1465</v>
      </c>
      <c r="D466" s="38" t="s">
        <v>2369</v>
      </c>
      <c r="E466" s="39">
        <v>374007</v>
      </c>
      <c r="F466" s="37" t="s">
        <v>2825</v>
      </c>
      <c r="G466" s="33">
        <v>2010</v>
      </c>
      <c r="H466" s="34" t="s">
        <v>3002</v>
      </c>
      <c r="I466" s="37" t="s">
        <v>11</v>
      </c>
      <c r="J466" s="40">
        <v>1</v>
      </c>
      <c r="K466" s="41">
        <v>1012.94</v>
      </c>
      <c r="L466" s="42">
        <f t="shared" si="52"/>
        <v>1012.94</v>
      </c>
      <c r="M466" s="34" t="s">
        <v>3058</v>
      </c>
      <c r="N466" s="44">
        <v>0</v>
      </c>
      <c r="O466" s="34" t="s">
        <v>3066</v>
      </c>
      <c r="P466" s="41">
        <v>1</v>
      </c>
      <c r="Q466" s="41">
        <f>P466*J466</f>
        <v>1</v>
      </c>
      <c r="R466" s="41">
        <v>0</v>
      </c>
      <c r="S466" s="41">
        <v>-1012.94</v>
      </c>
      <c r="T466" s="41" t="s">
        <v>3012</v>
      </c>
    </row>
    <row r="467" spans="1:20" s="43" customFormat="1" ht="19.5" customHeight="1" x14ac:dyDescent="0.2">
      <c r="A467" s="35">
        <v>452</v>
      </c>
      <c r="B467" s="36" t="s">
        <v>484</v>
      </c>
      <c r="C467" s="37" t="s">
        <v>1466</v>
      </c>
      <c r="D467" s="38" t="s">
        <v>2370</v>
      </c>
      <c r="E467" s="39">
        <v>341072</v>
      </c>
      <c r="F467" s="37" t="s">
        <v>2861</v>
      </c>
      <c r="G467" s="33">
        <v>2010</v>
      </c>
      <c r="H467" s="34" t="s">
        <v>3002</v>
      </c>
      <c r="I467" s="37" t="s">
        <v>11</v>
      </c>
      <c r="J467" s="40">
        <v>5</v>
      </c>
      <c r="K467" s="41">
        <v>8.6319999999999997</v>
      </c>
      <c r="L467" s="42">
        <f t="shared" si="52"/>
        <v>43.16</v>
      </c>
      <c r="M467" s="34" t="s">
        <v>3059</v>
      </c>
      <c r="N467" s="44">
        <v>0.1</v>
      </c>
      <c r="O467" s="34" t="s">
        <v>3067</v>
      </c>
      <c r="P467" s="41">
        <f t="shared" ref="P467:P468" si="54">K467*0.5</f>
        <v>4.3159999999999998</v>
      </c>
      <c r="Q467" s="41">
        <f t="shared" ref="Q467:Q468" si="55">P467*J467</f>
        <v>21.58</v>
      </c>
      <c r="R467" s="41">
        <v>1.46</v>
      </c>
      <c r="S467" s="41">
        <v>-41.699999999999996</v>
      </c>
      <c r="T467" s="41" t="s">
        <v>3012</v>
      </c>
    </row>
    <row r="468" spans="1:20" s="43" customFormat="1" ht="19.5" customHeight="1" x14ac:dyDescent="0.2">
      <c r="A468" s="35">
        <v>453</v>
      </c>
      <c r="B468" s="36" t="s">
        <v>485</v>
      </c>
      <c r="C468" s="37" t="s">
        <v>1467</v>
      </c>
      <c r="D468" s="38" t="s">
        <v>2371</v>
      </c>
      <c r="E468" s="39">
        <v>334898</v>
      </c>
      <c r="F468" s="37" t="s">
        <v>2862</v>
      </c>
      <c r="G468" s="33">
        <v>2010</v>
      </c>
      <c r="H468" s="34" t="s">
        <v>3002</v>
      </c>
      <c r="I468" s="37" t="s">
        <v>11</v>
      </c>
      <c r="J468" s="40">
        <v>18</v>
      </c>
      <c r="K468" s="41">
        <v>8.4444444444444446</v>
      </c>
      <c r="L468" s="42">
        <f t="shared" si="52"/>
        <v>152</v>
      </c>
      <c r="M468" s="34" t="s">
        <v>3059</v>
      </c>
      <c r="N468" s="44">
        <v>0.18</v>
      </c>
      <c r="O468" s="34" t="s">
        <v>3067</v>
      </c>
      <c r="P468" s="41">
        <f t="shared" si="54"/>
        <v>4.2222222222222223</v>
      </c>
      <c r="Q468" s="41">
        <f t="shared" si="55"/>
        <v>76</v>
      </c>
      <c r="R468" s="41">
        <v>2.6279999999999997</v>
      </c>
      <c r="S468" s="41">
        <v>-149.37200000000001</v>
      </c>
      <c r="T468" s="41" t="s">
        <v>3012</v>
      </c>
    </row>
    <row r="469" spans="1:20" s="43" customFormat="1" ht="19.5" customHeight="1" x14ac:dyDescent="0.2">
      <c r="A469" s="35">
        <v>454</v>
      </c>
      <c r="B469" s="36" t="s">
        <v>486</v>
      </c>
      <c r="C469" s="37" t="s">
        <v>1468</v>
      </c>
      <c r="D469" s="38" t="s">
        <v>2372</v>
      </c>
      <c r="E469" s="39">
        <v>350969</v>
      </c>
      <c r="F469" s="37" t="s">
        <v>2849</v>
      </c>
      <c r="G469" s="33">
        <v>2006</v>
      </c>
      <c r="H469" s="34" t="s">
        <v>3002</v>
      </c>
      <c r="I469" s="37" t="s">
        <v>11</v>
      </c>
      <c r="J469" s="40">
        <v>7</v>
      </c>
      <c r="K469" s="41">
        <v>23.525714285714287</v>
      </c>
      <c r="L469" s="42">
        <f t="shared" si="52"/>
        <v>164.68</v>
      </c>
      <c r="M469" s="34" t="s">
        <v>3058</v>
      </c>
      <c r="N469" s="44">
        <v>0</v>
      </c>
      <c r="O469" s="34" t="s">
        <v>3066</v>
      </c>
      <c r="P469" s="41">
        <v>1</v>
      </c>
      <c r="Q469" s="41">
        <f>P469*J469</f>
        <v>7</v>
      </c>
      <c r="R469" s="41">
        <v>0</v>
      </c>
      <c r="S469" s="41">
        <v>-164.68</v>
      </c>
      <c r="T469" s="41" t="s">
        <v>3012</v>
      </c>
    </row>
    <row r="470" spans="1:20" s="43" customFormat="1" ht="19.5" customHeight="1" x14ac:dyDescent="0.2">
      <c r="A470" s="35">
        <v>455</v>
      </c>
      <c r="B470" s="36" t="s">
        <v>487</v>
      </c>
      <c r="C470" s="37" t="s">
        <v>1469</v>
      </c>
      <c r="D470" s="38" t="s">
        <v>2373</v>
      </c>
      <c r="E470" s="39">
        <v>377174</v>
      </c>
      <c r="F470" s="37" t="s">
        <v>2844</v>
      </c>
      <c r="G470" s="34">
        <v>2012</v>
      </c>
      <c r="H470" s="34" t="s">
        <v>3002</v>
      </c>
      <c r="I470" s="37" t="s">
        <v>11</v>
      </c>
      <c r="J470" s="40">
        <v>6</v>
      </c>
      <c r="K470" s="41">
        <v>39</v>
      </c>
      <c r="L470" s="42">
        <f t="shared" si="52"/>
        <v>234</v>
      </c>
      <c r="M470" s="34" t="s">
        <v>3058</v>
      </c>
      <c r="N470" s="44">
        <v>0</v>
      </c>
      <c r="O470" s="34" t="s">
        <v>3067</v>
      </c>
      <c r="P470" s="41">
        <f>K470*0.3</f>
        <v>11.7</v>
      </c>
      <c r="Q470" s="41">
        <f>P470*J470</f>
        <v>70.199999999999989</v>
      </c>
      <c r="R470" s="41">
        <v>0</v>
      </c>
      <c r="S470" s="41">
        <v>-234</v>
      </c>
      <c r="T470" s="41" t="s">
        <v>3012</v>
      </c>
    </row>
    <row r="471" spans="1:20" s="43" customFormat="1" ht="19.5" customHeight="1" x14ac:dyDescent="0.2">
      <c r="A471" s="35">
        <v>456</v>
      </c>
      <c r="B471" s="36" t="s">
        <v>488</v>
      </c>
      <c r="C471" s="37" t="s">
        <v>1470</v>
      </c>
      <c r="D471" s="38" t="s">
        <v>2374</v>
      </c>
      <c r="E471" s="39">
        <v>404804</v>
      </c>
      <c r="F471" s="37" t="s">
        <v>2858</v>
      </c>
      <c r="G471" s="33">
        <v>2010</v>
      </c>
      <c r="H471" s="34" t="s">
        <v>3002</v>
      </c>
      <c r="I471" s="37" t="s">
        <v>11</v>
      </c>
      <c r="J471" s="40">
        <v>1</v>
      </c>
      <c r="K471" s="41">
        <v>4027.85</v>
      </c>
      <c r="L471" s="42">
        <f t="shared" si="52"/>
        <v>4027.85</v>
      </c>
      <c r="M471" s="34" t="s">
        <v>3059</v>
      </c>
      <c r="N471" s="44">
        <v>22.9</v>
      </c>
      <c r="O471" s="34" t="s">
        <v>3067</v>
      </c>
      <c r="P471" s="64">
        <v>7000</v>
      </c>
      <c r="Q471" s="64">
        <f t="shared" ref="Q471:Q472" si="56">P471*J471</f>
        <v>7000</v>
      </c>
      <c r="R471" s="41">
        <v>334.34</v>
      </c>
      <c r="S471" s="41">
        <v>-3693.5099999999998</v>
      </c>
      <c r="T471" s="41" t="s">
        <v>3012</v>
      </c>
    </row>
    <row r="472" spans="1:20" s="43" customFormat="1" ht="19.5" customHeight="1" x14ac:dyDescent="0.2">
      <c r="A472" s="35">
        <v>457</v>
      </c>
      <c r="B472" s="36" t="s">
        <v>489</v>
      </c>
      <c r="C472" s="37" t="s">
        <v>1471</v>
      </c>
      <c r="D472" s="38" t="s">
        <v>2375</v>
      </c>
      <c r="E472" s="39">
        <v>377921</v>
      </c>
      <c r="F472" s="37" t="s">
        <v>2856</v>
      </c>
      <c r="G472" s="33">
        <v>2010</v>
      </c>
      <c r="H472" s="34" t="s">
        <v>3002</v>
      </c>
      <c r="I472" s="37" t="s">
        <v>11</v>
      </c>
      <c r="J472" s="40">
        <v>1</v>
      </c>
      <c r="K472" s="41">
        <v>113.68</v>
      </c>
      <c r="L472" s="42">
        <f t="shared" si="52"/>
        <v>113.68</v>
      </c>
      <c r="M472" s="34" t="s">
        <v>3059</v>
      </c>
      <c r="N472" s="44">
        <v>0.03</v>
      </c>
      <c r="O472" s="34" t="s">
        <v>3067</v>
      </c>
      <c r="P472" s="64">
        <v>200</v>
      </c>
      <c r="Q472" s="64">
        <f t="shared" si="56"/>
        <v>200</v>
      </c>
      <c r="R472" s="41">
        <v>0.438</v>
      </c>
      <c r="S472" s="41">
        <v>-113.242</v>
      </c>
      <c r="T472" s="41" t="s">
        <v>3012</v>
      </c>
    </row>
    <row r="473" spans="1:20" s="43" customFormat="1" ht="19.5" customHeight="1" x14ac:dyDescent="0.2">
      <c r="A473" s="35">
        <v>458</v>
      </c>
      <c r="B473" s="36" t="s">
        <v>490</v>
      </c>
      <c r="C473" s="37" t="s">
        <v>1472</v>
      </c>
      <c r="D473" s="38" t="s">
        <v>2376</v>
      </c>
      <c r="E473" s="39">
        <v>387762</v>
      </c>
      <c r="F473" s="37" t="s">
        <v>2858</v>
      </c>
      <c r="G473" s="33">
        <v>2014</v>
      </c>
      <c r="H473" s="34" t="s">
        <v>3002</v>
      </c>
      <c r="I473" s="37" t="s">
        <v>11</v>
      </c>
      <c r="J473" s="40">
        <v>2</v>
      </c>
      <c r="K473" s="41">
        <v>225.56</v>
      </c>
      <c r="L473" s="42">
        <f t="shared" si="52"/>
        <v>451.12</v>
      </c>
      <c r="M473" s="34" t="s">
        <v>3059</v>
      </c>
      <c r="N473" s="44">
        <v>4.0000000000000001E-3</v>
      </c>
      <c r="O473" s="34" t="s">
        <v>3067</v>
      </c>
      <c r="P473" s="64">
        <v>157.892</v>
      </c>
      <c r="Q473" s="64">
        <f>P473*J473</f>
        <v>315.78399999999999</v>
      </c>
      <c r="R473" s="41">
        <v>5.8400000000000001E-2</v>
      </c>
      <c r="S473" s="41">
        <v>-451.0616</v>
      </c>
      <c r="T473" s="41" t="s">
        <v>3012</v>
      </c>
    </row>
    <row r="474" spans="1:20" s="43" customFormat="1" ht="28.5" customHeight="1" x14ac:dyDescent="0.2">
      <c r="A474" s="35">
        <v>459</v>
      </c>
      <c r="B474" s="36" t="s">
        <v>491</v>
      </c>
      <c r="C474" s="37" t="s">
        <v>1473</v>
      </c>
      <c r="D474" s="38" t="s">
        <v>2377</v>
      </c>
      <c r="E474" s="39">
        <v>334156</v>
      </c>
      <c r="F474" s="37" t="s">
        <v>2849</v>
      </c>
      <c r="G474" s="33">
        <v>2014</v>
      </c>
      <c r="H474" s="34" t="s">
        <v>3002</v>
      </c>
      <c r="I474" s="37" t="s">
        <v>11</v>
      </c>
      <c r="J474" s="40">
        <v>7</v>
      </c>
      <c r="K474" s="41">
        <v>15.898571428571429</v>
      </c>
      <c r="L474" s="42">
        <f t="shared" si="52"/>
        <v>111.29</v>
      </c>
      <c r="M474" s="34" t="s">
        <v>3058</v>
      </c>
      <c r="N474" s="44">
        <v>0</v>
      </c>
      <c r="O474" s="34" t="s">
        <v>3066</v>
      </c>
      <c r="P474" s="41">
        <v>1</v>
      </c>
      <c r="Q474" s="41">
        <f>P474*J474</f>
        <v>7</v>
      </c>
      <c r="R474" s="41">
        <v>0</v>
      </c>
      <c r="S474" s="41">
        <v>-111.29</v>
      </c>
      <c r="T474" s="41" t="s">
        <v>3012</v>
      </c>
    </row>
    <row r="475" spans="1:20" s="43" customFormat="1" ht="19.5" customHeight="1" x14ac:dyDescent="0.2">
      <c r="A475" s="35">
        <v>460</v>
      </c>
      <c r="B475" s="36" t="s">
        <v>492</v>
      </c>
      <c r="C475" s="37" t="s">
        <v>1474</v>
      </c>
      <c r="D475" s="38" t="s">
        <v>2378</v>
      </c>
      <c r="E475" s="39">
        <v>372062</v>
      </c>
      <c r="F475" s="37" t="s">
        <v>2864</v>
      </c>
      <c r="G475" s="33">
        <v>2010</v>
      </c>
      <c r="H475" s="34" t="s">
        <v>3002</v>
      </c>
      <c r="I475" s="37" t="s">
        <v>11</v>
      </c>
      <c r="J475" s="40">
        <v>2</v>
      </c>
      <c r="K475" s="41">
        <v>66.87</v>
      </c>
      <c r="L475" s="42">
        <f t="shared" si="52"/>
        <v>133.74</v>
      </c>
      <c r="M475" s="34" t="s">
        <v>3059</v>
      </c>
      <c r="N475" s="44">
        <v>0.52800000000000002</v>
      </c>
      <c r="O475" s="34" t="s">
        <v>3067</v>
      </c>
      <c r="P475" s="64">
        <v>140</v>
      </c>
      <c r="Q475" s="64">
        <f>P475*J475</f>
        <v>280</v>
      </c>
      <c r="R475" s="41">
        <v>7.7088000000000001</v>
      </c>
      <c r="S475" s="41">
        <v>-126.03120000000001</v>
      </c>
      <c r="T475" s="41" t="s">
        <v>3012</v>
      </c>
    </row>
    <row r="476" spans="1:20" s="43" customFormat="1" ht="19.5" customHeight="1" x14ac:dyDescent="0.2">
      <c r="A476" s="35">
        <v>461</v>
      </c>
      <c r="B476" s="36" t="s">
        <v>493</v>
      </c>
      <c r="C476" s="37" t="s">
        <v>1475</v>
      </c>
      <c r="D476" s="38" t="s">
        <v>2379</v>
      </c>
      <c r="E476" s="39">
        <v>386181</v>
      </c>
      <c r="F476" s="37" t="s">
        <v>2865</v>
      </c>
      <c r="G476" s="33">
        <v>2010</v>
      </c>
      <c r="H476" s="34" t="s">
        <v>3002</v>
      </c>
      <c r="I476" s="37" t="s">
        <v>11</v>
      </c>
      <c r="J476" s="40">
        <v>5</v>
      </c>
      <c r="K476" s="41">
        <v>354.2</v>
      </c>
      <c r="L476" s="42">
        <f t="shared" si="52"/>
        <v>1771</v>
      </c>
      <c r="M476" s="34" t="s">
        <v>3058</v>
      </c>
      <c r="N476" s="44">
        <v>0</v>
      </c>
      <c r="O476" s="34" t="s">
        <v>3066</v>
      </c>
      <c r="P476" s="41">
        <v>1</v>
      </c>
      <c r="Q476" s="41">
        <f>P476*J476</f>
        <v>5</v>
      </c>
      <c r="R476" s="41">
        <v>0</v>
      </c>
      <c r="S476" s="41">
        <v>-1771</v>
      </c>
      <c r="T476" s="41" t="s">
        <v>3012</v>
      </c>
    </row>
    <row r="477" spans="1:20" s="43" customFormat="1" ht="19.5" customHeight="1" x14ac:dyDescent="0.2">
      <c r="A477" s="35">
        <v>462</v>
      </c>
      <c r="B477" s="36" t="s">
        <v>494</v>
      </c>
      <c r="C477" s="37" t="s">
        <v>1476</v>
      </c>
      <c r="D477" s="38" t="s">
        <v>2380</v>
      </c>
      <c r="E477" s="39">
        <v>434217</v>
      </c>
      <c r="F477" s="37" t="s">
        <v>2852</v>
      </c>
      <c r="G477" s="33">
        <v>2010</v>
      </c>
      <c r="H477" s="34" t="s">
        <v>3002</v>
      </c>
      <c r="I477" s="37" t="s">
        <v>11</v>
      </c>
      <c r="J477" s="40">
        <v>5</v>
      </c>
      <c r="K477" s="41">
        <v>39.19</v>
      </c>
      <c r="L477" s="42">
        <f t="shared" si="52"/>
        <v>195.95</v>
      </c>
      <c r="M477" s="34" t="s">
        <v>3059</v>
      </c>
      <c r="N477" s="44">
        <v>1.2250000000000001</v>
      </c>
      <c r="O477" s="34" t="s">
        <v>3067</v>
      </c>
      <c r="P477" s="41">
        <f>K477*0.5</f>
        <v>19.594999999999999</v>
      </c>
      <c r="Q477" s="41">
        <f>P477*J477</f>
        <v>97.974999999999994</v>
      </c>
      <c r="R477" s="41">
        <v>17.885000000000002</v>
      </c>
      <c r="S477" s="41">
        <v>-178.065</v>
      </c>
      <c r="T477" s="41" t="s">
        <v>3012</v>
      </c>
    </row>
    <row r="478" spans="1:20" s="43" customFormat="1" ht="19.5" customHeight="1" x14ac:dyDescent="0.2">
      <c r="A478" s="35">
        <v>463</v>
      </c>
      <c r="B478" s="36" t="s">
        <v>495</v>
      </c>
      <c r="C478" s="37" t="s">
        <v>1477</v>
      </c>
      <c r="D478" s="38" t="s">
        <v>1477</v>
      </c>
      <c r="E478" s="39">
        <v>426111</v>
      </c>
      <c r="F478" s="37" t="s">
        <v>2826</v>
      </c>
      <c r="G478" s="33">
        <v>2014</v>
      </c>
      <c r="H478" s="34" t="s">
        <v>3002</v>
      </c>
      <c r="I478" s="37" t="s">
        <v>11</v>
      </c>
      <c r="J478" s="40">
        <v>4</v>
      </c>
      <c r="K478" s="41">
        <v>89.162499999999994</v>
      </c>
      <c r="L478" s="42">
        <f t="shared" si="52"/>
        <v>356.65</v>
      </c>
      <c r="M478" s="34" t="s">
        <v>3059</v>
      </c>
      <c r="N478" s="44">
        <v>0.1</v>
      </c>
      <c r="O478" s="34" t="s">
        <v>3066</v>
      </c>
      <c r="P478" s="41">
        <v>14.6</v>
      </c>
      <c r="Q478" s="41">
        <f>P478*N478</f>
        <v>1.46</v>
      </c>
      <c r="R478" s="41">
        <v>1.46</v>
      </c>
      <c r="S478" s="41">
        <v>-355.19</v>
      </c>
      <c r="T478" s="41" t="s">
        <v>3012</v>
      </c>
    </row>
    <row r="479" spans="1:20" s="43" customFormat="1" ht="19.5" customHeight="1" x14ac:dyDescent="0.2">
      <c r="A479" s="35">
        <v>464</v>
      </c>
      <c r="B479" s="36" t="s">
        <v>496</v>
      </c>
      <c r="C479" s="37" t="s">
        <v>1478</v>
      </c>
      <c r="D479" s="38" t="s">
        <v>1478</v>
      </c>
      <c r="E479" s="39">
        <v>426109</v>
      </c>
      <c r="F479" s="37" t="s">
        <v>2826</v>
      </c>
      <c r="G479" s="33">
        <v>2010</v>
      </c>
      <c r="H479" s="34" t="s">
        <v>3002</v>
      </c>
      <c r="I479" s="37" t="s">
        <v>11</v>
      </c>
      <c r="J479" s="40">
        <v>20</v>
      </c>
      <c r="K479" s="41">
        <v>80</v>
      </c>
      <c r="L479" s="42">
        <f t="shared" si="52"/>
        <v>1600</v>
      </c>
      <c r="M479" s="34" t="s">
        <v>3059</v>
      </c>
      <c r="N479" s="44">
        <v>0.6</v>
      </c>
      <c r="O479" s="34" t="s">
        <v>3066</v>
      </c>
      <c r="P479" s="41">
        <v>14.6</v>
      </c>
      <c r="Q479" s="41">
        <f>P479*N479</f>
        <v>8.76</v>
      </c>
      <c r="R479" s="41">
        <v>8.76</v>
      </c>
      <c r="S479" s="41">
        <v>-1591.24</v>
      </c>
      <c r="T479" s="41" t="s">
        <v>3012</v>
      </c>
    </row>
    <row r="480" spans="1:20" s="43" customFormat="1" ht="19.5" customHeight="1" x14ac:dyDescent="0.2">
      <c r="A480" s="35">
        <v>465</v>
      </c>
      <c r="B480" s="36" t="s">
        <v>497</v>
      </c>
      <c r="C480" s="37" t="s">
        <v>1479</v>
      </c>
      <c r="D480" s="38" t="s">
        <v>2381</v>
      </c>
      <c r="E480" s="39">
        <v>438333</v>
      </c>
      <c r="F480" s="37" t="s">
        <v>2866</v>
      </c>
      <c r="G480" s="33">
        <v>2010</v>
      </c>
      <c r="H480" s="34" t="s">
        <v>3002</v>
      </c>
      <c r="I480" s="37" t="s">
        <v>11</v>
      </c>
      <c r="J480" s="40">
        <v>114</v>
      </c>
      <c r="K480" s="41">
        <v>49</v>
      </c>
      <c r="L480" s="42">
        <f t="shared" si="52"/>
        <v>5586</v>
      </c>
      <c r="M480" s="34" t="s">
        <v>3059</v>
      </c>
      <c r="N480" s="44">
        <v>3.42</v>
      </c>
      <c r="O480" s="34" t="s">
        <v>3067</v>
      </c>
      <c r="P480" s="41">
        <f t="shared" ref="P480:P482" si="57">K480*0.5</f>
        <v>24.5</v>
      </c>
      <c r="Q480" s="41">
        <f t="shared" ref="Q480:Q483" si="58">P480*J480</f>
        <v>2793</v>
      </c>
      <c r="R480" s="41">
        <v>49.931999999999995</v>
      </c>
      <c r="S480" s="41">
        <v>-5536.0680000000002</v>
      </c>
      <c r="T480" s="41" t="s">
        <v>3012</v>
      </c>
    </row>
    <row r="481" spans="1:20" s="43" customFormat="1" ht="19.5" customHeight="1" x14ac:dyDescent="0.2">
      <c r="A481" s="35">
        <v>466</v>
      </c>
      <c r="B481" s="36" t="s">
        <v>498</v>
      </c>
      <c r="C481" s="37" t="s">
        <v>1480</v>
      </c>
      <c r="D481" s="38" t="s">
        <v>2382</v>
      </c>
      <c r="E481" s="39">
        <v>371406</v>
      </c>
      <c r="F481" s="37" t="s">
        <v>2867</v>
      </c>
      <c r="G481" s="33">
        <v>2010</v>
      </c>
      <c r="H481" s="34" t="s">
        <v>3002</v>
      </c>
      <c r="I481" s="37" t="s">
        <v>11</v>
      </c>
      <c r="J481" s="40">
        <v>84</v>
      </c>
      <c r="K481" s="41">
        <v>87</v>
      </c>
      <c r="L481" s="42">
        <f t="shared" si="52"/>
        <v>7308</v>
      </c>
      <c r="M481" s="34" t="s">
        <v>3059</v>
      </c>
      <c r="N481" s="44">
        <v>2.52</v>
      </c>
      <c r="O481" s="34" t="s">
        <v>3067</v>
      </c>
      <c r="P481" s="41">
        <f t="shared" si="57"/>
        <v>43.5</v>
      </c>
      <c r="Q481" s="41">
        <f t="shared" si="58"/>
        <v>3654</v>
      </c>
      <c r="R481" s="41">
        <v>36.792000000000002</v>
      </c>
      <c r="S481" s="41">
        <v>-7271.2079999999996</v>
      </c>
      <c r="T481" s="41" t="s">
        <v>3012</v>
      </c>
    </row>
    <row r="482" spans="1:20" s="43" customFormat="1" ht="19.5" customHeight="1" x14ac:dyDescent="0.2">
      <c r="A482" s="35">
        <v>467</v>
      </c>
      <c r="B482" s="36" t="s">
        <v>499</v>
      </c>
      <c r="C482" s="37" t="s">
        <v>1481</v>
      </c>
      <c r="D482" s="38" t="s">
        <v>2383</v>
      </c>
      <c r="E482" s="39">
        <v>437881</v>
      </c>
      <c r="F482" s="37" t="s">
        <v>2831</v>
      </c>
      <c r="G482" s="33">
        <v>2010</v>
      </c>
      <c r="H482" s="34" t="s">
        <v>3002</v>
      </c>
      <c r="I482" s="37" t="s">
        <v>11</v>
      </c>
      <c r="J482" s="40">
        <v>1</v>
      </c>
      <c r="K482" s="41">
        <v>1500</v>
      </c>
      <c r="L482" s="42">
        <f t="shared" si="52"/>
        <v>1500</v>
      </c>
      <c r="M482" s="34" t="s">
        <v>3059</v>
      </c>
      <c r="N482" s="44">
        <v>0.05</v>
      </c>
      <c r="O482" s="34" t="s">
        <v>3067</v>
      </c>
      <c r="P482" s="41">
        <f t="shared" si="57"/>
        <v>750</v>
      </c>
      <c r="Q482" s="41">
        <f t="shared" si="58"/>
        <v>750</v>
      </c>
      <c r="R482" s="41">
        <v>0.73</v>
      </c>
      <c r="S482" s="41">
        <v>-1499.27</v>
      </c>
      <c r="T482" s="41" t="s">
        <v>3012</v>
      </c>
    </row>
    <row r="483" spans="1:20" s="43" customFormat="1" ht="19.5" customHeight="1" x14ac:dyDescent="0.2">
      <c r="A483" s="35">
        <v>468</v>
      </c>
      <c r="B483" s="36" t="s">
        <v>500</v>
      </c>
      <c r="C483" s="37" t="s">
        <v>1482</v>
      </c>
      <c r="D483" s="38" t="s">
        <v>2384</v>
      </c>
      <c r="E483" s="39">
        <v>486293</v>
      </c>
      <c r="F483" s="37" t="s">
        <v>2868</v>
      </c>
      <c r="G483" s="33">
        <v>2010</v>
      </c>
      <c r="H483" s="34" t="s">
        <v>3002</v>
      </c>
      <c r="I483" s="37" t="s">
        <v>11</v>
      </c>
      <c r="J483" s="40">
        <v>550</v>
      </c>
      <c r="K483" s="41">
        <v>0.62</v>
      </c>
      <c r="L483" s="42">
        <f t="shared" si="52"/>
        <v>341</v>
      </c>
      <c r="M483" s="34" t="s">
        <v>3059</v>
      </c>
      <c r="N483" s="44">
        <v>1.4</v>
      </c>
      <c r="O483" s="34" t="s">
        <v>3067</v>
      </c>
      <c r="P483" s="64">
        <v>0.4</v>
      </c>
      <c r="Q483" s="64">
        <f t="shared" si="58"/>
        <v>220</v>
      </c>
      <c r="R483" s="41">
        <v>20.439999999999998</v>
      </c>
      <c r="S483" s="41">
        <v>-320.56</v>
      </c>
      <c r="T483" s="41" t="s">
        <v>3012</v>
      </c>
    </row>
    <row r="484" spans="1:20" s="43" customFormat="1" ht="19.5" customHeight="1" x14ac:dyDescent="0.2">
      <c r="A484" s="35">
        <v>469</v>
      </c>
      <c r="B484" s="36" t="s">
        <v>501</v>
      </c>
      <c r="C484" s="37" t="s">
        <v>1483</v>
      </c>
      <c r="D484" s="38" t="s">
        <v>2385</v>
      </c>
      <c r="E484" s="39">
        <v>334593</v>
      </c>
      <c r="F484" s="37" t="s">
        <v>2849</v>
      </c>
      <c r="G484" s="33">
        <v>2010</v>
      </c>
      <c r="H484" s="34" t="s">
        <v>3002</v>
      </c>
      <c r="I484" s="37" t="s">
        <v>11</v>
      </c>
      <c r="J484" s="40">
        <v>5</v>
      </c>
      <c r="K484" s="41">
        <v>16.722000000000001</v>
      </c>
      <c r="L484" s="42">
        <f t="shared" si="52"/>
        <v>83.610000000000014</v>
      </c>
      <c r="M484" s="34" t="s">
        <v>3058</v>
      </c>
      <c r="N484" s="44">
        <v>0</v>
      </c>
      <c r="O484" s="34" t="s">
        <v>3066</v>
      </c>
      <c r="P484" s="41">
        <v>1</v>
      </c>
      <c r="Q484" s="41">
        <f>P484*J484</f>
        <v>5</v>
      </c>
      <c r="R484" s="41">
        <v>0</v>
      </c>
      <c r="S484" s="41">
        <v>-83.610000000000014</v>
      </c>
      <c r="T484" s="41" t="s">
        <v>3012</v>
      </c>
    </row>
    <row r="485" spans="1:20" s="43" customFormat="1" ht="19.5" customHeight="1" x14ac:dyDescent="0.2">
      <c r="A485" s="35">
        <v>470</v>
      </c>
      <c r="B485" s="36" t="s">
        <v>502</v>
      </c>
      <c r="C485" s="37" t="s">
        <v>1484</v>
      </c>
      <c r="D485" s="38" t="s">
        <v>2386</v>
      </c>
      <c r="E485" s="39">
        <v>390601</v>
      </c>
      <c r="F485" s="37" t="s">
        <v>2816</v>
      </c>
      <c r="G485" s="33">
        <v>2010</v>
      </c>
      <c r="H485" s="34" t="s">
        <v>3002</v>
      </c>
      <c r="I485" s="37" t="s">
        <v>11</v>
      </c>
      <c r="J485" s="40">
        <v>4</v>
      </c>
      <c r="K485" s="41">
        <v>91.2</v>
      </c>
      <c r="L485" s="42">
        <f t="shared" si="52"/>
        <v>364.8</v>
      </c>
      <c r="M485" s="34" t="s">
        <v>3059</v>
      </c>
      <c r="N485" s="44">
        <v>0.4</v>
      </c>
      <c r="O485" s="34" t="s">
        <v>3066</v>
      </c>
      <c r="P485" s="41">
        <v>14.6</v>
      </c>
      <c r="Q485" s="41">
        <f>P485*N485</f>
        <v>5.84</v>
      </c>
      <c r="R485" s="41">
        <v>5.84</v>
      </c>
      <c r="S485" s="41">
        <v>-358.96000000000004</v>
      </c>
      <c r="T485" s="41" t="s">
        <v>3012</v>
      </c>
    </row>
    <row r="486" spans="1:20" s="43" customFormat="1" ht="19.5" customHeight="1" x14ac:dyDescent="0.2">
      <c r="A486" s="35">
        <v>471</v>
      </c>
      <c r="B486" s="36" t="s">
        <v>503</v>
      </c>
      <c r="C486" s="37" t="s">
        <v>1485</v>
      </c>
      <c r="D486" s="38" t="s">
        <v>1485</v>
      </c>
      <c r="E486" s="39">
        <v>435122</v>
      </c>
      <c r="F486" s="37" t="s">
        <v>2869</v>
      </c>
      <c r="G486" s="33">
        <v>2010</v>
      </c>
      <c r="H486" s="34" t="s">
        <v>3002</v>
      </c>
      <c r="I486" s="37" t="s">
        <v>11</v>
      </c>
      <c r="J486" s="40">
        <v>2</v>
      </c>
      <c r="K486" s="41">
        <v>970</v>
      </c>
      <c r="L486" s="42">
        <f t="shared" si="52"/>
        <v>1940</v>
      </c>
      <c r="M486" s="34" t="s">
        <v>3058</v>
      </c>
      <c r="N486" s="44">
        <v>0</v>
      </c>
      <c r="O486" s="34" t="s">
        <v>3067</v>
      </c>
      <c r="P486" s="64">
        <v>450</v>
      </c>
      <c r="Q486" s="64">
        <f>P486*J486</f>
        <v>900</v>
      </c>
      <c r="R486" s="41">
        <v>0</v>
      </c>
      <c r="S486" s="41">
        <v>-1940</v>
      </c>
      <c r="T486" s="41" t="s">
        <v>3012</v>
      </c>
    </row>
    <row r="487" spans="1:20" s="43" customFormat="1" ht="19.5" customHeight="1" x14ac:dyDescent="0.2">
      <c r="A487" s="35">
        <v>472</v>
      </c>
      <c r="B487" s="36" t="s">
        <v>504</v>
      </c>
      <c r="C487" s="37" t="s">
        <v>1486</v>
      </c>
      <c r="D487" s="38" t="s">
        <v>2387</v>
      </c>
      <c r="E487" s="39">
        <v>336694</v>
      </c>
      <c r="F487" s="37" t="s">
        <v>2870</v>
      </c>
      <c r="G487" s="33">
        <v>2010</v>
      </c>
      <c r="H487" s="34" t="s">
        <v>3002</v>
      </c>
      <c r="I487" s="37" t="s">
        <v>11</v>
      </c>
      <c r="J487" s="40">
        <v>1</v>
      </c>
      <c r="K487" s="41">
        <v>72.03</v>
      </c>
      <c r="L487" s="42">
        <f t="shared" si="52"/>
        <v>72.03</v>
      </c>
      <c r="M487" s="34" t="s">
        <v>3059</v>
      </c>
      <c r="N487" s="44">
        <v>0.08</v>
      </c>
      <c r="O487" s="34" t="s">
        <v>3067</v>
      </c>
      <c r="P487" s="64">
        <v>140</v>
      </c>
      <c r="Q487" s="64">
        <f t="shared" ref="Q487:Q488" si="59">P487*J487</f>
        <v>140</v>
      </c>
      <c r="R487" s="41">
        <v>1.1679999999999999</v>
      </c>
      <c r="S487" s="41">
        <v>-70.861999999999995</v>
      </c>
      <c r="T487" s="41" t="s">
        <v>3012</v>
      </c>
    </row>
    <row r="488" spans="1:20" s="43" customFormat="1" ht="19.5" customHeight="1" x14ac:dyDescent="0.2">
      <c r="A488" s="35">
        <v>473</v>
      </c>
      <c r="B488" s="36" t="s">
        <v>505</v>
      </c>
      <c r="C488" s="37" t="s">
        <v>1487</v>
      </c>
      <c r="D488" s="38" t="s">
        <v>2388</v>
      </c>
      <c r="E488" s="39">
        <v>384762</v>
      </c>
      <c r="F488" s="37" t="s">
        <v>2871</v>
      </c>
      <c r="G488" s="33">
        <v>2006</v>
      </c>
      <c r="H488" s="34" t="s">
        <v>3002</v>
      </c>
      <c r="I488" s="37" t="s">
        <v>11</v>
      </c>
      <c r="J488" s="40">
        <v>2</v>
      </c>
      <c r="K488" s="41">
        <v>644.90499999999997</v>
      </c>
      <c r="L488" s="42">
        <f t="shared" si="52"/>
        <v>1289.81</v>
      </c>
      <c r="M488" s="34" t="s">
        <v>3059</v>
      </c>
      <c r="N488" s="44">
        <v>2</v>
      </c>
      <c r="O488" s="34" t="s">
        <v>3067</v>
      </c>
      <c r="P488" s="41">
        <f t="shared" ref="P488" si="60">K488*0.5</f>
        <v>322.45249999999999</v>
      </c>
      <c r="Q488" s="41">
        <f t="shared" si="59"/>
        <v>644.90499999999997</v>
      </c>
      <c r="R488" s="41">
        <v>29.2</v>
      </c>
      <c r="S488" s="41">
        <v>-1260.6099999999999</v>
      </c>
      <c r="T488" s="41" t="s">
        <v>3012</v>
      </c>
    </row>
    <row r="489" spans="1:20" s="43" customFormat="1" ht="19.5" customHeight="1" x14ac:dyDescent="0.2">
      <c r="A489" s="35">
        <v>474</v>
      </c>
      <c r="B489" s="36" t="s">
        <v>506</v>
      </c>
      <c r="C489" s="37" t="s">
        <v>1488</v>
      </c>
      <c r="D489" s="38" t="s">
        <v>2389</v>
      </c>
      <c r="E489" s="39">
        <v>440062</v>
      </c>
      <c r="F489" s="37" t="s">
        <v>2831</v>
      </c>
      <c r="G489" s="34">
        <v>2012</v>
      </c>
      <c r="H489" s="34" t="s">
        <v>3002</v>
      </c>
      <c r="I489" s="37" t="s">
        <v>11</v>
      </c>
      <c r="J489" s="40">
        <v>19</v>
      </c>
      <c r="K489" s="41">
        <v>86.44</v>
      </c>
      <c r="L489" s="42">
        <f t="shared" si="52"/>
        <v>1642.36</v>
      </c>
      <c r="M489" s="34" t="s">
        <v>3059</v>
      </c>
      <c r="N489" s="44">
        <v>0.5</v>
      </c>
      <c r="O489" s="34" t="s">
        <v>3066</v>
      </c>
      <c r="P489" s="41">
        <v>14.6</v>
      </c>
      <c r="Q489" s="41">
        <f>P489*N489</f>
        <v>7.3</v>
      </c>
      <c r="R489" s="41">
        <v>7.3</v>
      </c>
      <c r="S489" s="41">
        <v>-1635.06</v>
      </c>
      <c r="T489" s="41" t="s">
        <v>3012</v>
      </c>
    </row>
    <row r="490" spans="1:20" s="43" customFormat="1" ht="19.5" customHeight="1" x14ac:dyDescent="0.2">
      <c r="A490" s="35">
        <v>475</v>
      </c>
      <c r="B490" s="36" t="s">
        <v>507</v>
      </c>
      <c r="C490" s="37" t="s">
        <v>1489</v>
      </c>
      <c r="D490" s="38" t="s">
        <v>2390</v>
      </c>
      <c r="E490" s="39">
        <v>340031</v>
      </c>
      <c r="F490" s="37" t="s">
        <v>2872</v>
      </c>
      <c r="G490" s="34">
        <v>2014</v>
      </c>
      <c r="H490" s="34" t="s">
        <v>3002</v>
      </c>
      <c r="I490" s="37" t="s">
        <v>11</v>
      </c>
      <c r="J490" s="40">
        <v>1</v>
      </c>
      <c r="K490" s="41">
        <v>68.64</v>
      </c>
      <c r="L490" s="42">
        <f t="shared" si="52"/>
        <v>68.64</v>
      </c>
      <c r="M490" s="34" t="s">
        <v>3058</v>
      </c>
      <c r="N490" s="44">
        <v>0</v>
      </c>
      <c r="O490" s="34" t="s">
        <v>3066</v>
      </c>
      <c r="P490" s="41">
        <v>1</v>
      </c>
      <c r="Q490" s="41">
        <f t="shared" ref="Q490:Q491" si="61">P490*J490</f>
        <v>1</v>
      </c>
      <c r="R490" s="41">
        <v>0</v>
      </c>
      <c r="S490" s="41">
        <v>-68.64</v>
      </c>
      <c r="T490" s="41" t="s">
        <v>3012</v>
      </c>
    </row>
    <row r="491" spans="1:20" s="43" customFormat="1" ht="19.5" customHeight="1" x14ac:dyDescent="0.2">
      <c r="A491" s="35">
        <v>476</v>
      </c>
      <c r="B491" s="36" t="s">
        <v>508</v>
      </c>
      <c r="C491" s="37" t="s">
        <v>1490</v>
      </c>
      <c r="D491" s="38" t="s">
        <v>2391</v>
      </c>
      <c r="E491" s="39">
        <v>335793</v>
      </c>
      <c r="F491" s="37" t="s">
        <v>2845</v>
      </c>
      <c r="G491" s="34">
        <v>2010</v>
      </c>
      <c r="H491" s="34" t="s">
        <v>3002</v>
      </c>
      <c r="I491" s="37" t="s">
        <v>11</v>
      </c>
      <c r="J491" s="40">
        <v>6</v>
      </c>
      <c r="K491" s="41">
        <v>50.763333333333328</v>
      </c>
      <c r="L491" s="42">
        <f t="shared" si="52"/>
        <v>304.58</v>
      </c>
      <c r="M491" s="34" t="s">
        <v>3058</v>
      </c>
      <c r="N491" s="44">
        <v>0</v>
      </c>
      <c r="O491" s="34" t="s">
        <v>3066</v>
      </c>
      <c r="P491" s="41">
        <v>1</v>
      </c>
      <c r="Q491" s="41">
        <f t="shared" si="61"/>
        <v>6</v>
      </c>
      <c r="R491" s="41">
        <v>0</v>
      </c>
      <c r="S491" s="41">
        <v>-304.58</v>
      </c>
      <c r="T491" s="41" t="s">
        <v>3012</v>
      </c>
    </row>
    <row r="492" spans="1:20" s="43" customFormat="1" ht="19.5" customHeight="1" x14ac:dyDescent="0.2">
      <c r="A492" s="35">
        <v>477</v>
      </c>
      <c r="B492" s="36" t="s">
        <v>509</v>
      </c>
      <c r="C492" s="37" t="s">
        <v>1491</v>
      </c>
      <c r="D492" s="38" t="s">
        <v>1491</v>
      </c>
      <c r="E492" s="39">
        <v>425366</v>
      </c>
      <c r="F492" s="37" t="s">
        <v>2816</v>
      </c>
      <c r="G492" s="34">
        <v>2010</v>
      </c>
      <c r="H492" s="34" t="s">
        <v>3002</v>
      </c>
      <c r="I492" s="37" t="s">
        <v>11</v>
      </c>
      <c r="J492" s="40">
        <v>4</v>
      </c>
      <c r="K492" s="41">
        <v>37.19</v>
      </c>
      <c r="L492" s="42">
        <f t="shared" si="52"/>
        <v>148.76</v>
      </c>
      <c r="M492" s="34" t="s">
        <v>3059</v>
      </c>
      <c r="N492" s="44">
        <v>0.8</v>
      </c>
      <c r="O492" s="34" t="s">
        <v>3066</v>
      </c>
      <c r="P492" s="41">
        <v>14.6</v>
      </c>
      <c r="Q492" s="41">
        <f>P492*N492</f>
        <v>11.68</v>
      </c>
      <c r="R492" s="41">
        <v>11.68</v>
      </c>
      <c r="S492" s="41">
        <v>-137.07999999999998</v>
      </c>
      <c r="T492" s="41" t="s">
        <v>3012</v>
      </c>
    </row>
    <row r="493" spans="1:20" s="43" customFormat="1" ht="19.5" customHeight="1" x14ac:dyDescent="0.2">
      <c r="A493" s="35">
        <v>478</v>
      </c>
      <c r="B493" s="36" t="s">
        <v>510</v>
      </c>
      <c r="C493" s="37" t="s">
        <v>1492</v>
      </c>
      <c r="D493" s="38" t="s">
        <v>2392</v>
      </c>
      <c r="E493" s="39">
        <v>336390</v>
      </c>
      <c r="F493" s="37" t="s">
        <v>2873</v>
      </c>
      <c r="G493" s="34">
        <v>2010</v>
      </c>
      <c r="H493" s="34" t="s">
        <v>3002</v>
      </c>
      <c r="I493" s="37" t="s">
        <v>11</v>
      </c>
      <c r="J493" s="40">
        <v>4</v>
      </c>
      <c r="K493" s="41">
        <v>7.5324999999999998</v>
      </c>
      <c r="L493" s="42">
        <f t="shared" si="52"/>
        <v>30.13</v>
      </c>
      <c r="M493" s="34" t="s">
        <v>3058</v>
      </c>
      <c r="N493" s="44">
        <v>0</v>
      </c>
      <c r="O493" s="34" t="s">
        <v>3066</v>
      </c>
      <c r="P493" s="41">
        <v>1</v>
      </c>
      <c r="Q493" s="41">
        <f t="shared" ref="Q493:Q497" si="62">P493*J493</f>
        <v>4</v>
      </c>
      <c r="R493" s="41">
        <v>0</v>
      </c>
      <c r="S493" s="41">
        <v>-30.13</v>
      </c>
      <c r="T493" s="41" t="s">
        <v>3012</v>
      </c>
    </row>
    <row r="494" spans="1:20" s="43" customFormat="1" ht="19.5" customHeight="1" x14ac:dyDescent="0.2">
      <c r="A494" s="35">
        <v>479</v>
      </c>
      <c r="B494" s="36" t="s">
        <v>511</v>
      </c>
      <c r="C494" s="37" t="s">
        <v>1493</v>
      </c>
      <c r="D494" s="38" t="s">
        <v>2393</v>
      </c>
      <c r="E494" s="39">
        <v>334843</v>
      </c>
      <c r="F494" s="37" t="s">
        <v>2873</v>
      </c>
      <c r="G494" s="34">
        <v>2010</v>
      </c>
      <c r="H494" s="34" t="s">
        <v>3002</v>
      </c>
      <c r="I494" s="37" t="s">
        <v>11</v>
      </c>
      <c r="J494" s="40">
        <v>3</v>
      </c>
      <c r="K494" s="41">
        <v>16.489999999999998</v>
      </c>
      <c r="L494" s="42">
        <f t="shared" si="52"/>
        <v>49.47</v>
      </c>
      <c r="M494" s="34" t="s">
        <v>3058</v>
      </c>
      <c r="N494" s="44">
        <v>0</v>
      </c>
      <c r="O494" s="34" t="s">
        <v>3066</v>
      </c>
      <c r="P494" s="41">
        <v>1</v>
      </c>
      <c r="Q494" s="41">
        <f t="shared" si="62"/>
        <v>3</v>
      </c>
      <c r="R494" s="41">
        <v>0</v>
      </c>
      <c r="S494" s="41">
        <v>-49.47</v>
      </c>
      <c r="T494" s="41" t="s">
        <v>3012</v>
      </c>
    </row>
    <row r="495" spans="1:20" s="43" customFormat="1" ht="19.5" customHeight="1" x14ac:dyDescent="0.2">
      <c r="A495" s="35">
        <v>480</v>
      </c>
      <c r="B495" s="36" t="s">
        <v>512</v>
      </c>
      <c r="C495" s="37" t="s">
        <v>1494</v>
      </c>
      <c r="D495" s="38" t="s">
        <v>2394</v>
      </c>
      <c r="E495" s="39">
        <v>356328</v>
      </c>
      <c r="F495" s="37" t="s">
        <v>2874</v>
      </c>
      <c r="G495" s="34">
        <v>2010</v>
      </c>
      <c r="H495" s="34" t="s">
        <v>3002</v>
      </c>
      <c r="I495" s="37" t="s">
        <v>11</v>
      </c>
      <c r="J495" s="40">
        <v>1</v>
      </c>
      <c r="K495" s="41">
        <v>3635.08</v>
      </c>
      <c r="L495" s="42">
        <f t="shared" si="52"/>
        <v>3635.08</v>
      </c>
      <c r="M495" s="34" t="s">
        <v>3059</v>
      </c>
      <c r="N495" s="44">
        <v>30</v>
      </c>
      <c r="O495" s="34" t="s">
        <v>3067</v>
      </c>
      <c r="P495" s="41">
        <f t="shared" ref="P495:P497" si="63">K495*0.5</f>
        <v>1817.54</v>
      </c>
      <c r="Q495" s="41">
        <f t="shared" si="62"/>
        <v>1817.54</v>
      </c>
      <c r="R495" s="41">
        <v>438</v>
      </c>
      <c r="S495" s="41">
        <v>-3197.08</v>
      </c>
      <c r="T495" s="41" t="s">
        <v>3012</v>
      </c>
    </row>
    <row r="496" spans="1:20" s="43" customFormat="1" ht="19.5" customHeight="1" x14ac:dyDescent="0.2">
      <c r="A496" s="35">
        <v>481</v>
      </c>
      <c r="B496" s="36" t="s">
        <v>513</v>
      </c>
      <c r="C496" s="37" t="s">
        <v>1495</v>
      </c>
      <c r="D496" s="38" t="s">
        <v>2395</v>
      </c>
      <c r="E496" s="39">
        <v>387067</v>
      </c>
      <c r="F496" s="37" t="s">
        <v>2864</v>
      </c>
      <c r="G496" s="34">
        <v>2010</v>
      </c>
      <c r="H496" s="34" t="s">
        <v>3002</v>
      </c>
      <c r="I496" s="37" t="s">
        <v>11</v>
      </c>
      <c r="J496" s="40">
        <v>1</v>
      </c>
      <c r="K496" s="41">
        <v>19930</v>
      </c>
      <c r="L496" s="42">
        <f t="shared" si="52"/>
        <v>19930</v>
      </c>
      <c r="M496" s="34" t="s">
        <v>3059</v>
      </c>
      <c r="N496" s="44">
        <v>22.3</v>
      </c>
      <c r="O496" s="34" t="s">
        <v>3067</v>
      </c>
      <c r="P496" s="41">
        <f t="shared" si="63"/>
        <v>9965</v>
      </c>
      <c r="Q496" s="41">
        <f t="shared" si="62"/>
        <v>9965</v>
      </c>
      <c r="R496" s="41">
        <v>325.58</v>
      </c>
      <c r="S496" s="41">
        <v>-19604.419999999998</v>
      </c>
      <c r="T496" s="41" t="s">
        <v>3012</v>
      </c>
    </row>
    <row r="497" spans="1:20" s="43" customFormat="1" ht="19.5" customHeight="1" x14ac:dyDescent="0.2">
      <c r="A497" s="35">
        <v>482</v>
      </c>
      <c r="B497" s="36" t="s">
        <v>514</v>
      </c>
      <c r="C497" s="37" t="s">
        <v>1496</v>
      </c>
      <c r="D497" s="38" t="s">
        <v>2396</v>
      </c>
      <c r="E497" s="39">
        <v>404085</v>
      </c>
      <c r="F497" s="37" t="s">
        <v>2858</v>
      </c>
      <c r="G497" s="34">
        <v>2010</v>
      </c>
      <c r="H497" s="34" t="s">
        <v>3002</v>
      </c>
      <c r="I497" s="37" t="s">
        <v>11</v>
      </c>
      <c r="J497" s="40">
        <v>39</v>
      </c>
      <c r="K497" s="41">
        <v>254.24</v>
      </c>
      <c r="L497" s="42">
        <f t="shared" si="52"/>
        <v>9915.36</v>
      </c>
      <c r="M497" s="34" t="s">
        <v>3059</v>
      </c>
      <c r="N497" s="44">
        <v>76.14</v>
      </c>
      <c r="O497" s="34" t="s">
        <v>3067</v>
      </c>
      <c r="P497" s="41">
        <f t="shared" si="63"/>
        <v>127.12</v>
      </c>
      <c r="Q497" s="41">
        <f t="shared" si="62"/>
        <v>4957.68</v>
      </c>
      <c r="R497" s="41">
        <v>1111.644</v>
      </c>
      <c r="S497" s="41">
        <v>-8803.7160000000003</v>
      </c>
      <c r="T497" s="41" t="s">
        <v>3012</v>
      </c>
    </row>
    <row r="498" spans="1:20" s="43" customFormat="1" ht="19.5" customHeight="1" x14ac:dyDescent="0.2">
      <c r="A498" s="35">
        <v>483</v>
      </c>
      <c r="B498" s="36" t="s">
        <v>515</v>
      </c>
      <c r="C498" s="37" t="s">
        <v>1497</v>
      </c>
      <c r="D498" s="38" t="s">
        <v>2397</v>
      </c>
      <c r="E498" s="39">
        <v>385509</v>
      </c>
      <c r="F498" s="37" t="s">
        <v>2875</v>
      </c>
      <c r="G498" s="34">
        <v>2010</v>
      </c>
      <c r="H498" s="34" t="s">
        <v>3002</v>
      </c>
      <c r="I498" s="37" t="s">
        <v>11</v>
      </c>
      <c r="J498" s="40">
        <v>2</v>
      </c>
      <c r="K498" s="41">
        <v>265.98</v>
      </c>
      <c r="L498" s="42">
        <f t="shared" si="52"/>
        <v>531.96</v>
      </c>
      <c r="M498" s="34" t="s">
        <v>3058</v>
      </c>
      <c r="N498" s="44">
        <v>0</v>
      </c>
      <c r="O498" s="34" t="s">
        <v>3067</v>
      </c>
      <c r="P498" s="41">
        <f>K498*0.3</f>
        <v>79.793999999999997</v>
      </c>
      <c r="Q498" s="41">
        <f>P498*J498</f>
        <v>159.58799999999999</v>
      </c>
      <c r="R498" s="41">
        <v>0</v>
      </c>
      <c r="S498" s="41">
        <v>-531.96</v>
      </c>
      <c r="T498" s="41" t="s">
        <v>3012</v>
      </c>
    </row>
    <row r="499" spans="1:20" s="43" customFormat="1" ht="19.5" customHeight="1" x14ac:dyDescent="0.2">
      <c r="A499" s="35">
        <v>484</v>
      </c>
      <c r="B499" s="36" t="s">
        <v>516</v>
      </c>
      <c r="C499" s="37" t="s">
        <v>1498</v>
      </c>
      <c r="D499" s="38" t="s">
        <v>2398</v>
      </c>
      <c r="E499" s="39">
        <v>350392</v>
      </c>
      <c r="F499" s="37" t="s">
        <v>2838</v>
      </c>
      <c r="G499" s="34">
        <v>2010</v>
      </c>
      <c r="H499" s="34" t="s">
        <v>3002</v>
      </c>
      <c r="I499" s="37" t="s">
        <v>11</v>
      </c>
      <c r="J499" s="40">
        <v>7</v>
      </c>
      <c r="K499" s="41">
        <v>780.21</v>
      </c>
      <c r="L499" s="42">
        <f t="shared" si="52"/>
        <v>5461.47</v>
      </c>
      <c r="M499" s="34" t="s">
        <v>3058</v>
      </c>
      <c r="N499" s="44">
        <v>0</v>
      </c>
      <c r="O499" s="34" t="s">
        <v>3066</v>
      </c>
      <c r="P499" s="41">
        <v>1</v>
      </c>
      <c r="Q499" s="41">
        <f>P499*J499</f>
        <v>7</v>
      </c>
      <c r="R499" s="41">
        <v>0</v>
      </c>
      <c r="S499" s="41">
        <v>-5461.47</v>
      </c>
      <c r="T499" s="41" t="s">
        <v>3012</v>
      </c>
    </row>
    <row r="500" spans="1:20" s="43" customFormat="1" ht="19.5" customHeight="1" x14ac:dyDescent="0.2">
      <c r="A500" s="35">
        <v>485</v>
      </c>
      <c r="B500" s="36" t="s">
        <v>517</v>
      </c>
      <c r="C500" s="37" t="s">
        <v>1499</v>
      </c>
      <c r="D500" s="38" t="s">
        <v>2399</v>
      </c>
      <c r="E500" s="39">
        <v>395643</v>
      </c>
      <c r="F500" s="37" t="s">
        <v>2876</v>
      </c>
      <c r="G500" s="34">
        <v>2010</v>
      </c>
      <c r="H500" s="34" t="s">
        <v>3002</v>
      </c>
      <c r="I500" s="37" t="s">
        <v>11</v>
      </c>
      <c r="J500" s="40">
        <v>1370</v>
      </c>
      <c r="K500" s="41">
        <v>0.10999999999999999</v>
      </c>
      <c r="L500" s="42">
        <f t="shared" si="52"/>
        <v>150.69999999999999</v>
      </c>
      <c r="M500" s="34" t="s">
        <v>3059</v>
      </c>
      <c r="N500" s="44">
        <v>6.8500000000000005</v>
      </c>
      <c r="O500" s="34" t="s">
        <v>3067</v>
      </c>
      <c r="P500" s="72">
        <f>K500*0.5</f>
        <v>5.4999999999999993E-2</v>
      </c>
      <c r="Q500" s="72">
        <f>P500*J500</f>
        <v>75.349999999999994</v>
      </c>
      <c r="R500" s="41">
        <v>100.01</v>
      </c>
      <c r="S500" s="41">
        <v>-50.689999999999984</v>
      </c>
      <c r="T500" s="41" t="s">
        <v>3012</v>
      </c>
    </row>
    <row r="501" spans="1:20" s="43" customFormat="1" ht="19.5" customHeight="1" x14ac:dyDescent="0.2">
      <c r="A501" s="35">
        <v>486</v>
      </c>
      <c r="B501" s="36" t="s">
        <v>518</v>
      </c>
      <c r="C501" s="37" t="s">
        <v>1500</v>
      </c>
      <c r="D501" s="38" t="s">
        <v>2400</v>
      </c>
      <c r="E501" s="39">
        <v>403172</v>
      </c>
      <c r="F501" s="37" t="s">
        <v>2877</v>
      </c>
      <c r="G501" s="34">
        <v>2010</v>
      </c>
      <c r="H501" s="34" t="s">
        <v>3002</v>
      </c>
      <c r="I501" s="37" t="s">
        <v>11</v>
      </c>
      <c r="J501" s="40">
        <v>6</v>
      </c>
      <c r="K501" s="41">
        <v>0.35000000000000003</v>
      </c>
      <c r="L501" s="42">
        <f t="shared" si="52"/>
        <v>2.1</v>
      </c>
      <c r="M501" s="34" t="s">
        <v>3059</v>
      </c>
      <c r="N501" s="44">
        <v>0.03</v>
      </c>
      <c r="O501" s="34" t="s">
        <v>3067</v>
      </c>
      <c r="P501" s="41">
        <f>K501*0.5</f>
        <v>0.17500000000000002</v>
      </c>
      <c r="Q501" s="41">
        <f>P501*J501</f>
        <v>1.05</v>
      </c>
      <c r="R501" s="41">
        <v>0.438</v>
      </c>
      <c r="S501" s="41">
        <v>-1.6620000000000001</v>
      </c>
      <c r="T501" s="41" t="s">
        <v>3012</v>
      </c>
    </row>
    <row r="502" spans="1:20" s="43" customFormat="1" ht="19.5" customHeight="1" x14ac:dyDescent="0.2">
      <c r="A502" s="35">
        <v>487</v>
      </c>
      <c r="B502" s="36" t="s">
        <v>519</v>
      </c>
      <c r="C502" s="37" t="s">
        <v>1501</v>
      </c>
      <c r="D502" s="38" t="s">
        <v>2401</v>
      </c>
      <c r="E502" s="39">
        <v>373576</v>
      </c>
      <c r="F502" s="37" t="s">
        <v>2878</v>
      </c>
      <c r="G502" s="34">
        <v>2010</v>
      </c>
      <c r="H502" s="34" t="s">
        <v>3002</v>
      </c>
      <c r="I502" s="37" t="s">
        <v>37</v>
      </c>
      <c r="J502" s="40">
        <v>2.1999999999999999E-2</v>
      </c>
      <c r="K502" s="41">
        <v>129728.63636363638</v>
      </c>
      <c r="L502" s="42">
        <f t="shared" si="52"/>
        <v>2854.03</v>
      </c>
      <c r="M502" s="34" t="s">
        <v>3058</v>
      </c>
      <c r="N502" s="44">
        <v>0</v>
      </c>
      <c r="O502" s="34" t="s">
        <v>3067</v>
      </c>
      <c r="P502" s="41">
        <f t="shared" ref="P502:P503" si="64">K502*0.3</f>
        <v>38918.590909090912</v>
      </c>
      <c r="Q502" s="41">
        <f t="shared" ref="Q502:Q503" si="65">P502*J502</f>
        <v>856.20900000000006</v>
      </c>
      <c r="R502" s="41">
        <v>0</v>
      </c>
      <c r="S502" s="41">
        <v>-2854.03</v>
      </c>
      <c r="T502" s="41" t="s">
        <v>3012</v>
      </c>
    </row>
    <row r="503" spans="1:20" s="43" customFormat="1" ht="19.5" customHeight="1" x14ac:dyDescent="0.2">
      <c r="A503" s="35">
        <v>488</v>
      </c>
      <c r="B503" s="36" t="s">
        <v>520</v>
      </c>
      <c r="C503" s="37" t="s">
        <v>1502</v>
      </c>
      <c r="D503" s="38" t="s">
        <v>2402</v>
      </c>
      <c r="E503" s="39">
        <v>347835</v>
      </c>
      <c r="F503" s="37" t="s">
        <v>2879</v>
      </c>
      <c r="G503" s="34">
        <v>2010</v>
      </c>
      <c r="H503" s="34" t="s">
        <v>3002</v>
      </c>
      <c r="I503" s="37" t="s">
        <v>3010</v>
      </c>
      <c r="J503" s="40">
        <v>29</v>
      </c>
      <c r="K503" s="41">
        <v>193.88137931034484</v>
      </c>
      <c r="L503" s="42">
        <f t="shared" si="52"/>
        <v>5622.56</v>
      </c>
      <c r="M503" s="34" t="s">
        <v>3058</v>
      </c>
      <c r="N503" s="44">
        <v>0</v>
      </c>
      <c r="O503" s="34" t="s">
        <v>3067</v>
      </c>
      <c r="P503" s="41">
        <f t="shared" si="64"/>
        <v>58.164413793103449</v>
      </c>
      <c r="Q503" s="41">
        <f t="shared" si="65"/>
        <v>1686.768</v>
      </c>
      <c r="R503" s="41">
        <v>0</v>
      </c>
      <c r="S503" s="41">
        <v>-5622.56</v>
      </c>
      <c r="T503" s="41" t="s">
        <v>3012</v>
      </c>
    </row>
    <row r="504" spans="1:20" s="43" customFormat="1" ht="19.5" customHeight="1" x14ac:dyDescent="0.2">
      <c r="A504" s="35">
        <v>489</v>
      </c>
      <c r="B504" s="36" t="s">
        <v>521</v>
      </c>
      <c r="C504" s="37" t="s">
        <v>1503</v>
      </c>
      <c r="D504" s="38" t="s">
        <v>2403</v>
      </c>
      <c r="E504" s="39">
        <v>372962</v>
      </c>
      <c r="F504" s="37" t="s">
        <v>2880</v>
      </c>
      <c r="G504" s="34">
        <v>2014</v>
      </c>
      <c r="H504" s="34" t="s">
        <v>3002</v>
      </c>
      <c r="I504" s="37" t="s">
        <v>3009</v>
      </c>
      <c r="J504" s="40">
        <v>50.11</v>
      </c>
      <c r="K504" s="41">
        <v>52.506685292356821</v>
      </c>
      <c r="L504" s="42">
        <f t="shared" si="52"/>
        <v>2631.11</v>
      </c>
      <c r="M504" s="34" t="s">
        <v>3058</v>
      </c>
      <c r="N504" s="44">
        <v>0</v>
      </c>
      <c r="O504" s="34" t="s">
        <v>3067</v>
      </c>
      <c r="P504" s="41">
        <f>K504*0.75</f>
        <v>39.380013969267615</v>
      </c>
      <c r="Q504" s="41">
        <f t="shared" ref="Q504:Q510" si="66">P504*J504</f>
        <v>1973.3325000000002</v>
      </c>
      <c r="R504" s="41">
        <v>0</v>
      </c>
      <c r="S504" s="41">
        <v>-2631.11</v>
      </c>
      <c r="T504" s="41" t="s">
        <v>3012</v>
      </c>
    </row>
    <row r="505" spans="1:20" s="43" customFormat="1" ht="19.5" customHeight="1" x14ac:dyDescent="0.2">
      <c r="A505" s="35">
        <v>490</v>
      </c>
      <c r="B505" s="36" t="s">
        <v>522</v>
      </c>
      <c r="C505" s="37" t="s">
        <v>1504</v>
      </c>
      <c r="D505" s="38" t="s">
        <v>2404</v>
      </c>
      <c r="E505" s="39">
        <v>356813</v>
      </c>
      <c r="F505" s="37" t="s">
        <v>2880</v>
      </c>
      <c r="G505" s="34">
        <v>2014</v>
      </c>
      <c r="H505" s="34" t="s">
        <v>3002</v>
      </c>
      <c r="I505" s="37" t="s">
        <v>3009</v>
      </c>
      <c r="J505" s="40">
        <v>30</v>
      </c>
      <c r="K505" s="41">
        <v>51.224000000000004</v>
      </c>
      <c r="L505" s="42">
        <f t="shared" si="52"/>
        <v>1536.72</v>
      </c>
      <c r="M505" s="34" t="s">
        <v>3058</v>
      </c>
      <c r="N505" s="44">
        <v>0</v>
      </c>
      <c r="O505" s="34" t="s">
        <v>3067</v>
      </c>
      <c r="P505" s="41">
        <f t="shared" ref="P505:P509" si="67">K505*0.75</f>
        <v>38.418000000000006</v>
      </c>
      <c r="Q505" s="41">
        <f t="shared" si="66"/>
        <v>1152.5400000000002</v>
      </c>
      <c r="R505" s="41">
        <v>0</v>
      </c>
      <c r="S505" s="41">
        <v>-1536.72</v>
      </c>
      <c r="T505" s="41" t="s">
        <v>3012</v>
      </c>
    </row>
    <row r="506" spans="1:20" s="43" customFormat="1" ht="19.5" customHeight="1" x14ac:dyDescent="0.2">
      <c r="A506" s="35">
        <v>491</v>
      </c>
      <c r="B506" s="36" t="s">
        <v>523</v>
      </c>
      <c r="C506" s="37" t="s">
        <v>1505</v>
      </c>
      <c r="D506" s="38" t="s">
        <v>2405</v>
      </c>
      <c r="E506" s="39">
        <v>444199</v>
      </c>
      <c r="F506" s="37" t="s">
        <v>2880</v>
      </c>
      <c r="G506" s="34">
        <v>2014</v>
      </c>
      <c r="H506" s="34" t="s">
        <v>3002</v>
      </c>
      <c r="I506" s="37" t="s">
        <v>3009</v>
      </c>
      <c r="J506" s="40">
        <v>40</v>
      </c>
      <c r="K506" s="41">
        <v>188.5</v>
      </c>
      <c r="L506" s="42">
        <f t="shared" si="52"/>
        <v>7540</v>
      </c>
      <c r="M506" s="34" t="s">
        <v>3058</v>
      </c>
      <c r="N506" s="44">
        <v>0</v>
      </c>
      <c r="O506" s="34" t="s">
        <v>3067</v>
      </c>
      <c r="P506" s="41">
        <f t="shared" si="67"/>
        <v>141.375</v>
      </c>
      <c r="Q506" s="41">
        <f t="shared" si="66"/>
        <v>5655</v>
      </c>
      <c r="R506" s="41">
        <v>0</v>
      </c>
      <c r="S506" s="41">
        <v>-7540</v>
      </c>
      <c r="T506" s="41" t="s">
        <v>3012</v>
      </c>
    </row>
    <row r="507" spans="1:20" s="43" customFormat="1" ht="19.5" customHeight="1" x14ac:dyDescent="0.2">
      <c r="A507" s="35">
        <v>492</v>
      </c>
      <c r="B507" s="36" t="s">
        <v>524</v>
      </c>
      <c r="C507" s="37" t="s">
        <v>1506</v>
      </c>
      <c r="D507" s="38" t="s">
        <v>2406</v>
      </c>
      <c r="E507" s="39">
        <v>357051</v>
      </c>
      <c r="F507" s="37" t="s">
        <v>2880</v>
      </c>
      <c r="G507" s="34">
        <v>2014</v>
      </c>
      <c r="H507" s="34" t="s">
        <v>3002</v>
      </c>
      <c r="I507" s="37" t="s">
        <v>3009</v>
      </c>
      <c r="J507" s="40">
        <v>20</v>
      </c>
      <c r="K507" s="41">
        <v>179.36099999999999</v>
      </c>
      <c r="L507" s="42">
        <f t="shared" si="52"/>
        <v>3587.22</v>
      </c>
      <c r="M507" s="34" t="s">
        <v>3058</v>
      </c>
      <c r="N507" s="44">
        <v>0</v>
      </c>
      <c r="O507" s="34" t="s">
        <v>3067</v>
      </c>
      <c r="P507" s="41">
        <f t="shared" si="67"/>
        <v>134.52074999999999</v>
      </c>
      <c r="Q507" s="41">
        <f t="shared" si="66"/>
        <v>2690.415</v>
      </c>
      <c r="R507" s="41">
        <v>0</v>
      </c>
      <c r="S507" s="41">
        <v>-3587.22</v>
      </c>
      <c r="T507" s="41" t="s">
        <v>3012</v>
      </c>
    </row>
    <row r="508" spans="1:20" s="43" customFormat="1" ht="19.5" customHeight="1" x14ac:dyDescent="0.2">
      <c r="A508" s="35">
        <v>493</v>
      </c>
      <c r="B508" s="36" t="s">
        <v>525</v>
      </c>
      <c r="C508" s="37" t="s">
        <v>1507</v>
      </c>
      <c r="D508" s="38" t="s">
        <v>2407</v>
      </c>
      <c r="E508" s="39">
        <v>388166</v>
      </c>
      <c r="F508" s="37" t="s">
        <v>2848</v>
      </c>
      <c r="G508" s="34">
        <v>2014</v>
      </c>
      <c r="H508" s="34" t="s">
        <v>3002</v>
      </c>
      <c r="I508" s="37" t="s">
        <v>3009</v>
      </c>
      <c r="J508" s="40">
        <v>250</v>
      </c>
      <c r="K508" s="41">
        <v>59</v>
      </c>
      <c r="L508" s="42">
        <f t="shared" si="52"/>
        <v>14750</v>
      </c>
      <c r="M508" s="34" t="s">
        <v>3058</v>
      </c>
      <c r="N508" s="44">
        <v>0</v>
      </c>
      <c r="O508" s="34" t="s">
        <v>3067</v>
      </c>
      <c r="P508" s="41">
        <f t="shared" si="67"/>
        <v>44.25</v>
      </c>
      <c r="Q508" s="41">
        <f t="shared" si="66"/>
        <v>11062.5</v>
      </c>
      <c r="R508" s="41">
        <v>0</v>
      </c>
      <c r="S508" s="41">
        <v>-14750</v>
      </c>
      <c r="T508" s="41" t="s">
        <v>3012</v>
      </c>
    </row>
    <row r="509" spans="1:20" s="43" customFormat="1" ht="19.5" customHeight="1" x14ac:dyDescent="0.2">
      <c r="A509" s="35">
        <v>494</v>
      </c>
      <c r="B509" s="36" t="s">
        <v>526</v>
      </c>
      <c r="C509" s="37" t="s">
        <v>1508</v>
      </c>
      <c r="D509" s="38" t="s">
        <v>2408</v>
      </c>
      <c r="E509" s="39">
        <v>373481</v>
      </c>
      <c r="F509" s="37" t="s">
        <v>2880</v>
      </c>
      <c r="G509" s="34">
        <v>2014</v>
      </c>
      <c r="H509" s="34" t="s">
        <v>3002</v>
      </c>
      <c r="I509" s="37" t="s">
        <v>3009</v>
      </c>
      <c r="J509" s="40">
        <v>10</v>
      </c>
      <c r="K509" s="41">
        <v>25.44</v>
      </c>
      <c r="L509" s="42">
        <f t="shared" si="52"/>
        <v>254.4</v>
      </c>
      <c r="M509" s="34" t="s">
        <v>3058</v>
      </c>
      <c r="N509" s="44">
        <v>0</v>
      </c>
      <c r="O509" s="34" t="s">
        <v>3067</v>
      </c>
      <c r="P509" s="41">
        <f t="shared" si="67"/>
        <v>19.080000000000002</v>
      </c>
      <c r="Q509" s="41">
        <f t="shared" si="66"/>
        <v>190.8</v>
      </c>
      <c r="R509" s="41">
        <v>0</v>
      </c>
      <c r="S509" s="41">
        <v>-254.4</v>
      </c>
      <c r="T509" s="41" t="s">
        <v>3012</v>
      </c>
    </row>
    <row r="510" spans="1:20" s="43" customFormat="1" ht="19.5" customHeight="1" x14ac:dyDescent="0.2">
      <c r="A510" s="35">
        <v>495</v>
      </c>
      <c r="B510" s="36" t="s">
        <v>527</v>
      </c>
      <c r="C510" s="37" t="s">
        <v>1509</v>
      </c>
      <c r="D510" s="38" t="s">
        <v>1509</v>
      </c>
      <c r="E510" s="39">
        <v>402214</v>
      </c>
      <c r="F510" s="37" t="s">
        <v>2825</v>
      </c>
      <c r="G510" s="34">
        <v>2014</v>
      </c>
      <c r="H510" s="34" t="s">
        <v>3002</v>
      </c>
      <c r="I510" s="37" t="s">
        <v>3009</v>
      </c>
      <c r="J510" s="40">
        <v>20</v>
      </c>
      <c r="K510" s="41">
        <v>287.82399999999996</v>
      </c>
      <c r="L510" s="42">
        <f t="shared" si="52"/>
        <v>5756.48</v>
      </c>
      <c r="M510" s="34" t="s">
        <v>3058</v>
      </c>
      <c r="N510" s="44">
        <v>0</v>
      </c>
      <c r="O510" s="34" t="s">
        <v>3066</v>
      </c>
      <c r="P510" s="41">
        <v>1</v>
      </c>
      <c r="Q510" s="41">
        <f t="shared" si="66"/>
        <v>20</v>
      </c>
      <c r="R510" s="41">
        <v>0</v>
      </c>
      <c r="S510" s="41">
        <v>-5756.48</v>
      </c>
      <c r="T510" s="41" t="s">
        <v>3012</v>
      </c>
    </row>
    <row r="511" spans="1:20" s="43" customFormat="1" ht="19.5" customHeight="1" x14ac:dyDescent="0.2">
      <c r="A511" s="35">
        <v>496</v>
      </c>
      <c r="B511" s="36" t="s">
        <v>528</v>
      </c>
      <c r="C511" s="37" t="s">
        <v>1510</v>
      </c>
      <c r="D511" s="38" t="s">
        <v>1510</v>
      </c>
      <c r="E511" s="39">
        <v>381991</v>
      </c>
      <c r="F511" s="37" t="s">
        <v>2881</v>
      </c>
      <c r="G511" s="34">
        <v>2013</v>
      </c>
      <c r="H511" s="34" t="s">
        <v>3002</v>
      </c>
      <c r="I511" s="37" t="s">
        <v>3005</v>
      </c>
      <c r="J511" s="40">
        <v>2</v>
      </c>
      <c r="K511" s="41">
        <v>63.375</v>
      </c>
      <c r="L511" s="42">
        <f t="shared" si="52"/>
        <v>126.75</v>
      </c>
      <c r="M511" s="34" t="s">
        <v>3058</v>
      </c>
      <c r="N511" s="44">
        <v>0</v>
      </c>
      <c r="O511" s="34" t="s">
        <v>3067</v>
      </c>
      <c r="P511" s="41">
        <f>K511*0.3</f>
        <v>19.012499999999999</v>
      </c>
      <c r="Q511" s="41">
        <f t="shared" ref="Q511:Q522" si="68">P511*J511</f>
        <v>38.024999999999999</v>
      </c>
      <c r="R511" s="41">
        <v>0</v>
      </c>
      <c r="S511" s="41">
        <v>-126.75</v>
      </c>
      <c r="T511" s="41" t="s">
        <v>3012</v>
      </c>
    </row>
    <row r="512" spans="1:20" s="43" customFormat="1" ht="19.5" customHeight="1" x14ac:dyDescent="0.2">
      <c r="A512" s="35">
        <v>497</v>
      </c>
      <c r="B512" s="36" t="s">
        <v>529</v>
      </c>
      <c r="C512" s="37" t="s">
        <v>1511</v>
      </c>
      <c r="D512" s="38" t="s">
        <v>2409</v>
      </c>
      <c r="E512" s="39">
        <v>388270</v>
      </c>
      <c r="F512" s="37" t="s">
        <v>2882</v>
      </c>
      <c r="G512" s="76">
        <v>2016</v>
      </c>
      <c r="H512" s="34" t="s">
        <v>3002</v>
      </c>
      <c r="I512" s="37" t="s">
        <v>17</v>
      </c>
      <c r="J512" s="40">
        <v>0.8</v>
      </c>
      <c r="K512" s="41">
        <v>37.449999999999996</v>
      </c>
      <c r="L512" s="42">
        <f t="shared" si="52"/>
        <v>29.959999999999997</v>
      </c>
      <c r="M512" s="34" t="s">
        <v>3059</v>
      </c>
      <c r="N512" s="44">
        <v>0.8</v>
      </c>
      <c r="O512" s="34" t="s">
        <v>3067</v>
      </c>
      <c r="P512" s="41">
        <v>31.832499999999996</v>
      </c>
      <c r="Q512" s="64">
        <f t="shared" si="68"/>
        <v>25.465999999999998</v>
      </c>
      <c r="R512" s="41">
        <v>11.68</v>
      </c>
      <c r="S512" s="41">
        <v>-18.279999999999998</v>
      </c>
      <c r="T512" s="41" t="s">
        <v>3012</v>
      </c>
    </row>
    <row r="513" spans="1:20" s="43" customFormat="1" ht="19.5" customHeight="1" x14ac:dyDescent="0.2">
      <c r="A513" s="35">
        <v>498</v>
      </c>
      <c r="B513" s="36" t="s">
        <v>530</v>
      </c>
      <c r="C513" s="37" t="s">
        <v>1512</v>
      </c>
      <c r="D513" s="38" t="s">
        <v>2410</v>
      </c>
      <c r="E513" s="39">
        <v>371552</v>
      </c>
      <c r="F513" s="37" t="s">
        <v>2815</v>
      </c>
      <c r="G513" s="76">
        <v>2016</v>
      </c>
      <c r="H513" s="34" t="s">
        <v>3002</v>
      </c>
      <c r="I513" s="37" t="s">
        <v>17</v>
      </c>
      <c r="J513" s="40">
        <v>0.2</v>
      </c>
      <c r="K513" s="41">
        <v>228.79999999999998</v>
      </c>
      <c r="L513" s="42">
        <f t="shared" si="52"/>
        <v>45.76</v>
      </c>
      <c r="M513" s="34" t="s">
        <v>3059</v>
      </c>
      <c r="N513" s="44">
        <v>0.2</v>
      </c>
      <c r="O513" s="34" t="s">
        <v>3067</v>
      </c>
      <c r="P513" s="41">
        <v>194.48</v>
      </c>
      <c r="Q513" s="64">
        <f t="shared" si="68"/>
        <v>38.896000000000001</v>
      </c>
      <c r="R513" s="41">
        <v>2.92</v>
      </c>
      <c r="S513" s="41">
        <v>-42.839999999999996</v>
      </c>
      <c r="T513" s="41" t="s">
        <v>3012</v>
      </c>
    </row>
    <row r="514" spans="1:20" s="43" customFormat="1" ht="19.5" customHeight="1" x14ac:dyDescent="0.2">
      <c r="A514" s="35">
        <v>499</v>
      </c>
      <c r="B514" s="36" t="s">
        <v>531</v>
      </c>
      <c r="C514" s="37" t="s">
        <v>1513</v>
      </c>
      <c r="D514" s="38" t="s">
        <v>2411</v>
      </c>
      <c r="E514" s="39">
        <v>371580</v>
      </c>
      <c r="F514" s="37" t="s">
        <v>2867</v>
      </c>
      <c r="G514" s="76">
        <v>2016</v>
      </c>
      <c r="H514" s="34" t="s">
        <v>3002</v>
      </c>
      <c r="I514" s="37" t="s">
        <v>17</v>
      </c>
      <c r="J514" s="40">
        <v>7.0000000000000007E-2</v>
      </c>
      <c r="K514" s="41">
        <v>67.142857142857139</v>
      </c>
      <c r="L514" s="42">
        <f t="shared" si="52"/>
        <v>4.7</v>
      </c>
      <c r="M514" s="34" t="s">
        <v>3059</v>
      </c>
      <c r="N514" s="44">
        <v>7.0000000000000007E-2</v>
      </c>
      <c r="O514" s="34" t="s">
        <v>3067</v>
      </c>
      <c r="P514" s="41">
        <v>57.071428571428569</v>
      </c>
      <c r="Q514" s="64">
        <f t="shared" si="68"/>
        <v>3.9950000000000001</v>
      </c>
      <c r="R514" s="41">
        <v>1.022</v>
      </c>
      <c r="S514" s="41">
        <v>-3.6779999999999999</v>
      </c>
      <c r="T514" s="41" t="s">
        <v>3012</v>
      </c>
    </row>
    <row r="515" spans="1:20" s="43" customFormat="1" ht="19.5" customHeight="1" x14ac:dyDescent="0.2">
      <c r="A515" s="35">
        <v>500</v>
      </c>
      <c r="B515" s="36" t="s">
        <v>532</v>
      </c>
      <c r="C515" s="37" t="s">
        <v>1514</v>
      </c>
      <c r="D515" s="38" t="s">
        <v>2412</v>
      </c>
      <c r="E515" s="39">
        <v>386065</v>
      </c>
      <c r="F515" s="37" t="s">
        <v>2867</v>
      </c>
      <c r="G515" s="76">
        <v>2016</v>
      </c>
      <c r="H515" s="34" t="s">
        <v>3002</v>
      </c>
      <c r="I515" s="37" t="s">
        <v>17</v>
      </c>
      <c r="J515" s="40">
        <v>27</v>
      </c>
      <c r="K515" s="41">
        <v>75.33</v>
      </c>
      <c r="L515" s="42">
        <f t="shared" si="52"/>
        <v>2033.9099999999999</v>
      </c>
      <c r="M515" s="34" t="s">
        <v>3059</v>
      </c>
      <c r="N515" s="44">
        <v>27</v>
      </c>
      <c r="O515" s="34" t="s">
        <v>3067</v>
      </c>
      <c r="P515" s="41">
        <v>64.030500000000004</v>
      </c>
      <c r="Q515" s="64">
        <f t="shared" si="68"/>
        <v>1728.8235000000002</v>
      </c>
      <c r="R515" s="41">
        <v>394.2</v>
      </c>
      <c r="S515" s="41">
        <v>-1639.7099999999998</v>
      </c>
      <c r="T515" s="41" t="s">
        <v>3012</v>
      </c>
    </row>
    <row r="516" spans="1:20" s="43" customFormat="1" ht="19.5" customHeight="1" x14ac:dyDescent="0.2">
      <c r="A516" s="35">
        <v>501</v>
      </c>
      <c r="B516" s="36" t="s">
        <v>533</v>
      </c>
      <c r="C516" s="37" t="s">
        <v>1515</v>
      </c>
      <c r="D516" s="38" t="s">
        <v>2413</v>
      </c>
      <c r="E516" s="39">
        <v>377201</v>
      </c>
      <c r="F516" s="37" t="s">
        <v>2883</v>
      </c>
      <c r="G516" s="34">
        <v>2010</v>
      </c>
      <c r="H516" s="34" t="s">
        <v>3002</v>
      </c>
      <c r="I516" s="37" t="s">
        <v>17</v>
      </c>
      <c r="J516" s="40">
        <v>5</v>
      </c>
      <c r="K516" s="41">
        <v>289.52</v>
      </c>
      <c r="L516" s="42">
        <f t="shared" si="52"/>
        <v>1447.6</v>
      </c>
      <c r="M516" s="34" t="s">
        <v>3058</v>
      </c>
      <c r="N516" s="44">
        <v>0</v>
      </c>
      <c r="O516" s="34" t="s">
        <v>3067</v>
      </c>
      <c r="P516" s="41">
        <f>K516*0.3</f>
        <v>86.855999999999995</v>
      </c>
      <c r="Q516" s="41">
        <f t="shared" si="68"/>
        <v>434.28</v>
      </c>
      <c r="R516" s="41">
        <v>0</v>
      </c>
      <c r="S516" s="41">
        <v>-1447.6</v>
      </c>
      <c r="T516" s="41" t="s">
        <v>3012</v>
      </c>
    </row>
    <row r="517" spans="1:20" s="43" customFormat="1" ht="19.5" customHeight="1" x14ac:dyDescent="0.2">
      <c r="A517" s="35">
        <v>502</v>
      </c>
      <c r="B517" s="36" t="s">
        <v>534</v>
      </c>
      <c r="C517" s="37" t="s">
        <v>1516</v>
      </c>
      <c r="D517" s="38" t="s">
        <v>2414</v>
      </c>
      <c r="E517" s="39">
        <v>358120</v>
      </c>
      <c r="F517" s="37" t="s">
        <v>2884</v>
      </c>
      <c r="G517" s="34">
        <v>2012</v>
      </c>
      <c r="H517" s="34" t="s">
        <v>3002</v>
      </c>
      <c r="I517" s="37" t="s">
        <v>17</v>
      </c>
      <c r="J517" s="40">
        <v>0.9</v>
      </c>
      <c r="K517" s="41">
        <v>110.97777777777777</v>
      </c>
      <c r="L517" s="42">
        <f t="shared" si="52"/>
        <v>99.88</v>
      </c>
      <c r="M517" s="34" t="s">
        <v>3058</v>
      </c>
      <c r="N517" s="44">
        <v>0</v>
      </c>
      <c r="O517" s="34" t="s">
        <v>3066</v>
      </c>
      <c r="P517" s="41">
        <v>1</v>
      </c>
      <c r="Q517" s="41">
        <f t="shared" si="68"/>
        <v>0.9</v>
      </c>
      <c r="R517" s="41">
        <v>0</v>
      </c>
      <c r="S517" s="41">
        <v>-99.88</v>
      </c>
      <c r="T517" s="41" t="s">
        <v>3012</v>
      </c>
    </row>
    <row r="518" spans="1:20" s="43" customFormat="1" ht="19.5" customHeight="1" x14ac:dyDescent="0.2">
      <c r="A518" s="35">
        <v>503</v>
      </c>
      <c r="B518" s="36" t="s">
        <v>535</v>
      </c>
      <c r="C518" s="37" t="s">
        <v>1517</v>
      </c>
      <c r="D518" s="38" t="s">
        <v>2415</v>
      </c>
      <c r="E518" s="39">
        <v>377874</v>
      </c>
      <c r="F518" s="37" t="s">
        <v>2885</v>
      </c>
      <c r="G518" s="34">
        <v>2000</v>
      </c>
      <c r="H518" s="34" t="s">
        <v>3002</v>
      </c>
      <c r="I518" s="37" t="s">
        <v>17</v>
      </c>
      <c r="J518" s="40">
        <v>2</v>
      </c>
      <c r="K518" s="41">
        <v>490</v>
      </c>
      <c r="L518" s="42">
        <f t="shared" si="52"/>
        <v>980</v>
      </c>
      <c r="M518" s="34" t="s">
        <v>3058</v>
      </c>
      <c r="N518" s="44">
        <v>0</v>
      </c>
      <c r="O518" s="34" t="s">
        <v>3067</v>
      </c>
      <c r="P518" s="41">
        <f>K518*0.3</f>
        <v>147</v>
      </c>
      <c r="Q518" s="41">
        <f t="shared" si="68"/>
        <v>294</v>
      </c>
      <c r="R518" s="41">
        <v>0</v>
      </c>
      <c r="S518" s="41">
        <v>-980</v>
      </c>
      <c r="T518" s="41" t="s">
        <v>3012</v>
      </c>
    </row>
    <row r="519" spans="1:20" s="43" customFormat="1" ht="19.5" customHeight="1" x14ac:dyDescent="0.2">
      <c r="A519" s="35">
        <v>504</v>
      </c>
      <c r="B519" s="36" t="s">
        <v>536</v>
      </c>
      <c r="C519" s="37" t="s">
        <v>1518</v>
      </c>
      <c r="D519" s="38" t="s">
        <v>2416</v>
      </c>
      <c r="E519" s="39">
        <v>334341</v>
      </c>
      <c r="F519" s="37" t="s">
        <v>2886</v>
      </c>
      <c r="G519" s="34">
        <v>2014</v>
      </c>
      <c r="H519" s="34" t="s">
        <v>3002</v>
      </c>
      <c r="I519" s="37" t="s">
        <v>17</v>
      </c>
      <c r="J519" s="40">
        <v>128.4</v>
      </c>
      <c r="K519" s="41">
        <v>24.420015576323987</v>
      </c>
      <c r="L519" s="42">
        <f t="shared" si="52"/>
        <v>3135.53</v>
      </c>
      <c r="M519" s="34" t="s">
        <v>3059</v>
      </c>
      <c r="N519" s="44">
        <v>128.4</v>
      </c>
      <c r="O519" s="34" t="s">
        <v>3067</v>
      </c>
      <c r="P519" s="64">
        <v>17.094010903426788</v>
      </c>
      <c r="Q519" s="64">
        <f t="shared" si="68"/>
        <v>2194.8709999999996</v>
      </c>
      <c r="R519" s="41">
        <v>1874.64</v>
      </c>
      <c r="S519" s="41">
        <v>-1260.8900000000001</v>
      </c>
      <c r="T519" s="41" t="s">
        <v>3012</v>
      </c>
    </row>
    <row r="520" spans="1:20" s="43" customFormat="1" ht="19.5" customHeight="1" x14ac:dyDescent="0.2">
      <c r="A520" s="35">
        <v>505</v>
      </c>
      <c r="B520" s="36" t="s">
        <v>537</v>
      </c>
      <c r="C520" s="37" t="s">
        <v>1519</v>
      </c>
      <c r="D520" s="38" t="s">
        <v>2417</v>
      </c>
      <c r="E520" s="39">
        <v>337207</v>
      </c>
      <c r="F520" s="37" t="s">
        <v>2887</v>
      </c>
      <c r="G520" s="34">
        <v>2012</v>
      </c>
      <c r="H520" s="34" t="s">
        <v>3002</v>
      </c>
      <c r="I520" s="37" t="s">
        <v>17</v>
      </c>
      <c r="J520" s="40">
        <v>10.6</v>
      </c>
      <c r="K520" s="41">
        <v>97.581132075471686</v>
      </c>
      <c r="L520" s="42">
        <f t="shared" si="52"/>
        <v>1034.3599999999999</v>
      </c>
      <c r="M520" s="34" t="s">
        <v>3058</v>
      </c>
      <c r="N520" s="44">
        <v>0</v>
      </c>
      <c r="O520" s="34" t="s">
        <v>3067</v>
      </c>
      <c r="P520" s="41">
        <f>K520*0.3</f>
        <v>29.274339622641506</v>
      </c>
      <c r="Q520" s="41">
        <f t="shared" si="68"/>
        <v>310.30799999999994</v>
      </c>
      <c r="R520" s="41">
        <v>0</v>
      </c>
      <c r="S520" s="41">
        <v>-1034.3599999999999</v>
      </c>
      <c r="T520" s="41" t="s">
        <v>3012</v>
      </c>
    </row>
    <row r="521" spans="1:20" s="43" customFormat="1" ht="19.5" customHeight="1" x14ac:dyDescent="0.2">
      <c r="A521" s="35">
        <v>506</v>
      </c>
      <c r="B521" s="36" t="s">
        <v>538</v>
      </c>
      <c r="C521" s="37" t="s">
        <v>1520</v>
      </c>
      <c r="D521" s="38" t="s">
        <v>2418</v>
      </c>
      <c r="E521" s="39">
        <v>337796</v>
      </c>
      <c r="F521" s="37" t="s">
        <v>2882</v>
      </c>
      <c r="G521" s="34">
        <v>2014</v>
      </c>
      <c r="H521" s="34" t="s">
        <v>3002</v>
      </c>
      <c r="I521" s="37" t="s">
        <v>17</v>
      </c>
      <c r="J521" s="40">
        <v>7.5</v>
      </c>
      <c r="K521" s="41">
        <v>47.080000000000005</v>
      </c>
      <c r="L521" s="42">
        <f t="shared" si="52"/>
        <v>353.1</v>
      </c>
      <c r="M521" s="34" t="s">
        <v>3059</v>
      </c>
      <c r="N521" s="44">
        <v>7.5</v>
      </c>
      <c r="O521" s="34" t="s">
        <v>3067</v>
      </c>
      <c r="P521" s="64">
        <v>32.956000000000003</v>
      </c>
      <c r="Q521" s="64">
        <f t="shared" si="68"/>
        <v>247.17000000000002</v>
      </c>
      <c r="R521" s="41">
        <v>109.5</v>
      </c>
      <c r="S521" s="41">
        <v>-243.60000000000002</v>
      </c>
      <c r="T521" s="41" t="s">
        <v>3012</v>
      </c>
    </row>
    <row r="522" spans="1:20" s="43" customFormat="1" ht="19.5" customHeight="1" x14ac:dyDescent="0.2">
      <c r="A522" s="35">
        <v>507</v>
      </c>
      <c r="B522" s="36" t="s">
        <v>539</v>
      </c>
      <c r="C522" s="37" t="s">
        <v>1521</v>
      </c>
      <c r="D522" s="38" t="s">
        <v>2419</v>
      </c>
      <c r="E522" s="39">
        <v>355118</v>
      </c>
      <c r="F522" s="37" t="s">
        <v>2815</v>
      </c>
      <c r="G522" s="34">
        <v>2014</v>
      </c>
      <c r="H522" s="34" t="s">
        <v>3002</v>
      </c>
      <c r="I522" s="37" t="s">
        <v>17</v>
      </c>
      <c r="J522" s="40">
        <v>2</v>
      </c>
      <c r="K522" s="41">
        <v>76.459999999999994</v>
      </c>
      <c r="L522" s="42">
        <f t="shared" si="52"/>
        <v>152.91999999999999</v>
      </c>
      <c r="M522" s="34" t="s">
        <v>3059</v>
      </c>
      <c r="N522" s="44">
        <v>2</v>
      </c>
      <c r="O522" s="34" t="s">
        <v>3067</v>
      </c>
      <c r="P522" s="64">
        <v>53.521999999999991</v>
      </c>
      <c r="Q522" s="64">
        <f t="shared" si="68"/>
        <v>107.04399999999998</v>
      </c>
      <c r="R522" s="41">
        <v>29.2</v>
      </c>
      <c r="S522" s="41">
        <v>-123.71999999999998</v>
      </c>
      <c r="T522" s="41" t="s">
        <v>3012</v>
      </c>
    </row>
    <row r="523" spans="1:20" s="43" customFormat="1" ht="19.5" customHeight="1" x14ac:dyDescent="0.2">
      <c r="A523" s="35">
        <v>508</v>
      </c>
      <c r="B523" s="36" t="s">
        <v>540</v>
      </c>
      <c r="C523" s="37" t="s">
        <v>1522</v>
      </c>
      <c r="D523" s="38" t="s">
        <v>2420</v>
      </c>
      <c r="E523" s="39">
        <v>354599</v>
      </c>
      <c r="F523" s="37" t="s">
        <v>2867</v>
      </c>
      <c r="G523" s="34">
        <v>2010</v>
      </c>
      <c r="H523" s="34" t="s">
        <v>3002</v>
      </c>
      <c r="I523" s="37" t="s">
        <v>17</v>
      </c>
      <c r="J523" s="40">
        <v>7.5</v>
      </c>
      <c r="K523" s="41">
        <v>101.48</v>
      </c>
      <c r="L523" s="42">
        <f t="shared" si="52"/>
        <v>761.1</v>
      </c>
      <c r="M523" s="34" t="s">
        <v>3059</v>
      </c>
      <c r="N523" s="44">
        <v>7.5</v>
      </c>
      <c r="O523" s="34" t="s">
        <v>3067</v>
      </c>
      <c r="P523" s="41">
        <f t="shared" ref="P523:P525" si="69">K523*0.5</f>
        <v>50.74</v>
      </c>
      <c r="Q523" s="41">
        <f t="shared" ref="Q523:Q525" si="70">P523*J523</f>
        <v>380.55</v>
      </c>
      <c r="R523" s="41">
        <v>109.5</v>
      </c>
      <c r="S523" s="41">
        <v>-651.6</v>
      </c>
      <c r="T523" s="41" t="s">
        <v>3012</v>
      </c>
    </row>
    <row r="524" spans="1:20" s="43" customFormat="1" ht="19.5" customHeight="1" x14ac:dyDescent="0.2">
      <c r="A524" s="35">
        <v>509</v>
      </c>
      <c r="B524" s="36" t="s">
        <v>541</v>
      </c>
      <c r="C524" s="37" t="s">
        <v>1523</v>
      </c>
      <c r="D524" s="38" t="s">
        <v>2421</v>
      </c>
      <c r="E524" s="39">
        <v>450016</v>
      </c>
      <c r="F524" s="37" t="s">
        <v>2867</v>
      </c>
      <c r="G524" s="34">
        <v>2010</v>
      </c>
      <c r="H524" s="34" t="s">
        <v>3002</v>
      </c>
      <c r="I524" s="37" t="s">
        <v>17</v>
      </c>
      <c r="J524" s="40">
        <v>2.99</v>
      </c>
      <c r="K524" s="41">
        <v>101.48160535117056</v>
      </c>
      <c r="L524" s="42">
        <f t="shared" si="52"/>
        <v>303.43</v>
      </c>
      <c r="M524" s="34" t="s">
        <v>3059</v>
      </c>
      <c r="N524" s="44">
        <v>2.99</v>
      </c>
      <c r="O524" s="34" t="s">
        <v>3067</v>
      </c>
      <c r="P524" s="41">
        <f t="shared" si="69"/>
        <v>50.740802675585279</v>
      </c>
      <c r="Q524" s="41">
        <f t="shared" si="70"/>
        <v>151.715</v>
      </c>
      <c r="R524" s="41">
        <v>43.654000000000003</v>
      </c>
      <c r="S524" s="41">
        <v>-259.77600000000001</v>
      </c>
      <c r="T524" s="41" t="s">
        <v>3012</v>
      </c>
    </row>
    <row r="525" spans="1:20" s="43" customFormat="1" ht="19.5" customHeight="1" x14ac:dyDescent="0.2">
      <c r="A525" s="35">
        <v>510</v>
      </c>
      <c r="B525" s="36" t="s">
        <v>542</v>
      </c>
      <c r="C525" s="37" t="s">
        <v>1524</v>
      </c>
      <c r="D525" s="38" t="s">
        <v>2422</v>
      </c>
      <c r="E525" s="39">
        <v>376235</v>
      </c>
      <c r="F525" s="37" t="s">
        <v>2867</v>
      </c>
      <c r="G525" s="34">
        <v>2010</v>
      </c>
      <c r="H525" s="34" t="s">
        <v>3002</v>
      </c>
      <c r="I525" s="37" t="s">
        <v>17</v>
      </c>
      <c r="J525" s="40">
        <v>19</v>
      </c>
      <c r="K525" s="41">
        <v>34.520000000000003</v>
      </c>
      <c r="L525" s="42">
        <f t="shared" si="52"/>
        <v>655.88000000000011</v>
      </c>
      <c r="M525" s="34" t="s">
        <v>3059</v>
      </c>
      <c r="N525" s="44">
        <v>19</v>
      </c>
      <c r="O525" s="34" t="s">
        <v>3067</v>
      </c>
      <c r="P525" s="41">
        <f t="shared" si="69"/>
        <v>17.260000000000002</v>
      </c>
      <c r="Q525" s="41">
        <f t="shared" si="70"/>
        <v>327.94000000000005</v>
      </c>
      <c r="R525" s="41">
        <v>277.39999999999998</v>
      </c>
      <c r="S525" s="41">
        <v>-378.48000000000013</v>
      </c>
      <c r="T525" s="41" t="s">
        <v>3012</v>
      </c>
    </row>
    <row r="526" spans="1:20" s="43" customFormat="1" ht="19.5" customHeight="1" x14ac:dyDescent="0.2">
      <c r="A526" s="35">
        <v>511</v>
      </c>
      <c r="B526" s="36" t="s">
        <v>543</v>
      </c>
      <c r="C526" s="37" t="s">
        <v>1525</v>
      </c>
      <c r="D526" s="38" t="s">
        <v>2423</v>
      </c>
      <c r="E526" s="39">
        <v>373432</v>
      </c>
      <c r="F526" s="37" t="s">
        <v>2816</v>
      </c>
      <c r="G526" s="34">
        <v>2010</v>
      </c>
      <c r="H526" s="34" t="s">
        <v>3002</v>
      </c>
      <c r="I526" s="37" t="s">
        <v>17</v>
      </c>
      <c r="J526" s="40">
        <v>3.6</v>
      </c>
      <c r="K526" s="41">
        <v>46.380555555555553</v>
      </c>
      <c r="L526" s="42">
        <f t="shared" si="52"/>
        <v>166.97</v>
      </c>
      <c r="M526" s="34" t="s">
        <v>3059</v>
      </c>
      <c r="N526" s="44">
        <v>3.6</v>
      </c>
      <c r="O526" s="34" t="s">
        <v>3066</v>
      </c>
      <c r="P526" s="41">
        <v>14.6</v>
      </c>
      <c r="Q526" s="41">
        <f>P526*N526</f>
        <v>52.56</v>
      </c>
      <c r="R526" s="41">
        <v>52.56</v>
      </c>
      <c r="S526" s="41">
        <v>-114.41</v>
      </c>
      <c r="T526" s="41" t="s">
        <v>3012</v>
      </c>
    </row>
    <row r="527" spans="1:20" s="43" customFormat="1" ht="19.5" customHeight="1" x14ac:dyDescent="0.2">
      <c r="A527" s="35">
        <v>512</v>
      </c>
      <c r="B527" s="36" t="s">
        <v>544</v>
      </c>
      <c r="C527" s="37" t="s">
        <v>1526</v>
      </c>
      <c r="D527" s="38" t="s">
        <v>2424</v>
      </c>
      <c r="E527" s="39"/>
      <c r="F527" s="37"/>
      <c r="G527" s="34">
        <v>2010</v>
      </c>
      <c r="H527" s="34" t="s">
        <v>3002</v>
      </c>
      <c r="I527" s="37" t="s">
        <v>17</v>
      </c>
      <c r="J527" s="40">
        <v>17.5</v>
      </c>
      <c r="K527" s="41">
        <v>51.120000000000005</v>
      </c>
      <c r="L527" s="42">
        <f t="shared" si="52"/>
        <v>894.60000000000014</v>
      </c>
      <c r="M527" s="34" t="s">
        <v>3059</v>
      </c>
      <c r="N527" s="44">
        <v>17.5</v>
      </c>
      <c r="O527" s="34" t="s">
        <v>3067</v>
      </c>
      <c r="P527" s="41">
        <f>K527*0.5</f>
        <v>25.560000000000002</v>
      </c>
      <c r="Q527" s="41">
        <f>P527*J527</f>
        <v>447.30000000000007</v>
      </c>
      <c r="R527" s="41">
        <v>255.5</v>
      </c>
      <c r="S527" s="41">
        <v>-639.10000000000014</v>
      </c>
      <c r="T527" s="41" t="s">
        <v>3012</v>
      </c>
    </row>
    <row r="528" spans="1:20" s="43" customFormat="1" ht="19.5" customHeight="1" x14ac:dyDescent="0.2">
      <c r="A528" s="35">
        <v>513</v>
      </c>
      <c r="B528" s="36" t="s">
        <v>545</v>
      </c>
      <c r="C528" s="37" t="s">
        <v>1527</v>
      </c>
      <c r="D528" s="38" t="s">
        <v>2425</v>
      </c>
      <c r="E528" s="39">
        <v>382112</v>
      </c>
      <c r="F528" s="37" t="s">
        <v>2825</v>
      </c>
      <c r="G528" s="34">
        <v>2010</v>
      </c>
      <c r="H528" s="34" t="s">
        <v>3002</v>
      </c>
      <c r="I528" s="37" t="s">
        <v>17</v>
      </c>
      <c r="J528" s="40">
        <v>15</v>
      </c>
      <c r="K528" s="41">
        <v>75.33</v>
      </c>
      <c r="L528" s="42">
        <f t="shared" ref="L528:L591" si="71">K528*J528</f>
        <v>1129.95</v>
      </c>
      <c r="M528" s="34" t="s">
        <v>3059</v>
      </c>
      <c r="N528" s="44">
        <v>15</v>
      </c>
      <c r="O528" s="34" t="s">
        <v>3066</v>
      </c>
      <c r="P528" s="41">
        <v>14.6</v>
      </c>
      <c r="Q528" s="41">
        <f>P528*N528</f>
        <v>219</v>
      </c>
      <c r="R528" s="41">
        <v>219</v>
      </c>
      <c r="S528" s="41">
        <v>-910.95</v>
      </c>
      <c r="T528" s="41" t="s">
        <v>3012</v>
      </c>
    </row>
    <row r="529" spans="1:20" s="43" customFormat="1" ht="19.5" customHeight="1" x14ac:dyDescent="0.2">
      <c r="A529" s="35">
        <v>514</v>
      </c>
      <c r="B529" s="36" t="s">
        <v>546</v>
      </c>
      <c r="C529" s="37" t="s">
        <v>1528</v>
      </c>
      <c r="D529" s="38" t="s">
        <v>2426</v>
      </c>
      <c r="E529" s="39">
        <v>354452</v>
      </c>
      <c r="F529" s="37" t="s">
        <v>2867</v>
      </c>
      <c r="G529" s="34">
        <v>2010</v>
      </c>
      <c r="H529" s="34" t="s">
        <v>3002</v>
      </c>
      <c r="I529" s="37" t="s">
        <v>17</v>
      </c>
      <c r="J529" s="40">
        <v>2.5</v>
      </c>
      <c r="K529" s="41">
        <v>1166.6680000000001</v>
      </c>
      <c r="L529" s="42">
        <f t="shared" si="71"/>
        <v>2916.67</v>
      </c>
      <c r="M529" s="34" t="s">
        <v>3059</v>
      </c>
      <c r="N529" s="44">
        <v>2.5</v>
      </c>
      <c r="O529" s="34" t="s">
        <v>3067</v>
      </c>
      <c r="P529" s="41">
        <f>K529*0.5</f>
        <v>583.33400000000006</v>
      </c>
      <c r="Q529" s="41">
        <f>P529*J529</f>
        <v>1458.335</v>
      </c>
      <c r="R529" s="41">
        <v>36.5</v>
      </c>
      <c r="S529" s="41">
        <v>-2880.17</v>
      </c>
      <c r="T529" s="41" t="s">
        <v>3012</v>
      </c>
    </row>
    <row r="530" spans="1:20" s="43" customFormat="1" ht="19.5" customHeight="1" x14ac:dyDescent="0.2">
      <c r="A530" s="35">
        <v>515</v>
      </c>
      <c r="B530" s="36" t="s">
        <v>547</v>
      </c>
      <c r="C530" s="37" t="s">
        <v>1529</v>
      </c>
      <c r="D530" s="38" t="s">
        <v>1529</v>
      </c>
      <c r="E530" s="39">
        <v>434034</v>
      </c>
      <c r="F530" s="37" t="s">
        <v>2888</v>
      </c>
      <c r="G530" s="34">
        <v>2013</v>
      </c>
      <c r="H530" s="34" t="s">
        <v>3002</v>
      </c>
      <c r="I530" s="37" t="s">
        <v>17</v>
      </c>
      <c r="J530" s="40">
        <v>20</v>
      </c>
      <c r="K530" s="41">
        <v>108.58</v>
      </c>
      <c r="L530" s="42">
        <f t="shared" si="71"/>
        <v>2171.6</v>
      </c>
      <c r="M530" s="34" t="s">
        <v>3058</v>
      </c>
      <c r="N530" s="44">
        <v>0</v>
      </c>
      <c r="O530" s="34" t="s">
        <v>3067</v>
      </c>
      <c r="P530" s="41">
        <f>K530*0.3</f>
        <v>32.573999999999998</v>
      </c>
      <c r="Q530" s="41">
        <f>P530*J530</f>
        <v>651.48</v>
      </c>
      <c r="R530" s="41">
        <v>0</v>
      </c>
      <c r="S530" s="41">
        <v>-2171.6</v>
      </c>
      <c r="T530" s="41" t="s">
        <v>3012</v>
      </c>
    </row>
    <row r="531" spans="1:20" s="43" customFormat="1" ht="19.5" customHeight="1" x14ac:dyDescent="0.2">
      <c r="A531" s="35">
        <v>516</v>
      </c>
      <c r="B531" s="36" t="s">
        <v>548</v>
      </c>
      <c r="C531" s="37" t="s">
        <v>1530</v>
      </c>
      <c r="D531" s="38" t="s">
        <v>2427</v>
      </c>
      <c r="E531" s="39">
        <v>380303</v>
      </c>
      <c r="F531" s="37" t="s">
        <v>2867</v>
      </c>
      <c r="G531" s="34">
        <v>2013</v>
      </c>
      <c r="H531" s="34" t="s">
        <v>3002</v>
      </c>
      <c r="I531" s="37" t="s">
        <v>17</v>
      </c>
      <c r="J531" s="40">
        <v>17.87</v>
      </c>
      <c r="K531" s="41">
        <v>93.190263010632336</v>
      </c>
      <c r="L531" s="42">
        <f t="shared" si="71"/>
        <v>1665.31</v>
      </c>
      <c r="M531" s="34" t="s">
        <v>3059</v>
      </c>
      <c r="N531" s="44">
        <v>17.87</v>
      </c>
      <c r="O531" s="34" t="s">
        <v>3067</v>
      </c>
      <c r="P531" s="41">
        <f>K531*0.5</f>
        <v>46.595131505316168</v>
      </c>
      <c r="Q531" s="41">
        <f>P531*J531</f>
        <v>832.65499999999997</v>
      </c>
      <c r="R531" s="41">
        <v>260.90199999999999</v>
      </c>
      <c r="S531" s="41">
        <v>-1404.4079999999999</v>
      </c>
      <c r="T531" s="41" t="s">
        <v>3012</v>
      </c>
    </row>
    <row r="532" spans="1:20" s="43" customFormat="1" ht="19.5" customHeight="1" x14ac:dyDescent="0.2">
      <c r="A532" s="35">
        <v>517</v>
      </c>
      <c r="B532" s="36" t="s">
        <v>549</v>
      </c>
      <c r="C532" s="37" t="s">
        <v>1531</v>
      </c>
      <c r="D532" s="38" t="s">
        <v>2428</v>
      </c>
      <c r="E532" s="39">
        <v>474750</v>
      </c>
      <c r="F532" s="37" t="s">
        <v>2889</v>
      </c>
      <c r="G532" s="34">
        <v>2014</v>
      </c>
      <c r="H532" s="34" t="s">
        <v>3002</v>
      </c>
      <c r="I532" s="37" t="s">
        <v>17</v>
      </c>
      <c r="J532" s="40">
        <v>4</v>
      </c>
      <c r="K532" s="41">
        <v>67.94</v>
      </c>
      <c r="L532" s="42">
        <f t="shared" si="71"/>
        <v>271.76</v>
      </c>
      <c r="M532" s="34" t="s">
        <v>3058</v>
      </c>
      <c r="N532" s="44">
        <v>0</v>
      </c>
      <c r="O532" s="34" t="s">
        <v>3066</v>
      </c>
      <c r="P532" s="41">
        <v>1</v>
      </c>
      <c r="Q532" s="41">
        <f>P532*J532</f>
        <v>4</v>
      </c>
      <c r="R532" s="41">
        <v>0</v>
      </c>
      <c r="S532" s="41">
        <v>-271.76</v>
      </c>
      <c r="T532" s="41" t="s">
        <v>3012</v>
      </c>
    </row>
    <row r="533" spans="1:20" s="43" customFormat="1" ht="19.5" customHeight="1" x14ac:dyDescent="0.2">
      <c r="A533" s="35">
        <v>518</v>
      </c>
      <c r="B533" s="36" t="s">
        <v>550</v>
      </c>
      <c r="C533" s="37" t="s">
        <v>1532</v>
      </c>
      <c r="D533" s="38" t="s">
        <v>2429</v>
      </c>
      <c r="E533" s="39">
        <v>474751</v>
      </c>
      <c r="F533" s="37" t="s">
        <v>2890</v>
      </c>
      <c r="G533" s="34">
        <v>2012</v>
      </c>
      <c r="H533" s="34" t="s">
        <v>3002</v>
      </c>
      <c r="I533" s="37" t="s">
        <v>17</v>
      </c>
      <c r="J533" s="40">
        <v>1</v>
      </c>
      <c r="K533" s="41">
        <v>44.86</v>
      </c>
      <c r="L533" s="42">
        <f t="shared" si="71"/>
        <v>44.86</v>
      </c>
      <c r="M533" s="34" t="s">
        <v>3058</v>
      </c>
      <c r="N533" s="44">
        <v>0</v>
      </c>
      <c r="O533" s="34" t="s">
        <v>3067</v>
      </c>
      <c r="P533" s="41">
        <f t="shared" ref="P533:P534" si="72">K533*0.3</f>
        <v>13.458</v>
      </c>
      <c r="Q533" s="41">
        <f t="shared" ref="Q533:Q538" si="73">P533*J533</f>
        <v>13.458</v>
      </c>
      <c r="R533" s="41">
        <v>0</v>
      </c>
      <c r="S533" s="41">
        <v>-44.86</v>
      </c>
      <c r="T533" s="41" t="s">
        <v>3012</v>
      </c>
    </row>
    <row r="534" spans="1:20" s="43" customFormat="1" ht="19.5" customHeight="1" x14ac:dyDescent="0.2">
      <c r="A534" s="35">
        <v>519</v>
      </c>
      <c r="B534" s="36" t="s">
        <v>551</v>
      </c>
      <c r="C534" s="37" t="s">
        <v>1533</v>
      </c>
      <c r="D534" s="38" t="s">
        <v>1533</v>
      </c>
      <c r="E534" s="39">
        <v>377200</v>
      </c>
      <c r="F534" s="37" t="s">
        <v>2891</v>
      </c>
      <c r="G534" s="34">
        <v>2010</v>
      </c>
      <c r="H534" s="34" t="s">
        <v>3002</v>
      </c>
      <c r="I534" s="37" t="s">
        <v>17</v>
      </c>
      <c r="J534" s="40">
        <v>17.399999999999999</v>
      </c>
      <c r="K534" s="41">
        <v>595.25402298850577</v>
      </c>
      <c r="L534" s="42">
        <f t="shared" si="71"/>
        <v>10357.42</v>
      </c>
      <c r="M534" s="34" t="s">
        <v>3058</v>
      </c>
      <c r="N534" s="44">
        <v>0</v>
      </c>
      <c r="O534" s="34" t="s">
        <v>3067</v>
      </c>
      <c r="P534" s="41">
        <f t="shared" si="72"/>
        <v>178.57620689655172</v>
      </c>
      <c r="Q534" s="41">
        <f t="shared" si="73"/>
        <v>3107.2259999999997</v>
      </c>
      <c r="R534" s="41">
        <v>0</v>
      </c>
      <c r="S534" s="41">
        <v>-10357.42</v>
      </c>
      <c r="T534" s="41" t="s">
        <v>3012</v>
      </c>
    </row>
    <row r="535" spans="1:20" s="43" customFormat="1" ht="19.5" customHeight="1" x14ac:dyDescent="0.2">
      <c r="A535" s="35">
        <v>520</v>
      </c>
      <c r="B535" s="36" t="s">
        <v>552</v>
      </c>
      <c r="C535" s="37" t="s">
        <v>1534</v>
      </c>
      <c r="D535" s="38" t="s">
        <v>2430</v>
      </c>
      <c r="E535" s="39">
        <v>449405</v>
      </c>
      <c r="F535" s="37" t="s">
        <v>2892</v>
      </c>
      <c r="G535" s="34">
        <v>2012</v>
      </c>
      <c r="H535" s="34" t="s">
        <v>3002</v>
      </c>
      <c r="I535" s="37" t="s">
        <v>17</v>
      </c>
      <c r="J535" s="40">
        <v>1</v>
      </c>
      <c r="K535" s="41">
        <v>5</v>
      </c>
      <c r="L535" s="42">
        <f t="shared" si="71"/>
        <v>5</v>
      </c>
      <c r="M535" s="34" t="s">
        <v>3059</v>
      </c>
      <c r="N535" s="44">
        <v>1</v>
      </c>
      <c r="O535" s="34" t="s">
        <v>3067</v>
      </c>
      <c r="P535" s="41">
        <f t="shared" ref="P535:P538" si="74">K535*0.5</f>
        <v>2.5</v>
      </c>
      <c r="Q535" s="41">
        <f t="shared" si="73"/>
        <v>2.5</v>
      </c>
      <c r="R535" s="41">
        <v>14.6</v>
      </c>
      <c r="S535" s="41">
        <v>9.6</v>
      </c>
      <c r="T535" s="41" t="s">
        <v>3012</v>
      </c>
    </row>
    <row r="536" spans="1:20" s="43" customFormat="1" ht="19.5" customHeight="1" x14ac:dyDescent="0.2">
      <c r="A536" s="35">
        <v>521</v>
      </c>
      <c r="B536" s="36" t="s">
        <v>553</v>
      </c>
      <c r="C536" s="37" t="s">
        <v>1535</v>
      </c>
      <c r="D536" s="38" t="s">
        <v>2431</v>
      </c>
      <c r="E536" s="39">
        <v>449406</v>
      </c>
      <c r="F536" s="37" t="s">
        <v>2892</v>
      </c>
      <c r="G536" s="34">
        <v>2012</v>
      </c>
      <c r="H536" s="34" t="s">
        <v>3002</v>
      </c>
      <c r="I536" s="37" t="s">
        <v>17</v>
      </c>
      <c r="J536" s="40">
        <v>1</v>
      </c>
      <c r="K536" s="41">
        <v>5.99</v>
      </c>
      <c r="L536" s="42">
        <f t="shared" si="71"/>
        <v>5.99</v>
      </c>
      <c r="M536" s="34" t="s">
        <v>3059</v>
      </c>
      <c r="N536" s="44">
        <v>1</v>
      </c>
      <c r="O536" s="34" t="s">
        <v>3067</v>
      </c>
      <c r="P536" s="41">
        <f t="shared" si="74"/>
        <v>2.9950000000000001</v>
      </c>
      <c r="Q536" s="41">
        <f t="shared" si="73"/>
        <v>2.9950000000000001</v>
      </c>
      <c r="R536" s="41">
        <v>14.6</v>
      </c>
      <c r="S536" s="41">
        <v>8.61</v>
      </c>
      <c r="T536" s="41" t="s">
        <v>3012</v>
      </c>
    </row>
    <row r="537" spans="1:20" s="43" customFormat="1" ht="19.5" customHeight="1" x14ac:dyDescent="0.2">
      <c r="A537" s="35">
        <v>522</v>
      </c>
      <c r="B537" s="36" t="s">
        <v>554</v>
      </c>
      <c r="C537" s="37" t="s">
        <v>1536</v>
      </c>
      <c r="D537" s="38" t="s">
        <v>2432</v>
      </c>
      <c r="E537" s="39">
        <v>376179</v>
      </c>
      <c r="F537" s="37" t="s">
        <v>2882</v>
      </c>
      <c r="G537" s="34">
        <v>2011</v>
      </c>
      <c r="H537" s="34" t="s">
        <v>3002</v>
      </c>
      <c r="I537" s="37" t="s">
        <v>17</v>
      </c>
      <c r="J537" s="40">
        <v>0.5</v>
      </c>
      <c r="K537" s="41">
        <v>111.86</v>
      </c>
      <c r="L537" s="42">
        <f t="shared" si="71"/>
        <v>55.93</v>
      </c>
      <c r="M537" s="34" t="s">
        <v>3059</v>
      </c>
      <c r="N537" s="44">
        <v>0.5</v>
      </c>
      <c r="O537" s="34" t="s">
        <v>3067</v>
      </c>
      <c r="P537" s="41">
        <f t="shared" si="74"/>
        <v>55.93</v>
      </c>
      <c r="Q537" s="41">
        <f t="shared" si="73"/>
        <v>27.965</v>
      </c>
      <c r="R537" s="41">
        <v>7.3</v>
      </c>
      <c r="S537" s="41">
        <v>-48.63</v>
      </c>
      <c r="T537" s="41" t="s">
        <v>3012</v>
      </c>
    </row>
    <row r="538" spans="1:20" s="43" customFormat="1" ht="19.5" customHeight="1" x14ac:dyDescent="0.2">
      <c r="A538" s="35">
        <v>523</v>
      </c>
      <c r="B538" s="36" t="s">
        <v>555</v>
      </c>
      <c r="C538" s="37" t="s">
        <v>1537</v>
      </c>
      <c r="D538" s="38" t="s">
        <v>2433</v>
      </c>
      <c r="E538" s="39">
        <v>387285</v>
      </c>
      <c r="F538" s="37" t="s">
        <v>2815</v>
      </c>
      <c r="G538" s="34">
        <v>2011</v>
      </c>
      <c r="H538" s="34" t="s">
        <v>3002</v>
      </c>
      <c r="I538" s="37" t="s">
        <v>17</v>
      </c>
      <c r="J538" s="40">
        <v>0.5</v>
      </c>
      <c r="K538" s="41">
        <v>53.04</v>
      </c>
      <c r="L538" s="42">
        <f t="shared" si="71"/>
        <v>26.52</v>
      </c>
      <c r="M538" s="34" t="s">
        <v>3059</v>
      </c>
      <c r="N538" s="44">
        <v>0.5</v>
      </c>
      <c r="O538" s="34" t="s">
        <v>3067</v>
      </c>
      <c r="P538" s="41">
        <f t="shared" si="74"/>
        <v>26.52</v>
      </c>
      <c r="Q538" s="41">
        <f t="shared" si="73"/>
        <v>13.26</v>
      </c>
      <c r="R538" s="41">
        <v>7.3</v>
      </c>
      <c r="S538" s="41">
        <v>-19.22</v>
      </c>
      <c r="T538" s="41" t="s">
        <v>3012</v>
      </c>
    </row>
    <row r="539" spans="1:20" s="43" customFormat="1" ht="19.5" customHeight="1" x14ac:dyDescent="0.2">
      <c r="A539" s="35">
        <v>524</v>
      </c>
      <c r="B539" s="36" t="s">
        <v>556</v>
      </c>
      <c r="C539" s="37" t="s">
        <v>1538</v>
      </c>
      <c r="D539" s="38" t="s">
        <v>2434</v>
      </c>
      <c r="E539" s="39">
        <v>390257</v>
      </c>
      <c r="F539" s="37" t="s">
        <v>2876</v>
      </c>
      <c r="G539" s="34">
        <v>2011</v>
      </c>
      <c r="H539" s="34" t="s">
        <v>3002</v>
      </c>
      <c r="I539" s="37" t="s">
        <v>17</v>
      </c>
      <c r="J539" s="40">
        <v>118.657</v>
      </c>
      <c r="K539" s="41">
        <v>292.13565149970083</v>
      </c>
      <c r="L539" s="42">
        <f t="shared" si="71"/>
        <v>34663.94</v>
      </c>
      <c r="M539" s="34" t="s">
        <v>3058</v>
      </c>
      <c r="N539" s="44">
        <v>0</v>
      </c>
      <c r="O539" s="34" t="s">
        <v>3067</v>
      </c>
      <c r="P539" s="72">
        <f>K539*0.5</f>
        <v>146.06782574985041</v>
      </c>
      <c r="Q539" s="41">
        <f>P539*J539</f>
        <v>17331.97</v>
      </c>
      <c r="R539" s="41">
        <v>0</v>
      </c>
      <c r="S539" s="41">
        <v>-34663.94</v>
      </c>
      <c r="T539" s="41" t="s">
        <v>3012</v>
      </c>
    </row>
    <row r="540" spans="1:20" s="43" customFormat="1" ht="19.5" customHeight="1" x14ac:dyDescent="0.2">
      <c r="A540" s="35">
        <v>525</v>
      </c>
      <c r="B540" s="36" t="s">
        <v>557</v>
      </c>
      <c r="C540" s="37" t="s">
        <v>1539</v>
      </c>
      <c r="D540" s="38" t="s">
        <v>2435</v>
      </c>
      <c r="E540" s="39">
        <v>475332</v>
      </c>
      <c r="F540" s="37" t="s">
        <v>2890</v>
      </c>
      <c r="G540" s="34">
        <v>2010</v>
      </c>
      <c r="H540" s="34" t="s">
        <v>3002</v>
      </c>
      <c r="I540" s="37" t="s">
        <v>17</v>
      </c>
      <c r="J540" s="40">
        <v>2</v>
      </c>
      <c r="K540" s="41">
        <v>45.32</v>
      </c>
      <c r="L540" s="42">
        <f t="shared" si="71"/>
        <v>90.64</v>
      </c>
      <c r="M540" s="34" t="s">
        <v>3058</v>
      </c>
      <c r="N540" s="44">
        <v>0</v>
      </c>
      <c r="O540" s="34" t="s">
        <v>3067</v>
      </c>
      <c r="P540" s="41">
        <f t="shared" ref="P540:P542" si="75">K540*0.3</f>
        <v>13.596</v>
      </c>
      <c r="Q540" s="41">
        <f t="shared" ref="Q540:Q542" si="76">P540*J540</f>
        <v>27.192</v>
      </c>
      <c r="R540" s="41">
        <v>0</v>
      </c>
      <c r="S540" s="41">
        <v>-90.64</v>
      </c>
      <c r="T540" s="41" t="s">
        <v>3012</v>
      </c>
    </row>
    <row r="541" spans="1:20" s="43" customFormat="1" ht="19.5" customHeight="1" x14ac:dyDescent="0.2">
      <c r="A541" s="35">
        <v>526</v>
      </c>
      <c r="B541" s="36" t="s">
        <v>558</v>
      </c>
      <c r="C541" s="37" t="s">
        <v>1540</v>
      </c>
      <c r="D541" s="38" t="s">
        <v>2436</v>
      </c>
      <c r="E541" s="39">
        <v>475336</v>
      </c>
      <c r="F541" s="37" t="s">
        <v>2890</v>
      </c>
      <c r="G541" s="34">
        <v>2010</v>
      </c>
      <c r="H541" s="34" t="s">
        <v>3002</v>
      </c>
      <c r="I541" s="37" t="s">
        <v>17</v>
      </c>
      <c r="J541" s="40">
        <v>70</v>
      </c>
      <c r="K541" s="41">
        <v>77.237142857142857</v>
      </c>
      <c r="L541" s="42">
        <f t="shared" si="71"/>
        <v>5406.6</v>
      </c>
      <c r="M541" s="34" t="s">
        <v>3058</v>
      </c>
      <c r="N541" s="44">
        <v>0</v>
      </c>
      <c r="O541" s="34" t="s">
        <v>3067</v>
      </c>
      <c r="P541" s="41">
        <f t="shared" si="75"/>
        <v>23.171142857142858</v>
      </c>
      <c r="Q541" s="41">
        <f t="shared" si="76"/>
        <v>1621.98</v>
      </c>
      <c r="R541" s="41">
        <v>0</v>
      </c>
      <c r="S541" s="41">
        <v>-5406.6</v>
      </c>
      <c r="T541" s="41" t="s">
        <v>3012</v>
      </c>
    </row>
    <row r="542" spans="1:20" s="43" customFormat="1" ht="19.5" customHeight="1" x14ac:dyDescent="0.2">
      <c r="A542" s="35">
        <v>527</v>
      </c>
      <c r="B542" s="36" t="s">
        <v>559</v>
      </c>
      <c r="C542" s="37" t="s">
        <v>1541</v>
      </c>
      <c r="D542" s="38" t="s">
        <v>2437</v>
      </c>
      <c r="E542" s="39">
        <v>475337</v>
      </c>
      <c r="F542" s="37" t="s">
        <v>2890</v>
      </c>
      <c r="G542" s="34">
        <v>2010</v>
      </c>
      <c r="H542" s="34" t="s">
        <v>3002</v>
      </c>
      <c r="I542" s="37" t="s">
        <v>17</v>
      </c>
      <c r="J542" s="40">
        <v>65</v>
      </c>
      <c r="K542" s="41">
        <v>74.886923076923068</v>
      </c>
      <c r="L542" s="42">
        <f t="shared" si="71"/>
        <v>4867.6499999999996</v>
      </c>
      <c r="M542" s="34" t="s">
        <v>3058</v>
      </c>
      <c r="N542" s="44">
        <v>0</v>
      </c>
      <c r="O542" s="34" t="s">
        <v>3067</v>
      </c>
      <c r="P542" s="41">
        <f t="shared" si="75"/>
        <v>22.466076923076919</v>
      </c>
      <c r="Q542" s="41">
        <f t="shared" si="76"/>
        <v>1460.2949999999998</v>
      </c>
      <c r="R542" s="41">
        <v>0</v>
      </c>
      <c r="S542" s="41">
        <v>-4867.6499999999996</v>
      </c>
      <c r="T542" s="41" t="s">
        <v>3012</v>
      </c>
    </row>
    <row r="543" spans="1:20" s="43" customFormat="1" ht="19.5" customHeight="1" x14ac:dyDescent="0.2">
      <c r="A543" s="35">
        <v>528</v>
      </c>
      <c r="B543" s="36" t="s">
        <v>560</v>
      </c>
      <c r="C543" s="37" t="s">
        <v>1542</v>
      </c>
      <c r="D543" s="38" t="s">
        <v>2438</v>
      </c>
      <c r="E543" s="39">
        <v>336355</v>
      </c>
      <c r="F543" s="37" t="s">
        <v>2893</v>
      </c>
      <c r="G543" s="34">
        <v>2014</v>
      </c>
      <c r="H543" s="34" t="s">
        <v>3002</v>
      </c>
      <c r="I543" s="37" t="s">
        <v>17</v>
      </c>
      <c r="J543" s="40">
        <v>2</v>
      </c>
      <c r="K543" s="41">
        <v>121.45</v>
      </c>
      <c r="L543" s="42">
        <f t="shared" si="71"/>
        <v>242.9</v>
      </c>
      <c r="M543" s="34" t="s">
        <v>3058</v>
      </c>
      <c r="N543" s="44">
        <v>0</v>
      </c>
      <c r="O543" s="34" t="s">
        <v>3067</v>
      </c>
      <c r="P543" s="41">
        <f>K543*0.75</f>
        <v>91.087500000000006</v>
      </c>
      <c r="Q543" s="41">
        <f t="shared" ref="Q543:Q544" si="77">P543*J543</f>
        <v>182.17500000000001</v>
      </c>
      <c r="R543" s="41">
        <v>0</v>
      </c>
      <c r="S543" s="41">
        <v>-242.9</v>
      </c>
      <c r="T543" s="41" t="s">
        <v>3012</v>
      </c>
    </row>
    <row r="544" spans="1:20" s="43" customFormat="1" ht="19.5" customHeight="1" x14ac:dyDescent="0.2">
      <c r="A544" s="35">
        <v>529</v>
      </c>
      <c r="B544" s="36" t="s">
        <v>561</v>
      </c>
      <c r="C544" s="37" t="s">
        <v>1543</v>
      </c>
      <c r="D544" s="38" t="s">
        <v>2439</v>
      </c>
      <c r="E544" s="39">
        <v>334097</v>
      </c>
      <c r="F544" s="37" t="s">
        <v>2893</v>
      </c>
      <c r="G544" s="34">
        <v>2010</v>
      </c>
      <c r="H544" s="34" t="s">
        <v>3002</v>
      </c>
      <c r="I544" s="37" t="s">
        <v>17</v>
      </c>
      <c r="J544" s="40">
        <v>6.65</v>
      </c>
      <c r="K544" s="41">
        <v>116.41954887218046</v>
      </c>
      <c r="L544" s="42">
        <f t="shared" si="71"/>
        <v>774.19</v>
      </c>
      <c r="M544" s="34" t="s">
        <v>3058</v>
      </c>
      <c r="N544" s="44">
        <v>0</v>
      </c>
      <c r="O544" s="34" t="s">
        <v>3067</v>
      </c>
      <c r="P544" s="72">
        <f t="shared" ref="P544:P545" si="78">K544*0.5</f>
        <v>58.209774436090228</v>
      </c>
      <c r="Q544" s="41">
        <f t="shared" si="77"/>
        <v>387.09500000000003</v>
      </c>
      <c r="R544" s="41">
        <v>0</v>
      </c>
      <c r="S544" s="41">
        <v>-774.19</v>
      </c>
      <c r="T544" s="41" t="s">
        <v>3012</v>
      </c>
    </row>
    <row r="545" spans="1:20" s="43" customFormat="1" ht="19.5" customHeight="1" x14ac:dyDescent="0.2">
      <c r="A545" s="35">
        <v>530</v>
      </c>
      <c r="B545" s="36" t="s">
        <v>562</v>
      </c>
      <c r="C545" s="37" t="s">
        <v>1544</v>
      </c>
      <c r="D545" s="38" t="s">
        <v>1544</v>
      </c>
      <c r="E545" s="39">
        <v>426110</v>
      </c>
      <c r="F545" s="37" t="s">
        <v>2826</v>
      </c>
      <c r="G545" s="34">
        <v>2010</v>
      </c>
      <c r="H545" s="34" t="s">
        <v>3002</v>
      </c>
      <c r="I545" s="37" t="s">
        <v>17</v>
      </c>
      <c r="J545" s="40">
        <v>0.93</v>
      </c>
      <c r="K545" s="41">
        <v>1096.7741935483871</v>
      </c>
      <c r="L545" s="42">
        <f t="shared" si="71"/>
        <v>1020</v>
      </c>
      <c r="M545" s="34" t="s">
        <v>3059</v>
      </c>
      <c r="N545" s="44">
        <v>0.93</v>
      </c>
      <c r="O545" s="34" t="s">
        <v>3067</v>
      </c>
      <c r="P545" s="72">
        <f t="shared" si="78"/>
        <v>548.38709677419354</v>
      </c>
      <c r="Q545" s="41">
        <f>P545*J545</f>
        <v>510</v>
      </c>
      <c r="R545" s="41">
        <v>13.578000000000001</v>
      </c>
      <c r="S545" s="41">
        <v>-1006.422</v>
      </c>
      <c r="T545" s="41" t="s">
        <v>3012</v>
      </c>
    </row>
    <row r="546" spans="1:20" s="43" customFormat="1" ht="19.5" customHeight="1" x14ac:dyDescent="0.2">
      <c r="A546" s="35">
        <v>531</v>
      </c>
      <c r="B546" s="36" t="s">
        <v>563</v>
      </c>
      <c r="C546" s="37" t="s">
        <v>1545</v>
      </c>
      <c r="D546" s="38" t="s">
        <v>2440</v>
      </c>
      <c r="E546" s="39">
        <v>373203</v>
      </c>
      <c r="F546" s="37" t="s">
        <v>2815</v>
      </c>
      <c r="G546" s="34">
        <v>2010</v>
      </c>
      <c r="H546" s="34" t="s">
        <v>3002</v>
      </c>
      <c r="I546" s="37" t="s">
        <v>17</v>
      </c>
      <c r="J546" s="40">
        <v>17</v>
      </c>
      <c r="K546" s="41">
        <v>63.43</v>
      </c>
      <c r="L546" s="42">
        <f t="shared" si="71"/>
        <v>1078.31</v>
      </c>
      <c r="M546" s="34" t="s">
        <v>3059</v>
      </c>
      <c r="N546" s="44">
        <v>17</v>
      </c>
      <c r="O546" s="34" t="s">
        <v>3067</v>
      </c>
      <c r="P546" s="41">
        <f t="shared" ref="P546:P551" si="79">K546*0.5</f>
        <v>31.715</v>
      </c>
      <c r="Q546" s="41">
        <f t="shared" ref="Q546:Q551" si="80">P546*J546</f>
        <v>539.15499999999997</v>
      </c>
      <c r="R546" s="41">
        <v>248.2</v>
      </c>
      <c r="S546" s="41">
        <v>-830.1099999999999</v>
      </c>
      <c r="T546" s="41" t="s">
        <v>3012</v>
      </c>
    </row>
    <row r="547" spans="1:20" s="43" customFormat="1" ht="19.5" customHeight="1" x14ac:dyDescent="0.2">
      <c r="A547" s="35">
        <v>532</v>
      </c>
      <c r="B547" s="36" t="s">
        <v>564</v>
      </c>
      <c r="C547" s="37" t="s">
        <v>1546</v>
      </c>
      <c r="D547" s="38" t="s">
        <v>2441</v>
      </c>
      <c r="E547" s="39">
        <v>373215</v>
      </c>
      <c r="F547" s="37" t="s">
        <v>2815</v>
      </c>
      <c r="G547" s="34">
        <v>2010</v>
      </c>
      <c r="H547" s="34" t="s">
        <v>3002</v>
      </c>
      <c r="I547" s="37" t="s">
        <v>17</v>
      </c>
      <c r="J547" s="40">
        <v>17.29</v>
      </c>
      <c r="K547" s="41">
        <v>73.913244650086767</v>
      </c>
      <c r="L547" s="42">
        <f t="shared" si="71"/>
        <v>1277.96</v>
      </c>
      <c r="M547" s="34" t="s">
        <v>3059</v>
      </c>
      <c r="N547" s="44">
        <v>17.29</v>
      </c>
      <c r="O547" s="34" t="s">
        <v>3067</v>
      </c>
      <c r="P547" s="41">
        <f t="shared" si="79"/>
        <v>36.956622325043384</v>
      </c>
      <c r="Q547" s="41">
        <f t="shared" si="80"/>
        <v>638.98</v>
      </c>
      <c r="R547" s="41">
        <v>252.43399999999997</v>
      </c>
      <c r="S547" s="41">
        <v>-1025.5260000000001</v>
      </c>
      <c r="T547" s="41" t="s">
        <v>3012</v>
      </c>
    </row>
    <row r="548" spans="1:20" s="43" customFormat="1" ht="19.5" customHeight="1" x14ac:dyDescent="0.2">
      <c r="A548" s="35">
        <v>533</v>
      </c>
      <c r="B548" s="36" t="s">
        <v>565</v>
      </c>
      <c r="C548" s="37" t="s">
        <v>1547</v>
      </c>
      <c r="D548" s="38" t="s">
        <v>2442</v>
      </c>
      <c r="E548" s="39">
        <v>336737</v>
      </c>
      <c r="F548" s="37" t="s">
        <v>2882</v>
      </c>
      <c r="G548" s="34">
        <v>2010</v>
      </c>
      <c r="H548" s="34" t="s">
        <v>3002</v>
      </c>
      <c r="I548" s="37" t="s">
        <v>17</v>
      </c>
      <c r="J548" s="40">
        <v>5</v>
      </c>
      <c r="K548" s="41">
        <v>56.92</v>
      </c>
      <c r="L548" s="42">
        <f t="shared" si="71"/>
        <v>284.60000000000002</v>
      </c>
      <c r="M548" s="34" t="s">
        <v>3059</v>
      </c>
      <c r="N548" s="44">
        <v>5</v>
      </c>
      <c r="O548" s="34" t="s">
        <v>3067</v>
      </c>
      <c r="P548" s="41">
        <f t="shared" si="79"/>
        <v>28.46</v>
      </c>
      <c r="Q548" s="41">
        <f t="shared" si="80"/>
        <v>142.30000000000001</v>
      </c>
      <c r="R548" s="41">
        <v>73</v>
      </c>
      <c r="S548" s="41">
        <v>-211.60000000000002</v>
      </c>
      <c r="T548" s="41" t="s">
        <v>3012</v>
      </c>
    </row>
    <row r="549" spans="1:20" s="43" customFormat="1" ht="19.5" customHeight="1" x14ac:dyDescent="0.2">
      <c r="A549" s="35">
        <v>534</v>
      </c>
      <c r="B549" s="36" t="s">
        <v>566</v>
      </c>
      <c r="C549" s="37" t="s">
        <v>1548</v>
      </c>
      <c r="D549" s="38" t="s">
        <v>2443</v>
      </c>
      <c r="E549" s="39">
        <v>376169</v>
      </c>
      <c r="F549" s="37" t="s">
        <v>2882</v>
      </c>
      <c r="G549" s="34">
        <v>2010</v>
      </c>
      <c r="H549" s="34" t="s">
        <v>3002</v>
      </c>
      <c r="I549" s="37" t="s">
        <v>17</v>
      </c>
      <c r="J549" s="40">
        <v>0.5</v>
      </c>
      <c r="K549" s="41">
        <v>237.8</v>
      </c>
      <c r="L549" s="42">
        <f t="shared" si="71"/>
        <v>118.9</v>
      </c>
      <c r="M549" s="34" t="s">
        <v>3059</v>
      </c>
      <c r="N549" s="44">
        <v>0.5</v>
      </c>
      <c r="O549" s="34" t="s">
        <v>3067</v>
      </c>
      <c r="P549" s="41">
        <f t="shared" si="79"/>
        <v>118.9</v>
      </c>
      <c r="Q549" s="41">
        <f t="shared" si="80"/>
        <v>59.45</v>
      </c>
      <c r="R549" s="41">
        <v>7.3</v>
      </c>
      <c r="S549" s="41">
        <v>-111.60000000000001</v>
      </c>
      <c r="T549" s="41" t="s">
        <v>3012</v>
      </c>
    </row>
    <row r="550" spans="1:20" s="43" customFormat="1" ht="19.5" customHeight="1" x14ac:dyDescent="0.2">
      <c r="A550" s="35">
        <v>535</v>
      </c>
      <c r="B550" s="36" t="s">
        <v>567</v>
      </c>
      <c r="C550" s="37" t="s">
        <v>1549</v>
      </c>
      <c r="D550" s="38" t="s">
        <v>2444</v>
      </c>
      <c r="E550" s="39">
        <v>387293</v>
      </c>
      <c r="F550" s="37" t="s">
        <v>2815</v>
      </c>
      <c r="G550" s="34">
        <v>2010</v>
      </c>
      <c r="H550" s="34" t="s">
        <v>3002</v>
      </c>
      <c r="I550" s="37" t="s">
        <v>17</v>
      </c>
      <c r="J550" s="40">
        <v>6.5</v>
      </c>
      <c r="K550" s="41">
        <v>75.72</v>
      </c>
      <c r="L550" s="42">
        <f t="shared" si="71"/>
        <v>492.18</v>
      </c>
      <c r="M550" s="34" t="s">
        <v>3059</v>
      </c>
      <c r="N550" s="44">
        <v>6.5</v>
      </c>
      <c r="O550" s="34" t="s">
        <v>3067</v>
      </c>
      <c r="P550" s="41">
        <f t="shared" si="79"/>
        <v>37.86</v>
      </c>
      <c r="Q550" s="41">
        <f t="shared" si="80"/>
        <v>246.09</v>
      </c>
      <c r="R550" s="41">
        <v>94.899999999999991</v>
      </c>
      <c r="S550" s="41">
        <v>-397.28000000000003</v>
      </c>
      <c r="T550" s="41" t="s">
        <v>3012</v>
      </c>
    </row>
    <row r="551" spans="1:20" s="43" customFormat="1" ht="19.5" customHeight="1" x14ac:dyDescent="0.2">
      <c r="A551" s="35">
        <v>536</v>
      </c>
      <c r="B551" s="36" t="s">
        <v>568</v>
      </c>
      <c r="C551" s="37" t="s">
        <v>1550</v>
      </c>
      <c r="D551" s="38" t="s">
        <v>2445</v>
      </c>
      <c r="E551" s="39">
        <v>373237</v>
      </c>
      <c r="F551" s="37" t="s">
        <v>2815</v>
      </c>
      <c r="G551" s="34">
        <v>2010</v>
      </c>
      <c r="H551" s="34" t="s">
        <v>3002</v>
      </c>
      <c r="I551" s="37" t="s">
        <v>17</v>
      </c>
      <c r="J551" s="40">
        <v>2.17</v>
      </c>
      <c r="K551" s="41">
        <v>54.202764976958527</v>
      </c>
      <c r="L551" s="42">
        <f t="shared" si="71"/>
        <v>117.62</v>
      </c>
      <c r="M551" s="34" t="s">
        <v>3059</v>
      </c>
      <c r="N551" s="44">
        <v>2.17</v>
      </c>
      <c r="O551" s="34" t="s">
        <v>3067</v>
      </c>
      <c r="P551" s="41">
        <f t="shared" si="79"/>
        <v>27.101382488479263</v>
      </c>
      <c r="Q551" s="41">
        <f t="shared" si="80"/>
        <v>58.81</v>
      </c>
      <c r="R551" s="41">
        <v>31.681999999999999</v>
      </c>
      <c r="S551" s="41">
        <v>-85.938000000000002</v>
      </c>
      <c r="T551" s="41" t="s">
        <v>3012</v>
      </c>
    </row>
    <row r="552" spans="1:20" s="43" customFormat="1" ht="19.5" customHeight="1" x14ac:dyDescent="0.2">
      <c r="A552" s="35">
        <v>537</v>
      </c>
      <c r="B552" s="36" t="s">
        <v>569</v>
      </c>
      <c r="C552" s="37" t="s">
        <v>1551</v>
      </c>
      <c r="D552" s="38" t="s">
        <v>2446</v>
      </c>
      <c r="E552" s="39">
        <v>373395</v>
      </c>
      <c r="F552" s="37" t="s">
        <v>2867</v>
      </c>
      <c r="G552" s="34">
        <v>2014</v>
      </c>
      <c r="H552" s="34" t="s">
        <v>3002</v>
      </c>
      <c r="I552" s="37" t="s">
        <v>17</v>
      </c>
      <c r="J552" s="40">
        <v>0.5</v>
      </c>
      <c r="K552" s="41">
        <v>147.46</v>
      </c>
      <c r="L552" s="42">
        <f t="shared" si="71"/>
        <v>73.73</v>
      </c>
      <c r="M552" s="34" t="s">
        <v>3059</v>
      </c>
      <c r="N552" s="44">
        <v>0.5</v>
      </c>
      <c r="O552" s="34" t="s">
        <v>3067</v>
      </c>
      <c r="P552" s="64">
        <v>103.22199999999999</v>
      </c>
      <c r="Q552" s="64">
        <f>P552*J552</f>
        <v>51.610999999999997</v>
      </c>
      <c r="R552" s="41">
        <v>7.3</v>
      </c>
      <c r="S552" s="41">
        <v>-66.430000000000007</v>
      </c>
      <c r="T552" s="41" t="s">
        <v>3012</v>
      </c>
    </row>
    <row r="553" spans="1:20" s="43" customFormat="1" ht="19.5" customHeight="1" x14ac:dyDescent="0.2">
      <c r="A553" s="35">
        <v>538</v>
      </c>
      <c r="B553" s="36" t="s">
        <v>570</v>
      </c>
      <c r="C553" s="37" t="s">
        <v>1552</v>
      </c>
      <c r="D553" s="38" t="s">
        <v>1552</v>
      </c>
      <c r="E553" s="39">
        <v>387271</v>
      </c>
      <c r="F553" s="37" t="s">
        <v>2816</v>
      </c>
      <c r="G553" s="34">
        <v>2014</v>
      </c>
      <c r="H553" s="34" t="s">
        <v>3002</v>
      </c>
      <c r="I553" s="37" t="s">
        <v>17</v>
      </c>
      <c r="J553" s="40">
        <v>15</v>
      </c>
      <c r="K553" s="41">
        <v>75.33</v>
      </c>
      <c r="L553" s="42">
        <f t="shared" si="71"/>
        <v>1129.95</v>
      </c>
      <c r="M553" s="34" t="s">
        <v>3059</v>
      </c>
      <c r="N553" s="44">
        <v>15</v>
      </c>
      <c r="O553" s="34" t="s">
        <v>3066</v>
      </c>
      <c r="P553" s="41">
        <v>14.6</v>
      </c>
      <c r="Q553" s="41">
        <f>P553*N553</f>
        <v>219</v>
      </c>
      <c r="R553" s="41">
        <v>219</v>
      </c>
      <c r="S553" s="41">
        <v>-910.95</v>
      </c>
      <c r="T553" s="41" t="s">
        <v>3012</v>
      </c>
    </row>
    <row r="554" spans="1:20" s="43" customFormat="1" ht="19.5" customHeight="1" x14ac:dyDescent="0.2">
      <c r="A554" s="35">
        <v>539</v>
      </c>
      <c r="B554" s="36" t="s">
        <v>571</v>
      </c>
      <c r="C554" s="37" t="s">
        <v>1553</v>
      </c>
      <c r="D554" s="38" t="s">
        <v>2447</v>
      </c>
      <c r="E554" s="39">
        <v>336894</v>
      </c>
      <c r="F554" s="37" t="s">
        <v>2887</v>
      </c>
      <c r="G554" s="34">
        <v>2014</v>
      </c>
      <c r="H554" s="34" t="s">
        <v>3002</v>
      </c>
      <c r="I554" s="37" t="s">
        <v>17</v>
      </c>
      <c r="J554" s="40">
        <v>1.9</v>
      </c>
      <c r="K554" s="41">
        <v>139.83684210526317</v>
      </c>
      <c r="L554" s="42">
        <f t="shared" si="71"/>
        <v>265.69</v>
      </c>
      <c r="M554" s="34" t="s">
        <v>3058</v>
      </c>
      <c r="N554" s="44">
        <v>0</v>
      </c>
      <c r="O554" s="34" t="s">
        <v>3067</v>
      </c>
      <c r="P554" s="64">
        <v>97.885789473684213</v>
      </c>
      <c r="Q554" s="64">
        <f t="shared" ref="Q554:Q567" si="81">P554*J554</f>
        <v>185.983</v>
      </c>
      <c r="R554" s="41">
        <v>0</v>
      </c>
      <c r="S554" s="41">
        <v>-265.69</v>
      </c>
      <c r="T554" s="41" t="s">
        <v>3012</v>
      </c>
    </row>
    <row r="555" spans="1:20" s="43" customFormat="1" ht="19.5" customHeight="1" x14ac:dyDescent="0.2">
      <c r="A555" s="35">
        <v>540</v>
      </c>
      <c r="B555" s="36" t="s">
        <v>572</v>
      </c>
      <c r="C555" s="37" t="s">
        <v>1554</v>
      </c>
      <c r="D555" s="38" t="s">
        <v>2448</v>
      </c>
      <c r="E555" s="39">
        <v>405358</v>
      </c>
      <c r="F555" s="37" t="s">
        <v>2895</v>
      </c>
      <c r="G555" s="34">
        <v>2014</v>
      </c>
      <c r="H555" s="34" t="s">
        <v>3002</v>
      </c>
      <c r="I555" s="37" t="s">
        <v>17</v>
      </c>
      <c r="J555" s="40">
        <v>11.8</v>
      </c>
      <c r="K555" s="41">
        <v>64.830508474576263</v>
      </c>
      <c r="L555" s="42">
        <f t="shared" si="71"/>
        <v>765</v>
      </c>
      <c r="M555" s="34" t="s">
        <v>3058</v>
      </c>
      <c r="N555" s="44">
        <v>0</v>
      </c>
      <c r="O555" s="34" t="s">
        <v>3067</v>
      </c>
      <c r="P555" s="41">
        <f>K555*0.75</f>
        <v>48.622881355932194</v>
      </c>
      <c r="Q555" s="41">
        <f t="shared" si="81"/>
        <v>573.74999999999989</v>
      </c>
      <c r="R555" s="41">
        <v>0</v>
      </c>
      <c r="S555" s="41">
        <v>-765</v>
      </c>
      <c r="T555" s="41" t="s">
        <v>3012</v>
      </c>
    </row>
    <row r="556" spans="1:20" s="43" customFormat="1" ht="19.5" customHeight="1" x14ac:dyDescent="0.2">
      <c r="A556" s="35">
        <v>541</v>
      </c>
      <c r="B556" s="36" t="s">
        <v>573</v>
      </c>
      <c r="C556" s="37" t="s">
        <v>1555</v>
      </c>
      <c r="D556" s="38" t="s">
        <v>2449</v>
      </c>
      <c r="E556" s="39">
        <v>342079</v>
      </c>
      <c r="F556" s="37" t="s">
        <v>2887</v>
      </c>
      <c r="G556" s="34">
        <v>2014</v>
      </c>
      <c r="H556" s="34" t="s">
        <v>3002</v>
      </c>
      <c r="I556" s="37" t="s">
        <v>17</v>
      </c>
      <c r="J556" s="40">
        <v>29.8</v>
      </c>
      <c r="K556" s="41">
        <v>87.728859060402684</v>
      </c>
      <c r="L556" s="42">
        <f t="shared" si="71"/>
        <v>2614.3200000000002</v>
      </c>
      <c r="M556" s="34" t="s">
        <v>3058</v>
      </c>
      <c r="N556" s="44">
        <v>0</v>
      </c>
      <c r="O556" s="34" t="s">
        <v>3067</v>
      </c>
      <c r="P556" s="64">
        <v>61.410201342281873</v>
      </c>
      <c r="Q556" s="64">
        <f t="shared" si="81"/>
        <v>1830.0239999999999</v>
      </c>
      <c r="R556" s="41">
        <v>0</v>
      </c>
      <c r="S556" s="41">
        <v>-2614.3200000000002</v>
      </c>
      <c r="T556" s="41" t="s">
        <v>3012</v>
      </c>
    </row>
    <row r="557" spans="1:20" s="43" customFormat="1" ht="19.5" customHeight="1" x14ac:dyDescent="0.2">
      <c r="A557" s="35">
        <v>542</v>
      </c>
      <c r="B557" s="36" t="s">
        <v>574</v>
      </c>
      <c r="C557" s="37" t="s">
        <v>1556</v>
      </c>
      <c r="D557" s="38" t="s">
        <v>2450</v>
      </c>
      <c r="E557" s="39">
        <v>337794</v>
      </c>
      <c r="F557" s="37" t="s">
        <v>2882</v>
      </c>
      <c r="G557" s="34">
        <v>2014</v>
      </c>
      <c r="H557" s="34" t="s">
        <v>3002</v>
      </c>
      <c r="I557" s="37" t="s">
        <v>17</v>
      </c>
      <c r="J557" s="40">
        <v>1</v>
      </c>
      <c r="K557" s="41">
        <v>0.28999999999999998</v>
      </c>
      <c r="L557" s="42">
        <f t="shared" si="71"/>
        <v>0.28999999999999998</v>
      </c>
      <c r="M557" s="34" t="s">
        <v>3059</v>
      </c>
      <c r="N557" s="44">
        <v>1</v>
      </c>
      <c r="O557" s="34" t="s">
        <v>3067</v>
      </c>
      <c r="P557" s="64">
        <v>0.20299999999999999</v>
      </c>
      <c r="Q557" s="64">
        <f t="shared" si="81"/>
        <v>0.20299999999999999</v>
      </c>
      <c r="R557" s="41">
        <v>14.6</v>
      </c>
      <c r="S557" s="41">
        <v>14.31</v>
      </c>
      <c r="T557" s="41" t="s">
        <v>3012</v>
      </c>
    </row>
    <row r="558" spans="1:20" s="43" customFormat="1" ht="19.5" customHeight="1" x14ac:dyDescent="0.2">
      <c r="A558" s="35">
        <v>543</v>
      </c>
      <c r="B558" s="36" t="s">
        <v>575</v>
      </c>
      <c r="C558" s="37" t="s">
        <v>1557</v>
      </c>
      <c r="D558" s="38" t="s">
        <v>2451</v>
      </c>
      <c r="E558" s="39">
        <v>372686</v>
      </c>
      <c r="F558" s="37" t="s">
        <v>2875</v>
      </c>
      <c r="G558" s="34">
        <v>2014</v>
      </c>
      <c r="H558" s="34" t="s">
        <v>3002</v>
      </c>
      <c r="I558" s="37" t="s">
        <v>17</v>
      </c>
      <c r="J558" s="40">
        <v>1.96</v>
      </c>
      <c r="K558" s="41">
        <v>1448.0051020408164</v>
      </c>
      <c r="L558" s="42">
        <f t="shared" si="71"/>
        <v>2838.09</v>
      </c>
      <c r="M558" s="34" t="s">
        <v>3058</v>
      </c>
      <c r="N558" s="44">
        <v>0</v>
      </c>
      <c r="O558" s="34" t="s">
        <v>3067</v>
      </c>
      <c r="P558" s="64">
        <v>1013.6035714285714</v>
      </c>
      <c r="Q558" s="64">
        <f t="shared" si="81"/>
        <v>1986.663</v>
      </c>
      <c r="R558" s="41">
        <v>0</v>
      </c>
      <c r="S558" s="41">
        <v>-2838.09</v>
      </c>
      <c r="T558" s="41" t="s">
        <v>3012</v>
      </c>
    </row>
    <row r="559" spans="1:20" s="43" customFormat="1" ht="19.5" customHeight="1" x14ac:dyDescent="0.2">
      <c r="A559" s="35">
        <v>544</v>
      </c>
      <c r="B559" s="36" t="s">
        <v>576</v>
      </c>
      <c r="C559" s="37" t="s">
        <v>1558</v>
      </c>
      <c r="D559" s="38" t="s">
        <v>2452</v>
      </c>
      <c r="E559" s="39">
        <v>334658</v>
      </c>
      <c r="F559" s="37" t="s">
        <v>2893</v>
      </c>
      <c r="G559" s="34">
        <v>2013</v>
      </c>
      <c r="H559" s="34" t="s">
        <v>3002</v>
      </c>
      <c r="I559" s="37" t="s">
        <v>17</v>
      </c>
      <c r="J559" s="40">
        <v>6.65</v>
      </c>
      <c r="K559" s="41">
        <v>116.41954887218046</v>
      </c>
      <c r="L559" s="42">
        <f t="shared" si="71"/>
        <v>774.19</v>
      </c>
      <c r="M559" s="34" t="s">
        <v>3059</v>
      </c>
      <c r="N559" s="44">
        <v>6.65</v>
      </c>
      <c r="O559" s="34" t="s">
        <v>3067</v>
      </c>
      <c r="P559" s="41">
        <f>K559*0.7</f>
        <v>81.493684210526311</v>
      </c>
      <c r="Q559" s="41">
        <f t="shared" si="81"/>
        <v>541.93299999999999</v>
      </c>
      <c r="R559" s="41">
        <v>97.09</v>
      </c>
      <c r="S559" s="41">
        <v>-677.1</v>
      </c>
      <c r="T559" s="41" t="s">
        <v>3012</v>
      </c>
    </row>
    <row r="560" spans="1:20" s="43" customFormat="1" ht="19.5" customHeight="1" x14ac:dyDescent="0.2">
      <c r="A560" s="35">
        <v>545</v>
      </c>
      <c r="B560" s="36" t="s">
        <v>577</v>
      </c>
      <c r="C560" s="37" t="s">
        <v>1559</v>
      </c>
      <c r="D560" s="38" t="s">
        <v>2453</v>
      </c>
      <c r="E560" s="39">
        <v>334210</v>
      </c>
      <c r="F560" s="37" t="s">
        <v>2882</v>
      </c>
      <c r="G560" s="34">
        <v>2013</v>
      </c>
      <c r="H560" s="34" t="s">
        <v>3002</v>
      </c>
      <c r="I560" s="37" t="s">
        <v>17</v>
      </c>
      <c r="J560" s="40">
        <v>2</v>
      </c>
      <c r="K560" s="41">
        <v>58.87</v>
      </c>
      <c r="L560" s="42">
        <f t="shared" si="71"/>
        <v>117.74</v>
      </c>
      <c r="M560" s="34" t="s">
        <v>3059</v>
      </c>
      <c r="N560" s="44">
        <v>2</v>
      </c>
      <c r="O560" s="34" t="s">
        <v>3067</v>
      </c>
      <c r="P560" s="41">
        <f>K560*0.5</f>
        <v>29.434999999999999</v>
      </c>
      <c r="Q560" s="41">
        <f t="shared" si="81"/>
        <v>58.87</v>
      </c>
      <c r="R560" s="41">
        <v>29.2</v>
      </c>
      <c r="S560" s="41">
        <v>-88.539999999999992</v>
      </c>
      <c r="T560" s="41" t="s">
        <v>3012</v>
      </c>
    </row>
    <row r="561" spans="1:20" s="43" customFormat="1" ht="19.5" customHeight="1" x14ac:dyDescent="0.2">
      <c r="A561" s="35">
        <v>546</v>
      </c>
      <c r="B561" s="36" t="s">
        <v>578</v>
      </c>
      <c r="C561" s="37" t="s">
        <v>1560</v>
      </c>
      <c r="D561" s="38" t="s">
        <v>2454</v>
      </c>
      <c r="E561" s="39">
        <v>405353</v>
      </c>
      <c r="F561" s="37" t="s">
        <v>2895</v>
      </c>
      <c r="G561" s="34">
        <v>2016</v>
      </c>
      <c r="H561" s="34" t="s">
        <v>3002</v>
      </c>
      <c r="I561" s="37" t="s">
        <v>17</v>
      </c>
      <c r="J561" s="40">
        <v>11.6</v>
      </c>
      <c r="K561" s="41">
        <v>64.571551724137933</v>
      </c>
      <c r="L561" s="42">
        <f t="shared" si="71"/>
        <v>749.03</v>
      </c>
      <c r="M561" s="34" t="s">
        <v>3058</v>
      </c>
      <c r="N561" s="44">
        <v>0</v>
      </c>
      <c r="O561" s="34" t="s">
        <v>3067</v>
      </c>
      <c r="P561" s="41">
        <v>55</v>
      </c>
      <c r="Q561" s="41">
        <f t="shared" si="81"/>
        <v>638</v>
      </c>
      <c r="R561" s="41">
        <v>0</v>
      </c>
      <c r="S561" s="41">
        <v>-749.03</v>
      </c>
      <c r="T561" s="41" t="s">
        <v>3012</v>
      </c>
    </row>
    <row r="562" spans="1:20" s="43" customFormat="1" ht="19.5" customHeight="1" x14ac:dyDescent="0.2">
      <c r="A562" s="35">
        <v>547</v>
      </c>
      <c r="B562" s="36" t="s">
        <v>579</v>
      </c>
      <c r="C562" s="37" t="s">
        <v>1561</v>
      </c>
      <c r="D562" s="38" t="s">
        <v>2455</v>
      </c>
      <c r="E562" s="39">
        <v>377380</v>
      </c>
      <c r="F562" s="37" t="s">
        <v>2867</v>
      </c>
      <c r="G562" s="76">
        <v>2016</v>
      </c>
      <c r="H562" s="34" t="s">
        <v>3002</v>
      </c>
      <c r="I562" s="37" t="s">
        <v>17</v>
      </c>
      <c r="J562" s="40">
        <v>0.5</v>
      </c>
      <c r="K562" s="41">
        <v>165.2</v>
      </c>
      <c r="L562" s="42">
        <f t="shared" si="71"/>
        <v>82.6</v>
      </c>
      <c r="M562" s="34" t="s">
        <v>3059</v>
      </c>
      <c r="N562" s="44">
        <v>0.5</v>
      </c>
      <c r="O562" s="34" t="s">
        <v>3067</v>
      </c>
      <c r="P562" s="41">
        <v>140.41999999999999</v>
      </c>
      <c r="Q562" s="64">
        <f t="shared" si="81"/>
        <v>70.209999999999994</v>
      </c>
      <c r="R562" s="41">
        <v>7.3</v>
      </c>
      <c r="S562" s="41">
        <v>-75.3</v>
      </c>
      <c r="T562" s="41" t="s">
        <v>3012</v>
      </c>
    </row>
    <row r="563" spans="1:20" s="43" customFormat="1" ht="19.5" customHeight="1" x14ac:dyDescent="0.2">
      <c r="A563" s="35">
        <v>548</v>
      </c>
      <c r="B563" s="36" t="s">
        <v>580</v>
      </c>
      <c r="C563" s="37" t="s">
        <v>1562</v>
      </c>
      <c r="D563" s="38" t="s">
        <v>2456</v>
      </c>
      <c r="E563" s="39">
        <v>355765</v>
      </c>
      <c r="F563" s="37" t="s">
        <v>2867</v>
      </c>
      <c r="G563" s="34">
        <v>2010</v>
      </c>
      <c r="H563" s="34" t="s">
        <v>3002</v>
      </c>
      <c r="I563" s="37" t="s">
        <v>17</v>
      </c>
      <c r="J563" s="40">
        <v>0.5</v>
      </c>
      <c r="K563" s="41">
        <v>116.4</v>
      </c>
      <c r="L563" s="42">
        <f t="shared" si="71"/>
        <v>58.2</v>
      </c>
      <c r="M563" s="34" t="s">
        <v>3059</v>
      </c>
      <c r="N563" s="44">
        <v>0.5</v>
      </c>
      <c r="O563" s="34" t="s">
        <v>3067</v>
      </c>
      <c r="P563" s="41">
        <f>K563*0.5</f>
        <v>58.2</v>
      </c>
      <c r="Q563" s="41">
        <f t="shared" si="81"/>
        <v>29.1</v>
      </c>
      <c r="R563" s="41">
        <v>7.3</v>
      </c>
      <c r="S563" s="41">
        <v>-50.900000000000006</v>
      </c>
      <c r="T563" s="41" t="s">
        <v>3012</v>
      </c>
    </row>
    <row r="564" spans="1:20" s="43" customFormat="1" ht="19.5" customHeight="1" x14ac:dyDescent="0.2">
      <c r="A564" s="35">
        <v>549</v>
      </c>
      <c r="B564" s="36" t="s">
        <v>581</v>
      </c>
      <c r="C564" s="37" t="s">
        <v>1563</v>
      </c>
      <c r="D564" s="38" t="s">
        <v>2457</v>
      </c>
      <c r="E564" s="39">
        <v>401165</v>
      </c>
      <c r="F564" s="37" t="s">
        <v>2882</v>
      </c>
      <c r="G564" s="34">
        <v>2010</v>
      </c>
      <c r="H564" s="34" t="s">
        <v>3002</v>
      </c>
      <c r="I564" s="37" t="s">
        <v>17</v>
      </c>
      <c r="J564" s="40">
        <v>117.5</v>
      </c>
      <c r="K564" s="41">
        <v>21.65004255319149</v>
      </c>
      <c r="L564" s="42">
        <f t="shared" si="71"/>
        <v>2543.88</v>
      </c>
      <c r="M564" s="34" t="s">
        <v>3059</v>
      </c>
      <c r="N564" s="44">
        <v>117.5</v>
      </c>
      <c r="O564" s="34" t="s">
        <v>3067</v>
      </c>
      <c r="P564" s="72">
        <f>K564*0.5</f>
        <v>10.825021276595745</v>
      </c>
      <c r="Q564" s="41">
        <f t="shared" si="81"/>
        <v>1271.94</v>
      </c>
      <c r="R564" s="41">
        <v>1715.5</v>
      </c>
      <c r="S564" s="41">
        <v>-828.38000000000011</v>
      </c>
      <c r="T564" s="41" t="s">
        <v>3012</v>
      </c>
    </row>
    <row r="565" spans="1:20" s="43" customFormat="1" ht="19.5" customHeight="1" x14ac:dyDescent="0.2">
      <c r="A565" s="35">
        <v>550</v>
      </c>
      <c r="B565" s="36" t="s">
        <v>582</v>
      </c>
      <c r="C565" s="37" t="s">
        <v>1564</v>
      </c>
      <c r="D565" s="38" t="s">
        <v>2458</v>
      </c>
      <c r="E565" s="39">
        <v>355775</v>
      </c>
      <c r="F565" s="37" t="s">
        <v>2867</v>
      </c>
      <c r="G565" s="34">
        <v>2010</v>
      </c>
      <c r="H565" s="34" t="s">
        <v>3002</v>
      </c>
      <c r="I565" s="37" t="s">
        <v>17</v>
      </c>
      <c r="J565" s="40">
        <v>0.8</v>
      </c>
      <c r="K565" s="41">
        <v>8.5749999999999993</v>
      </c>
      <c r="L565" s="42">
        <f t="shared" si="71"/>
        <v>6.8599999999999994</v>
      </c>
      <c r="M565" s="34" t="s">
        <v>3059</v>
      </c>
      <c r="N565" s="44">
        <v>0.8</v>
      </c>
      <c r="O565" s="34" t="s">
        <v>3067</v>
      </c>
      <c r="P565" s="41">
        <f>K565*0.5</f>
        <v>4.2874999999999996</v>
      </c>
      <c r="Q565" s="41">
        <f t="shared" si="81"/>
        <v>3.4299999999999997</v>
      </c>
      <c r="R565" s="41">
        <v>11.68</v>
      </c>
      <c r="S565" s="41">
        <v>4.82</v>
      </c>
      <c r="T565" s="41" t="s">
        <v>3012</v>
      </c>
    </row>
    <row r="566" spans="1:20" s="43" customFormat="1" ht="19.5" customHeight="1" x14ac:dyDescent="0.2">
      <c r="A566" s="35">
        <v>551</v>
      </c>
      <c r="B566" s="36" t="s">
        <v>583</v>
      </c>
      <c r="C566" s="37" t="s">
        <v>1565</v>
      </c>
      <c r="D566" s="38" t="s">
        <v>2448</v>
      </c>
      <c r="E566" s="39">
        <v>386286</v>
      </c>
      <c r="F566" s="37" t="s">
        <v>2895</v>
      </c>
      <c r="G566" s="34">
        <v>2014</v>
      </c>
      <c r="H566" s="34" t="s">
        <v>3002</v>
      </c>
      <c r="I566" s="37" t="s">
        <v>17</v>
      </c>
      <c r="J566" s="40">
        <v>12.6</v>
      </c>
      <c r="K566" s="41">
        <v>64.830952380952382</v>
      </c>
      <c r="L566" s="42">
        <f t="shared" si="71"/>
        <v>816.87</v>
      </c>
      <c r="M566" s="34" t="s">
        <v>3058</v>
      </c>
      <c r="N566" s="44">
        <v>0</v>
      </c>
      <c r="O566" s="34" t="s">
        <v>3067</v>
      </c>
      <c r="P566" s="41">
        <f>K566*0.75</f>
        <v>48.623214285714283</v>
      </c>
      <c r="Q566" s="41">
        <f t="shared" si="81"/>
        <v>612.65249999999992</v>
      </c>
      <c r="R566" s="41">
        <v>0</v>
      </c>
      <c r="S566" s="41">
        <v>-816.87</v>
      </c>
      <c r="T566" s="41" t="s">
        <v>3012</v>
      </c>
    </row>
    <row r="567" spans="1:20" s="43" customFormat="1" ht="19.5" customHeight="1" x14ac:dyDescent="0.2">
      <c r="A567" s="35">
        <v>552</v>
      </c>
      <c r="B567" s="36" t="s">
        <v>584</v>
      </c>
      <c r="C567" s="37" t="s">
        <v>1566</v>
      </c>
      <c r="D567" s="38" t="s">
        <v>1566</v>
      </c>
      <c r="E567" s="39">
        <v>425716</v>
      </c>
      <c r="F567" s="37" t="s">
        <v>2896</v>
      </c>
      <c r="G567" s="34">
        <v>2014</v>
      </c>
      <c r="H567" s="34" t="s">
        <v>3002</v>
      </c>
      <c r="I567" s="37" t="s">
        <v>11</v>
      </c>
      <c r="J567" s="40">
        <v>1</v>
      </c>
      <c r="K567" s="41">
        <v>218.64</v>
      </c>
      <c r="L567" s="42">
        <f t="shared" si="71"/>
        <v>218.64</v>
      </c>
      <c r="M567" s="34" t="s">
        <v>3058</v>
      </c>
      <c r="N567" s="44">
        <v>0</v>
      </c>
      <c r="O567" s="34" t="s">
        <v>3067</v>
      </c>
      <c r="P567" s="64">
        <v>153.04799999999997</v>
      </c>
      <c r="Q567" s="64">
        <f t="shared" si="81"/>
        <v>153.04799999999997</v>
      </c>
      <c r="R567" s="41">
        <v>0</v>
      </c>
      <c r="S567" s="41">
        <v>-218.64</v>
      </c>
      <c r="T567" s="41" t="s">
        <v>3012</v>
      </c>
    </row>
    <row r="568" spans="1:20" s="43" customFormat="1" ht="19.5" customHeight="1" x14ac:dyDescent="0.2">
      <c r="A568" s="35">
        <v>553</v>
      </c>
      <c r="B568" s="36" t="s">
        <v>585</v>
      </c>
      <c r="C568" s="37" t="s">
        <v>1567</v>
      </c>
      <c r="D568" s="38" t="s">
        <v>2459</v>
      </c>
      <c r="E568" s="39">
        <v>483846</v>
      </c>
      <c r="F568" s="37" t="s">
        <v>2897</v>
      </c>
      <c r="G568" s="34">
        <v>2010</v>
      </c>
      <c r="H568" s="34" t="s">
        <v>3002</v>
      </c>
      <c r="I568" s="37" t="s">
        <v>11</v>
      </c>
      <c r="J568" s="40">
        <v>9</v>
      </c>
      <c r="K568" s="41">
        <v>269.5</v>
      </c>
      <c r="L568" s="42">
        <f t="shared" si="71"/>
        <v>2425.5</v>
      </c>
      <c r="M568" s="34" t="s">
        <v>3058</v>
      </c>
      <c r="N568" s="44">
        <v>0</v>
      </c>
      <c r="O568" s="34" t="s">
        <v>3067</v>
      </c>
      <c r="P568" s="41">
        <f t="shared" ref="P568:P570" si="82">K568*0.3</f>
        <v>80.849999999999994</v>
      </c>
      <c r="Q568" s="41">
        <f t="shared" ref="Q568:Q570" si="83">P568*J568</f>
        <v>727.65</v>
      </c>
      <c r="R568" s="41">
        <v>0</v>
      </c>
      <c r="S568" s="41">
        <v>-2425.5</v>
      </c>
      <c r="T568" s="41" t="s">
        <v>3012</v>
      </c>
    </row>
    <row r="569" spans="1:20" s="43" customFormat="1" ht="19.5" customHeight="1" x14ac:dyDescent="0.2">
      <c r="A569" s="35">
        <v>554</v>
      </c>
      <c r="B569" s="36" t="s">
        <v>586</v>
      </c>
      <c r="C569" s="37" t="s">
        <v>1568</v>
      </c>
      <c r="D569" s="38" t="s">
        <v>2460</v>
      </c>
      <c r="E569" s="39">
        <v>447226</v>
      </c>
      <c r="F569" s="37" t="s">
        <v>2847</v>
      </c>
      <c r="G569" s="34">
        <v>2010</v>
      </c>
      <c r="H569" s="34" t="s">
        <v>3002</v>
      </c>
      <c r="I569" s="37" t="s">
        <v>11</v>
      </c>
      <c r="J569" s="40">
        <v>2</v>
      </c>
      <c r="K569" s="41">
        <v>85.594999999999999</v>
      </c>
      <c r="L569" s="42">
        <f t="shared" si="71"/>
        <v>171.19</v>
      </c>
      <c r="M569" s="34" t="s">
        <v>3058</v>
      </c>
      <c r="N569" s="44">
        <v>0</v>
      </c>
      <c r="O569" s="34" t="s">
        <v>3067</v>
      </c>
      <c r="P569" s="41">
        <f t="shared" si="82"/>
        <v>25.6785</v>
      </c>
      <c r="Q569" s="41">
        <f t="shared" si="83"/>
        <v>51.356999999999999</v>
      </c>
      <c r="R569" s="41">
        <v>0</v>
      </c>
      <c r="S569" s="41">
        <v>-171.19</v>
      </c>
      <c r="T569" s="41" t="s">
        <v>3012</v>
      </c>
    </row>
    <row r="570" spans="1:20" s="43" customFormat="1" ht="19.5" customHeight="1" x14ac:dyDescent="0.2">
      <c r="A570" s="35">
        <v>555</v>
      </c>
      <c r="B570" s="36" t="s">
        <v>587</v>
      </c>
      <c r="C570" s="37" t="s">
        <v>1569</v>
      </c>
      <c r="D570" s="38" t="s">
        <v>2461</v>
      </c>
      <c r="E570" s="39">
        <v>447572</v>
      </c>
      <c r="F570" s="37" t="s">
        <v>2847</v>
      </c>
      <c r="G570" s="34">
        <v>2010</v>
      </c>
      <c r="H570" s="34" t="s">
        <v>3002</v>
      </c>
      <c r="I570" s="37" t="s">
        <v>11</v>
      </c>
      <c r="J570" s="40">
        <v>6</v>
      </c>
      <c r="K570" s="41">
        <v>63.906666666666666</v>
      </c>
      <c r="L570" s="42">
        <f t="shared" si="71"/>
        <v>383.44</v>
      </c>
      <c r="M570" s="34" t="s">
        <v>3058</v>
      </c>
      <c r="N570" s="44">
        <v>0</v>
      </c>
      <c r="O570" s="34" t="s">
        <v>3067</v>
      </c>
      <c r="P570" s="41">
        <f t="shared" si="82"/>
        <v>19.172000000000001</v>
      </c>
      <c r="Q570" s="41">
        <f t="shared" si="83"/>
        <v>115.03200000000001</v>
      </c>
      <c r="R570" s="41">
        <v>0</v>
      </c>
      <c r="S570" s="41">
        <v>-383.44</v>
      </c>
      <c r="T570" s="41" t="s">
        <v>3012</v>
      </c>
    </row>
    <row r="571" spans="1:20" s="43" customFormat="1" ht="19.5" customHeight="1" x14ac:dyDescent="0.2">
      <c r="A571" s="35">
        <v>556</v>
      </c>
      <c r="B571" s="36" t="s">
        <v>588</v>
      </c>
      <c r="C571" s="37" t="s">
        <v>1570</v>
      </c>
      <c r="D571" s="38" t="s">
        <v>2462</v>
      </c>
      <c r="E571" s="39">
        <v>474902</v>
      </c>
      <c r="F571" s="37" t="s">
        <v>2898</v>
      </c>
      <c r="G571" s="34">
        <v>2010</v>
      </c>
      <c r="H571" s="34" t="s">
        <v>3002</v>
      </c>
      <c r="I571" s="37" t="s">
        <v>17</v>
      </c>
      <c r="J571" s="40">
        <v>21.6</v>
      </c>
      <c r="K571" s="41">
        <v>86.510185185185179</v>
      </c>
      <c r="L571" s="42">
        <f t="shared" si="71"/>
        <v>1868.62</v>
      </c>
      <c r="M571" s="34" t="s">
        <v>3058</v>
      </c>
      <c r="N571" s="44">
        <v>0</v>
      </c>
      <c r="O571" s="34" t="s">
        <v>3042</v>
      </c>
      <c r="P571" s="41">
        <v>1</v>
      </c>
      <c r="Q571" s="41">
        <f>P571*J571</f>
        <v>21.6</v>
      </c>
      <c r="R571" s="41">
        <v>0</v>
      </c>
      <c r="S571" s="41">
        <v>-1868.62</v>
      </c>
      <c r="T571" s="41" t="s">
        <v>3012</v>
      </c>
    </row>
    <row r="572" spans="1:20" s="43" customFormat="1" ht="19.5" customHeight="1" x14ac:dyDescent="0.2">
      <c r="A572" s="35">
        <v>557</v>
      </c>
      <c r="B572" s="36" t="s">
        <v>589</v>
      </c>
      <c r="C572" s="37" t="s">
        <v>1571</v>
      </c>
      <c r="D572" s="38" t="s">
        <v>2463</v>
      </c>
      <c r="E572" s="39">
        <v>347657</v>
      </c>
      <c r="F572" s="37" t="s">
        <v>2899</v>
      </c>
      <c r="G572" s="34">
        <v>2010</v>
      </c>
      <c r="H572" s="34" t="s">
        <v>3002</v>
      </c>
      <c r="I572" s="37" t="s">
        <v>17</v>
      </c>
      <c r="J572" s="40">
        <v>13</v>
      </c>
      <c r="K572" s="41">
        <v>415.26</v>
      </c>
      <c r="L572" s="42">
        <f t="shared" si="71"/>
        <v>5398.38</v>
      </c>
      <c r="M572" s="34" t="s">
        <v>3058</v>
      </c>
      <c r="N572" s="44">
        <v>0</v>
      </c>
      <c r="O572" s="34" t="s">
        <v>3067</v>
      </c>
      <c r="P572" s="41">
        <f t="shared" ref="P572:P575" si="84">K572*0.3</f>
        <v>124.57799999999999</v>
      </c>
      <c r="Q572" s="41">
        <f t="shared" ref="Q572:Q575" si="85">P572*J572</f>
        <v>1619.5139999999999</v>
      </c>
      <c r="R572" s="41">
        <v>0</v>
      </c>
      <c r="S572" s="41">
        <v>-5398.38</v>
      </c>
      <c r="T572" s="41" t="s">
        <v>3012</v>
      </c>
    </row>
    <row r="573" spans="1:20" s="43" customFormat="1" ht="19.5" customHeight="1" x14ac:dyDescent="0.2">
      <c r="A573" s="35">
        <v>558</v>
      </c>
      <c r="B573" s="36" t="s">
        <v>590</v>
      </c>
      <c r="C573" s="37" t="s">
        <v>1572</v>
      </c>
      <c r="D573" s="38" t="s">
        <v>2464</v>
      </c>
      <c r="E573" s="39">
        <v>395810</v>
      </c>
      <c r="F573" s="37" t="s">
        <v>2897</v>
      </c>
      <c r="G573" s="34">
        <v>2010</v>
      </c>
      <c r="H573" s="34" t="s">
        <v>3002</v>
      </c>
      <c r="I573" s="37" t="s">
        <v>17</v>
      </c>
      <c r="J573" s="40">
        <v>8</v>
      </c>
      <c r="K573" s="41">
        <v>111.075</v>
      </c>
      <c r="L573" s="42">
        <f t="shared" si="71"/>
        <v>888.6</v>
      </c>
      <c r="M573" s="34" t="s">
        <v>3058</v>
      </c>
      <c r="N573" s="44">
        <v>0</v>
      </c>
      <c r="O573" s="34" t="s">
        <v>3067</v>
      </c>
      <c r="P573" s="41">
        <f t="shared" si="84"/>
        <v>33.322499999999998</v>
      </c>
      <c r="Q573" s="41">
        <f t="shared" si="85"/>
        <v>266.58</v>
      </c>
      <c r="R573" s="41">
        <v>0</v>
      </c>
      <c r="S573" s="41">
        <v>-888.6</v>
      </c>
      <c r="T573" s="41" t="s">
        <v>3012</v>
      </c>
    </row>
    <row r="574" spans="1:20" s="43" customFormat="1" ht="19.5" customHeight="1" x14ac:dyDescent="0.2">
      <c r="A574" s="35">
        <v>559</v>
      </c>
      <c r="B574" s="36" t="s">
        <v>591</v>
      </c>
      <c r="C574" s="37" t="s">
        <v>1573</v>
      </c>
      <c r="D574" s="38" t="s">
        <v>1573</v>
      </c>
      <c r="E574" s="39">
        <v>384387</v>
      </c>
      <c r="F574" s="37" t="s">
        <v>2848</v>
      </c>
      <c r="G574" s="34">
        <v>2010</v>
      </c>
      <c r="H574" s="34" t="s">
        <v>3002</v>
      </c>
      <c r="I574" s="37" t="s">
        <v>17</v>
      </c>
      <c r="J574" s="40">
        <v>0.8</v>
      </c>
      <c r="K574" s="41">
        <v>141.1</v>
      </c>
      <c r="L574" s="42">
        <f t="shared" si="71"/>
        <v>112.88</v>
      </c>
      <c r="M574" s="34" t="s">
        <v>3058</v>
      </c>
      <c r="N574" s="44">
        <v>0</v>
      </c>
      <c r="O574" s="34" t="s">
        <v>3067</v>
      </c>
      <c r="P574" s="41">
        <f t="shared" si="84"/>
        <v>42.33</v>
      </c>
      <c r="Q574" s="41">
        <f t="shared" si="85"/>
        <v>33.863999999999997</v>
      </c>
      <c r="R574" s="41">
        <v>0</v>
      </c>
      <c r="S574" s="41">
        <v>-112.88</v>
      </c>
      <c r="T574" s="41" t="s">
        <v>3012</v>
      </c>
    </row>
    <row r="575" spans="1:20" s="43" customFormat="1" ht="19.5" customHeight="1" x14ac:dyDescent="0.2">
      <c r="A575" s="35">
        <v>560</v>
      </c>
      <c r="B575" s="36" t="s">
        <v>592</v>
      </c>
      <c r="C575" s="37" t="s">
        <v>1574</v>
      </c>
      <c r="D575" s="38" t="s">
        <v>2465</v>
      </c>
      <c r="E575" s="39">
        <v>346305</v>
      </c>
      <c r="F575" s="37" t="s">
        <v>2900</v>
      </c>
      <c r="G575" s="34">
        <v>2010</v>
      </c>
      <c r="H575" s="34" t="s">
        <v>3002</v>
      </c>
      <c r="I575" s="37" t="s">
        <v>3005</v>
      </c>
      <c r="J575" s="40">
        <v>117.79</v>
      </c>
      <c r="K575" s="41">
        <v>46.994736395279737</v>
      </c>
      <c r="L575" s="42">
        <f t="shared" si="71"/>
        <v>5535.51</v>
      </c>
      <c r="M575" s="34" t="s">
        <v>3058</v>
      </c>
      <c r="N575" s="44">
        <v>0</v>
      </c>
      <c r="O575" s="34" t="s">
        <v>3067</v>
      </c>
      <c r="P575" s="41">
        <f t="shared" si="84"/>
        <v>14.098420918583921</v>
      </c>
      <c r="Q575" s="41">
        <f t="shared" si="85"/>
        <v>1660.653</v>
      </c>
      <c r="R575" s="41">
        <v>0</v>
      </c>
      <c r="S575" s="41">
        <v>-5535.51</v>
      </c>
      <c r="T575" s="41" t="s">
        <v>3012</v>
      </c>
    </row>
    <row r="576" spans="1:20" s="43" customFormat="1" ht="19.5" customHeight="1" x14ac:dyDescent="0.2">
      <c r="A576" s="35">
        <v>561</v>
      </c>
      <c r="B576" s="36" t="s">
        <v>593</v>
      </c>
      <c r="C576" s="37" t="s">
        <v>1575</v>
      </c>
      <c r="D576" s="38" t="s">
        <v>2466</v>
      </c>
      <c r="E576" s="39">
        <v>335762</v>
      </c>
      <c r="F576" s="37" t="s">
        <v>2901</v>
      </c>
      <c r="G576" s="34">
        <v>2010</v>
      </c>
      <c r="H576" s="34" t="s">
        <v>3002</v>
      </c>
      <c r="I576" s="37" t="s">
        <v>3005</v>
      </c>
      <c r="J576" s="40">
        <v>15</v>
      </c>
      <c r="K576" s="41">
        <v>519.15</v>
      </c>
      <c r="L576" s="42">
        <f t="shared" si="71"/>
        <v>7787.25</v>
      </c>
      <c r="M576" s="34" t="s">
        <v>3058</v>
      </c>
      <c r="N576" s="44">
        <v>0</v>
      </c>
      <c r="O576" s="34" t="s">
        <v>3066</v>
      </c>
      <c r="P576" s="41">
        <v>1</v>
      </c>
      <c r="Q576" s="41">
        <f>P576*J576</f>
        <v>15</v>
      </c>
      <c r="R576" s="41">
        <v>0</v>
      </c>
      <c r="S576" s="41">
        <v>-7787.25</v>
      </c>
      <c r="T576" s="41" t="s">
        <v>3012</v>
      </c>
    </row>
    <row r="577" spans="1:20" s="43" customFormat="1" ht="19.5" customHeight="1" x14ac:dyDescent="0.2">
      <c r="A577" s="35">
        <v>562</v>
      </c>
      <c r="B577" s="36" t="s">
        <v>528</v>
      </c>
      <c r="C577" s="37" t="s">
        <v>1510</v>
      </c>
      <c r="D577" s="38" t="s">
        <v>1510</v>
      </c>
      <c r="E577" s="39">
        <v>381991</v>
      </c>
      <c r="F577" s="37" t="s">
        <v>2881</v>
      </c>
      <c r="G577" s="34">
        <v>2014</v>
      </c>
      <c r="H577" s="34" t="s">
        <v>3002</v>
      </c>
      <c r="I577" s="37" t="s">
        <v>3005</v>
      </c>
      <c r="J577" s="40">
        <v>189</v>
      </c>
      <c r="K577" s="41">
        <v>142.75</v>
      </c>
      <c r="L577" s="42">
        <f t="shared" si="71"/>
        <v>26979.75</v>
      </c>
      <c r="M577" s="34" t="s">
        <v>3058</v>
      </c>
      <c r="N577" s="44">
        <v>0</v>
      </c>
      <c r="O577" s="34" t="s">
        <v>3067</v>
      </c>
      <c r="P577" s="41">
        <f>K577*0.75</f>
        <v>107.0625</v>
      </c>
      <c r="Q577" s="41">
        <f>P577*J577</f>
        <v>20234.8125</v>
      </c>
      <c r="R577" s="41">
        <v>0</v>
      </c>
      <c r="S577" s="41">
        <v>-26979.75</v>
      </c>
      <c r="T577" s="41" t="s">
        <v>3012</v>
      </c>
    </row>
    <row r="578" spans="1:20" s="43" customFormat="1" ht="19.5" customHeight="1" x14ac:dyDescent="0.2">
      <c r="A578" s="35">
        <v>563</v>
      </c>
      <c r="B578" s="36" t="s">
        <v>594</v>
      </c>
      <c r="C578" s="37" t="s">
        <v>1576</v>
      </c>
      <c r="D578" s="38" t="s">
        <v>2467</v>
      </c>
      <c r="E578" s="39">
        <v>346374</v>
      </c>
      <c r="F578" s="37" t="s">
        <v>2881</v>
      </c>
      <c r="G578" s="34">
        <v>2014</v>
      </c>
      <c r="H578" s="34" t="s">
        <v>3002</v>
      </c>
      <c r="I578" s="37" t="s">
        <v>3005</v>
      </c>
      <c r="J578" s="40">
        <v>2.2000000000000002</v>
      </c>
      <c r="K578" s="41">
        <v>1733.4272727272726</v>
      </c>
      <c r="L578" s="42">
        <f t="shared" si="71"/>
        <v>3813.54</v>
      </c>
      <c r="M578" s="34" t="s">
        <v>3058</v>
      </c>
      <c r="N578" s="44">
        <v>0</v>
      </c>
      <c r="O578" s="34" t="s">
        <v>3067</v>
      </c>
      <c r="P578" s="64">
        <v>1213.3990909090908</v>
      </c>
      <c r="Q578" s="64">
        <f>P578*J578</f>
        <v>2669.4780000000001</v>
      </c>
      <c r="R578" s="41">
        <v>0</v>
      </c>
      <c r="S578" s="41">
        <v>-3813.54</v>
      </c>
      <c r="T578" s="41" t="s">
        <v>3012</v>
      </c>
    </row>
    <row r="579" spans="1:20" s="43" customFormat="1" ht="19.5" customHeight="1" x14ac:dyDescent="0.2">
      <c r="A579" s="35">
        <v>564</v>
      </c>
      <c r="B579" s="36" t="s">
        <v>595</v>
      </c>
      <c r="C579" s="37" t="s">
        <v>1577</v>
      </c>
      <c r="D579" s="38" t="s">
        <v>2468</v>
      </c>
      <c r="E579" s="39">
        <v>475394</v>
      </c>
      <c r="F579" s="37" t="s">
        <v>2901</v>
      </c>
      <c r="G579" s="34">
        <v>2014</v>
      </c>
      <c r="H579" s="34" t="s">
        <v>3002</v>
      </c>
      <c r="I579" s="37" t="s">
        <v>3005</v>
      </c>
      <c r="J579" s="40">
        <v>1.03</v>
      </c>
      <c r="K579" s="41">
        <v>85.155339805825236</v>
      </c>
      <c r="L579" s="42">
        <f t="shared" si="71"/>
        <v>87.71</v>
      </c>
      <c r="M579" s="34" t="s">
        <v>3058</v>
      </c>
      <c r="N579" s="44">
        <v>0</v>
      </c>
      <c r="O579" s="34" t="s">
        <v>3067</v>
      </c>
      <c r="P579" s="64">
        <v>59.608737864077661</v>
      </c>
      <c r="Q579" s="64">
        <f>P579*J579</f>
        <v>61.396999999999991</v>
      </c>
      <c r="R579" s="41">
        <v>0</v>
      </c>
      <c r="S579" s="41">
        <v>-87.71</v>
      </c>
      <c r="T579" s="41" t="s">
        <v>3012</v>
      </c>
    </row>
    <row r="580" spans="1:20" s="43" customFormat="1" ht="19.5" customHeight="1" x14ac:dyDescent="0.2">
      <c r="A580" s="35">
        <v>565</v>
      </c>
      <c r="B580" s="36" t="s">
        <v>596</v>
      </c>
      <c r="C580" s="37" t="s">
        <v>1578</v>
      </c>
      <c r="D580" s="38" t="s">
        <v>2469</v>
      </c>
      <c r="E580" s="39">
        <v>475256</v>
      </c>
      <c r="F580" s="37" t="s">
        <v>2901</v>
      </c>
      <c r="G580" s="34">
        <v>2014</v>
      </c>
      <c r="H580" s="34" t="s">
        <v>3002</v>
      </c>
      <c r="I580" s="37" t="s">
        <v>3005</v>
      </c>
      <c r="J580" s="40">
        <v>143.03</v>
      </c>
      <c r="K580" s="41">
        <v>67.360274068377265</v>
      </c>
      <c r="L580" s="42">
        <f t="shared" si="71"/>
        <v>9634.5400000000009</v>
      </c>
      <c r="M580" s="34" t="s">
        <v>3058</v>
      </c>
      <c r="N580" s="44">
        <v>0</v>
      </c>
      <c r="O580" s="34" t="s">
        <v>3067</v>
      </c>
      <c r="P580" s="64">
        <v>47.152191847864081</v>
      </c>
      <c r="Q580" s="64">
        <f>P580*J580</f>
        <v>6744.1779999999999</v>
      </c>
      <c r="R580" s="41">
        <v>0</v>
      </c>
      <c r="S580" s="41">
        <v>-9634.5400000000009</v>
      </c>
      <c r="T580" s="41" t="s">
        <v>3012</v>
      </c>
    </row>
    <row r="581" spans="1:20" s="43" customFormat="1" ht="19.5" customHeight="1" x14ac:dyDescent="0.2">
      <c r="A581" s="35">
        <v>566</v>
      </c>
      <c r="B581" s="36" t="s">
        <v>597</v>
      </c>
      <c r="C581" s="37" t="s">
        <v>1579</v>
      </c>
      <c r="D581" s="38" t="s">
        <v>2470</v>
      </c>
      <c r="E581" s="39">
        <v>378457</v>
      </c>
      <c r="F581" s="37" t="s">
        <v>2840</v>
      </c>
      <c r="G581" s="34">
        <v>2014</v>
      </c>
      <c r="H581" s="34" t="s">
        <v>3002</v>
      </c>
      <c r="I581" s="37" t="s">
        <v>11</v>
      </c>
      <c r="J581" s="40">
        <v>5</v>
      </c>
      <c r="K581" s="41">
        <v>178.31199999999998</v>
      </c>
      <c r="L581" s="42">
        <f t="shared" si="71"/>
        <v>891.56</v>
      </c>
      <c r="M581" s="34" t="s">
        <v>3059</v>
      </c>
      <c r="N581" s="44">
        <v>0.25</v>
      </c>
      <c r="O581" s="34" t="s">
        <v>3066</v>
      </c>
      <c r="P581" s="41">
        <v>14.6</v>
      </c>
      <c r="Q581" s="41">
        <f>P581*N581</f>
        <v>3.65</v>
      </c>
      <c r="R581" s="41">
        <v>3.65</v>
      </c>
      <c r="S581" s="41">
        <v>-887.91</v>
      </c>
      <c r="T581" s="41" t="s">
        <v>3012</v>
      </c>
    </row>
    <row r="582" spans="1:20" s="43" customFormat="1" ht="19.5" customHeight="1" x14ac:dyDescent="0.2">
      <c r="A582" s="35">
        <v>567</v>
      </c>
      <c r="B582" s="36" t="s">
        <v>598</v>
      </c>
      <c r="C582" s="37" t="s">
        <v>1580</v>
      </c>
      <c r="D582" s="38" t="s">
        <v>2471</v>
      </c>
      <c r="E582" s="39">
        <v>377464</v>
      </c>
      <c r="F582" s="37" t="s">
        <v>2840</v>
      </c>
      <c r="G582" s="34">
        <v>2014</v>
      </c>
      <c r="H582" s="34" t="s">
        <v>3002</v>
      </c>
      <c r="I582" s="37" t="s">
        <v>11</v>
      </c>
      <c r="J582" s="40">
        <v>7</v>
      </c>
      <c r="K582" s="41">
        <v>796.24285714285713</v>
      </c>
      <c r="L582" s="42">
        <f t="shared" si="71"/>
        <v>5573.7</v>
      </c>
      <c r="M582" s="34" t="s">
        <v>3058</v>
      </c>
      <c r="N582" s="44">
        <v>0</v>
      </c>
      <c r="O582" s="34" t="s">
        <v>3066</v>
      </c>
      <c r="P582" s="41">
        <v>1</v>
      </c>
      <c r="Q582" s="41">
        <v>7</v>
      </c>
      <c r="R582" s="41">
        <v>0</v>
      </c>
      <c r="S582" s="41">
        <v>-5573.7</v>
      </c>
      <c r="T582" s="41" t="s">
        <v>3012</v>
      </c>
    </row>
    <row r="583" spans="1:20" s="43" customFormat="1" ht="19.5" customHeight="1" x14ac:dyDescent="0.2">
      <c r="A583" s="35">
        <v>568</v>
      </c>
      <c r="B583" s="36" t="s">
        <v>599</v>
      </c>
      <c r="C583" s="37" t="s">
        <v>1581</v>
      </c>
      <c r="D583" s="38" t="s">
        <v>2472</v>
      </c>
      <c r="E583" s="39">
        <v>377716</v>
      </c>
      <c r="F583" s="37" t="s">
        <v>2840</v>
      </c>
      <c r="G583" s="34">
        <v>2014</v>
      </c>
      <c r="H583" s="34" t="s">
        <v>3002</v>
      </c>
      <c r="I583" s="37" t="s">
        <v>11</v>
      </c>
      <c r="J583" s="40">
        <v>2</v>
      </c>
      <c r="K583" s="41">
        <v>11927.764999999999</v>
      </c>
      <c r="L583" s="42">
        <f t="shared" si="71"/>
        <v>23855.53</v>
      </c>
      <c r="M583" s="34" t="s">
        <v>3059</v>
      </c>
      <c r="N583" s="44">
        <v>300</v>
      </c>
      <c r="O583" s="34" t="s">
        <v>3067</v>
      </c>
      <c r="P583" s="64">
        <v>8349.4354999999996</v>
      </c>
      <c r="Q583" s="64">
        <f>P583*J583</f>
        <v>16698.870999999999</v>
      </c>
      <c r="R583" s="41">
        <v>4380</v>
      </c>
      <c r="S583" s="41">
        <v>-19475.53</v>
      </c>
      <c r="T583" s="41" t="s">
        <v>3012</v>
      </c>
    </row>
    <row r="584" spans="1:20" s="43" customFormat="1" ht="19.5" customHeight="1" x14ac:dyDescent="0.2">
      <c r="A584" s="35">
        <v>569</v>
      </c>
      <c r="B584" s="36" t="s">
        <v>600</v>
      </c>
      <c r="C584" s="37" t="s">
        <v>1582</v>
      </c>
      <c r="D584" s="38" t="s">
        <v>2473</v>
      </c>
      <c r="E584" s="39">
        <v>377671</v>
      </c>
      <c r="F584" s="37" t="s">
        <v>2840</v>
      </c>
      <c r="G584" s="34">
        <v>2013</v>
      </c>
      <c r="H584" s="34" t="s">
        <v>3002</v>
      </c>
      <c r="I584" s="37" t="s">
        <v>11</v>
      </c>
      <c r="J584" s="40">
        <v>1</v>
      </c>
      <c r="K584" s="41">
        <v>40683.94</v>
      </c>
      <c r="L584" s="42">
        <f t="shared" si="71"/>
        <v>40683.94</v>
      </c>
      <c r="M584" s="34" t="s">
        <v>3059</v>
      </c>
      <c r="N584" s="44">
        <v>100</v>
      </c>
      <c r="O584" s="34" t="s">
        <v>3067</v>
      </c>
      <c r="P584" s="41">
        <f>K584*0.5</f>
        <v>20341.97</v>
      </c>
      <c r="Q584" s="41">
        <f>P584*J584</f>
        <v>20341.97</v>
      </c>
      <c r="R584" s="41">
        <v>1460</v>
      </c>
      <c r="S584" s="41">
        <v>-39223.94</v>
      </c>
      <c r="T584" s="41" t="s">
        <v>3012</v>
      </c>
    </row>
    <row r="585" spans="1:20" s="43" customFormat="1" ht="19.5" customHeight="1" x14ac:dyDescent="0.2">
      <c r="A585" s="35">
        <v>570</v>
      </c>
      <c r="B585" s="36" t="s">
        <v>601</v>
      </c>
      <c r="C585" s="37" t="s">
        <v>1583</v>
      </c>
      <c r="D585" s="38" t="s">
        <v>2474</v>
      </c>
      <c r="E585" s="39">
        <v>377428</v>
      </c>
      <c r="F585" s="37" t="s">
        <v>2840</v>
      </c>
      <c r="G585" s="34">
        <v>2013</v>
      </c>
      <c r="H585" s="34" t="s">
        <v>3002</v>
      </c>
      <c r="I585" s="37" t="s">
        <v>11</v>
      </c>
      <c r="J585" s="40">
        <v>1</v>
      </c>
      <c r="K585" s="41">
        <v>1303.05</v>
      </c>
      <c r="L585" s="42">
        <f t="shared" si="71"/>
        <v>1303.05</v>
      </c>
      <c r="M585" s="34" t="s">
        <v>3058</v>
      </c>
      <c r="N585" s="44">
        <v>0</v>
      </c>
      <c r="O585" s="34" t="s">
        <v>3066</v>
      </c>
      <c r="P585" s="41">
        <v>1</v>
      </c>
      <c r="Q585" s="41">
        <f>P585*J585</f>
        <v>1</v>
      </c>
      <c r="R585" s="41">
        <v>0</v>
      </c>
      <c r="S585" s="41">
        <v>-1303.05</v>
      </c>
      <c r="T585" s="41" t="s">
        <v>3012</v>
      </c>
    </row>
    <row r="586" spans="1:20" s="43" customFormat="1" ht="19.5" customHeight="1" x14ac:dyDescent="0.2">
      <c r="A586" s="35">
        <v>571</v>
      </c>
      <c r="B586" s="36" t="s">
        <v>602</v>
      </c>
      <c r="C586" s="37" t="s">
        <v>1584</v>
      </c>
      <c r="D586" s="38" t="s">
        <v>2475</v>
      </c>
      <c r="E586" s="39">
        <v>390250</v>
      </c>
      <c r="F586" s="37" t="s">
        <v>2902</v>
      </c>
      <c r="G586" s="34">
        <v>2016</v>
      </c>
      <c r="H586" s="34" t="s">
        <v>3002</v>
      </c>
      <c r="I586" s="37" t="s">
        <v>11</v>
      </c>
      <c r="J586" s="40">
        <v>2</v>
      </c>
      <c r="K586" s="41">
        <v>135.6</v>
      </c>
      <c r="L586" s="42">
        <f t="shared" si="71"/>
        <v>271.2</v>
      </c>
      <c r="M586" s="34" t="s">
        <v>3058</v>
      </c>
      <c r="N586" s="44">
        <v>0</v>
      </c>
      <c r="O586" s="34" t="s">
        <v>3066</v>
      </c>
      <c r="P586" s="41">
        <v>1</v>
      </c>
      <c r="Q586" s="41">
        <v>2</v>
      </c>
      <c r="R586" s="41">
        <v>0</v>
      </c>
      <c r="S586" s="41">
        <v>-271.2</v>
      </c>
      <c r="T586" s="41" t="s">
        <v>3012</v>
      </c>
    </row>
    <row r="587" spans="1:20" s="43" customFormat="1" ht="19.5" customHeight="1" x14ac:dyDescent="0.2">
      <c r="A587" s="35">
        <v>572</v>
      </c>
      <c r="B587" s="36" t="s">
        <v>603</v>
      </c>
      <c r="C587" s="37" t="s">
        <v>1585</v>
      </c>
      <c r="D587" s="38" t="s">
        <v>2476</v>
      </c>
      <c r="E587" s="39">
        <v>449611</v>
      </c>
      <c r="F587" s="37" t="s">
        <v>2825</v>
      </c>
      <c r="G587" s="34">
        <v>2010</v>
      </c>
      <c r="H587" s="34" t="s">
        <v>3002</v>
      </c>
      <c r="I587" s="37" t="s">
        <v>11</v>
      </c>
      <c r="J587" s="40">
        <v>50</v>
      </c>
      <c r="K587" s="41">
        <v>23.248000000000001</v>
      </c>
      <c r="L587" s="42">
        <f t="shared" si="71"/>
        <v>1162.4000000000001</v>
      </c>
      <c r="M587" s="34" t="s">
        <v>3058</v>
      </c>
      <c r="N587" s="44">
        <v>0</v>
      </c>
      <c r="O587" s="34" t="s">
        <v>3066</v>
      </c>
      <c r="P587" s="41">
        <v>1</v>
      </c>
      <c r="Q587" s="41">
        <f>P587*J587</f>
        <v>50</v>
      </c>
      <c r="R587" s="41">
        <v>0</v>
      </c>
      <c r="S587" s="41">
        <v>-1162.4000000000001</v>
      </c>
      <c r="T587" s="41" t="s">
        <v>3012</v>
      </c>
    </row>
    <row r="588" spans="1:20" s="43" customFormat="1" ht="19.5" customHeight="1" x14ac:dyDescent="0.2">
      <c r="A588" s="35">
        <v>573</v>
      </c>
      <c r="B588" s="36" t="s">
        <v>604</v>
      </c>
      <c r="C588" s="37" t="s">
        <v>1586</v>
      </c>
      <c r="D588" s="38" t="s">
        <v>2477</v>
      </c>
      <c r="E588" s="39">
        <v>459256</v>
      </c>
      <c r="F588" s="37" t="s">
        <v>2858</v>
      </c>
      <c r="G588" s="34">
        <v>2010</v>
      </c>
      <c r="H588" s="34" t="s">
        <v>3002</v>
      </c>
      <c r="I588" s="37" t="s">
        <v>11</v>
      </c>
      <c r="J588" s="40">
        <v>3</v>
      </c>
      <c r="K588" s="41">
        <v>2133.4833333333331</v>
      </c>
      <c r="L588" s="42">
        <f t="shared" si="71"/>
        <v>6400.4499999999989</v>
      </c>
      <c r="M588" s="34" t="s">
        <v>3059</v>
      </c>
      <c r="N588" s="44">
        <v>2.67</v>
      </c>
      <c r="O588" s="34" t="s">
        <v>3067</v>
      </c>
      <c r="P588" s="41">
        <f>K588*0.5</f>
        <v>1066.7416666666666</v>
      </c>
      <c r="Q588" s="41">
        <f>P588*J588</f>
        <v>3200.2249999999995</v>
      </c>
      <c r="R588" s="41">
        <v>38.981999999999999</v>
      </c>
      <c r="S588" s="41">
        <v>-6361.4679999999989</v>
      </c>
      <c r="T588" s="41" t="s">
        <v>3012</v>
      </c>
    </row>
    <row r="589" spans="1:20" s="43" customFormat="1" ht="19.5" customHeight="1" x14ac:dyDescent="0.2">
      <c r="A589" s="35">
        <v>574</v>
      </c>
      <c r="B589" s="36" t="s">
        <v>605</v>
      </c>
      <c r="C589" s="37" t="s">
        <v>1587</v>
      </c>
      <c r="D589" s="38" t="s">
        <v>2478</v>
      </c>
      <c r="E589" s="39">
        <v>417957</v>
      </c>
      <c r="F589" s="37" t="s">
        <v>2903</v>
      </c>
      <c r="G589" s="34">
        <v>2014</v>
      </c>
      <c r="H589" s="34" t="s">
        <v>3002</v>
      </c>
      <c r="I589" s="37" t="s">
        <v>11</v>
      </c>
      <c r="J589" s="40">
        <v>12</v>
      </c>
      <c r="K589" s="41">
        <v>694.21</v>
      </c>
      <c r="L589" s="42">
        <f t="shared" si="71"/>
        <v>8330.52</v>
      </c>
      <c r="M589" s="34" t="s">
        <v>3058</v>
      </c>
      <c r="N589" s="44">
        <v>0</v>
      </c>
      <c r="O589" s="34" t="s">
        <v>3067</v>
      </c>
      <c r="P589" s="41">
        <f>K589*0.75</f>
        <v>520.65750000000003</v>
      </c>
      <c r="Q589" s="41">
        <f>P589*J589</f>
        <v>6247.89</v>
      </c>
      <c r="R589" s="41">
        <v>0</v>
      </c>
      <c r="S589" s="41">
        <v>-8330.52</v>
      </c>
      <c r="T589" s="41" t="s">
        <v>3012</v>
      </c>
    </row>
    <row r="590" spans="1:20" s="43" customFormat="1" ht="19.5" customHeight="1" x14ac:dyDescent="0.2">
      <c r="A590" s="35">
        <v>575</v>
      </c>
      <c r="B590" s="36" t="s">
        <v>606</v>
      </c>
      <c r="C590" s="37" t="s">
        <v>1588</v>
      </c>
      <c r="D590" s="38" t="s">
        <v>2479</v>
      </c>
      <c r="E590" s="39">
        <v>357133</v>
      </c>
      <c r="F590" s="37" t="s">
        <v>2904</v>
      </c>
      <c r="G590" s="34">
        <v>2014</v>
      </c>
      <c r="H590" s="34" t="s">
        <v>3002</v>
      </c>
      <c r="I590" s="37" t="s">
        <v>11</v>
      </c>
      <c r="J590" s="40">
        <v>5</v>
      </c>
      <c r="K590" s="41">
        <v>508.48</v>
      </c>
      <c r="L590" s="42">
        <f t="shared" si="71"/>
        <v>2542.4</v>
      </c>
      <c r="M590" s="34" t="s">
        <v>3059</v>
      </c>
      <c r="N590" s="44">
        <v>12.5</v>
      </c>
      <c r="O590" s="34" t="s">
        <v>3066</v>
      </c>
      <c r="P590" s="41">
        <v>14.6</v>
      </c>
      <c r="Q590" s="41">
        <f>P590*N590</f>
        <v>182.5</v>
      </c>
      <c r="R590" s="41">
        <v>182.5</v>
      </c>
      <c r="S590" s="41">
        <v>-2359.9</v>
      </c>
      <c r="T590" s="41" t="s">
        <v>3012</v>
      </c>
    </row>
    <row r="591" spans="1:20" s="43" customFormat="1" ht="19.5" customHeight="1" x14ac:dyDescent="0.2">
      <c r="A591" s="35">
        <v>576</v>
      </c>
      <c r="B591" s="36" t="s">
        <v>607</v>
      </c>
      <c r="C591" s="37" t="s">
        <v>1589</v>
      </c>
      <c r="D591" s="38" t="s">
        <v>2480</v>
      </c>
      <c r="E591" s="39">
        <v>491794</v>
      </c>
      <c r="F591" s="37" t="s">
        <v>2905</v>
      </c>
      <c r="G591" s="34">
        <v>2010</v>
      </c>
      <c r="H591" s="34" t="s">
        <v>3002</v>
      </c>
      <c r="I591" s="37" t="s">
        <v>11</v>
      </c>
      <c r="J591" s="40">
        <v>1</v>
      </c>
      <c r="K591" s="41">
        <v>1493</v>
      </c>
      <c r="L591" s="42">
        <f t="shared" si="71"/>
        <v>1493</v>
      </c>
      <c r="M591" s="34" t="s">
        <v>3059</v>
      </c>
      <c r="N591" s="44">
        <v>5</v>
      </c>
      <c r="O591" s="34" t="s">
        <v>3067</v>
      </c>
      <c r="P591" s="41">
        <f>K591*0.5</f>
        <v>746.5</v>
      </c>
      <c r="Q591" s="41">
        <f>P591*J591</f>
        <v>746.5</v>
      </c>
      <c r="R591" s="41">
        <v>73</v>
      </c>
      <c r="S591" s="41">
        <v>-1420</v>
      </c>
      <c r="T591" s="41" t="s">
        <v>3012</v>
      </c>
    </row>
    <row r="592" spans="1:20" s="43" customFormat="1" ht="19.5" customHeight="1" x14ac:dyDescent="0.2">
      <c r="A592" s="35">
        <v>577</v>
      </c>
      <c r="B592" s="36" t="s">
        <v>608</v>
      </c>
      <c r="C592" s="37" t="s">
        <v>1590</v>
      </c>
      <c r="D592" s="38" t="s">
        <v>2481</v>
      </c>
      <c r="E592" s="39">
        <v>378569</v>
      </c>
      <c r="F592" s="37" t="s">
        <v>2822</v>
      </c>
      <c r="G592" s="34">
        <v>2010</v>
      </c>
      <c r="H592" s="34" t="s">
        <v>3002</v>
      </c>
      <c r="I592" s="37" t="s">
        <v>11</v>
      </c>
      <c r="J592" s="40">
        <v>4</v>
      </c>
      <c r="K592" s="41">
        <v>125.08499999999999</v>
      </c>
      <c r="L592" s="42">
        <f t="shared" ref="L592:L655" si="86">K592*J592</f>
        <v>500.34</v>
      </c>
      <c r="M592" s="34" t="s">
        <v>3058</v>
      </c>
      <c r="N592" s="44">
        <v>0</v>
      </c>
      <c r="O592" s="34" t="s">
        <v>3066</v>
      </c>
      <c r="P592" s="41">
        <v>1</v>
      </c>
      <c r="Q592" s="41">
        <f t="shared" ref="Q592:Q593" si="87">P592*J592</f>
        <v>4</v>
      </c>
      <c r="R592" s="41">
        <v>0</v>
      </c>
      <c r="S592" s="41">
        <v>-500.34</v>
      </c>
      <c r="T592" s="41" t="s">
        <v>3012</v>
      </c>
    </row>
    <row r="593" spans="1:20" s="43" customFormat="1" ht="19.5" customHeight="1" x14ac:dyDescent="0.2">
      <c r="A593" s="35">
        <v>578</v>
      </c>
      <c r="B593" s="36" t="s">
        <v>609</v>
      </c>
      <c r="C593" s="37" t="s">
        <v>1591</v>
      </c>
      <c r="D593" s="38" t="s">
        <v>2482</v>
      </c>
      <c r="E593" s="39">
        <v>378164</v>
      </c>
      <c r="F593" s="37" t="s">
        <v>2825</v>
      </c>
      <c r="G593" s="34">
        <v>2010</v>
      </c>
      <c r="H593" s="34" t="s">
        <v>3002</v>
      </c>
      <c r="I593" s="37" t="s">
        <v>11</v>
      </c>
      <c r="J593" s="40">
        <v>2</v>
      </c>
      <c r="K593" s="41">
        <v>427.07</v>
      </c>
      <c r="L593" s="42">
        <f t="shared" si="86"/>
        <v>854.14</v>
      </c>
      <c r="M593" s="34" t="s">
        <v>3058</v>
      </c>
      <c r="N593" s="44">
        <v>0</v>
      </c>
      <c r="O593" s="34" t="s">
        <v>3066</v>
      </c>
      <c r="P593" s="41">
        <v>1</v>
      </c>
      <c r="Q593" s="41">
        <f t="shared" si="87"/>
        <v>2</v>
      </c>
      <c r="R593" s="41">
        <v>0</v>
      </c>
      <c r="S593" s="41">
        <v>-854.14</v>
      </c>
      <c r="T593" s="41" t="s">
        <v>3012</v>
      </c>
    </row>
    <row r="594" spans="1:20" s="43" customFormat="1" ht="19.5" customHeight="1" x14ac:dyDescent="0.2">
      <c r="A594" s="35">
        <v>579</v>
      </c>
      <c r="B594" s="36" t="s">
        <v>610</v>
      </c>
      <c r="C594" s="37" t="s">
        <v>1592</v>
      </c>
      <c r="D594" s="38" t="s">
        <v>2483</v>
      </c>
      <c r="E594" s="39">
        <v>378284</v>
      </c>
      <c r="F594" s="37" t="s">
        <v>2906</v>
      </c>
      <c r="G594" s="34">
        <v>2010</v>
      </c>
      <c r="H594" s="34" t="s">
        <v>3002</v>
      </c>
      <c r="I594" s="37" t="s">
        <v>11</v>
      </c>
      <c r="J594" s="40">
        <v>1</v>
      </c>
      <c r="K594" s="41">
        <v>11781.45</v>
      </c>
      <c r="L594" s="42">
        <f t="shared" si="86"/>
        <v>11781.45</v>
      </c>
      <c r="M594" s="34" t="s">
        <v>3059</v>
      </c>
      <c r="N594" s="44">
        <v>3</v>
      </c>
      <c r="O594" s="34" t="s">
        <v>3067</v>
      </c>
      <c r="P594" s="41">
        <f>K594*0.5</f>
        <v>5890.7250000000004</v>
      </c>
      <c r="Q594" s="41">
        <f>P594*J594</f>
        <v>5890.7250000000004</v>
      </c>
      <c r="R594" s="41">
        <v>43.8</v>
      </c>
      <c r="S594" s="41">
        <v>-11737.650000000001</v>
      </c>
      <c r="T594" s="41" t="s">
        <v>3012</v>
      </c>
    </row>
    <row r="595" spans="1:20" s="43" customFormat="1" ht="19.5" customHeight="1" x14ac:dyDescent="0.2">
      <c r="A595" s="35">
        <v>580</v>
      </c>
      <c r="B595" s="36" t="s">
        <v>611</v>
      </c>
      <c r="C595" s="37" t="s">
        <v>1593</v>
      </c>
      <c r="D595" s="38" t="s">
        <v>2484</v>
      </c>
      <c r="E595" s="39">
        <v>450526</v>
      </c>
      <c r="F595" s="37" t="s">
        <v>2906</v>
      </c>
      <c r="G595" s="34">
        <v>2010</v>
      </c>
      <c r="H595" s="34" t="s">
        <v>3002</v>
      </c>
      <c r="I595" s="37" t="s">
        <v>11</v>
      </c>
      <c r="J595" s="40">
        <v>1</v>
      </c>
      <c r="K595" s="41">
        <v>7277.25</v>
      </c>
      <c r="L595" s="42">
        <f t="shared" si="86"/>
        <v>7277.25</v>
      </c>
      <c r="M595" s="34" t="s">
        <v>3058</v>
      </c>
      <c r="N595" s="44">
        <v>0</v>
      </c>
      <c r="O595" s="34" t="s">
        <v>3067</v>
      </c>
      <c r="P595" s="41">
        <f>K595*0.3</f>
        <v>2183.1749999999997</v>
      </c>
      <c r="Q595" s="41">
        <f>P595*J595</f>
        <v>2183.1749999999997</v>
      </c>
      <c r="R595" s="41">
        <v>0</v>
      </c>
      <c r="S595" s="41">
        <v>-7277.25</v>
      </c>
      <c r="T595" s="41" t="s">
        <v>3012</v>
      </c>
    </row>
    <row r="596" spans="1:20" s="43" customFormat="1" ht="19.5" customHeight="1" x14ac:dyDescent="0.2">
      <c r="A596" s="35">
        <v>581</v>
      </c>
      <c r="B596" s="36" t="s">
        <v>612</v>
      </c>
      <c r="C596" s="37" t="s">
        <v>1594</v>
      </c>
      <c r="D596" s="38" t="s">
        <v>2485</v>
      </c>
      <c r="E596" s="39">
        <v>450307</v>
      </c>
      <c r="F596" s="37" t="s">
        <v>2840</v>
      </c>
      <c r="G596" s="34">
        <v>2010</v>
      </c>
      <c r="H596" s="34" t="s">
        <v>3002</v>
      </c>
      <c r="I596" s="37" t="s">
        <v>11</v>
      </c>
      <c r="J596" s="40">
        <v>2</v>
      </c>
      <c r="K596" s="41">
        <v>617.23500000000001</v>
      </c>
      <c r="L596" s="42">
        <f t="shared" si="86"/>
        <v>1234.47</v>
      </c>
      <c r="M596" s="34" t="s">
        <v>3058</v>
      </c>
      <c r="N596" s="44">
        <v>0</v>
      </c>
      <c r="O596" s="34" t="s">
        <v>3066</v>
      </c>
      <c r="P596" s="41">
        <v>1</v>
      </c>
      <c r="Q596" s="41">
        <f>P596*J596</f>
        <v>2</v>
      </c>
      <c r="R596" s="41">
        <v>0</v>
      </c>
      <c r="S596" s="41">
        <v>-1234.47</v>
      </c>
      <c r="T596" s="41" t="s">
        <v>3012</v>
      </c>
    </row>
    <row r="597" spans="1:20" s="43" customFormat="1" ht="19.5" customHeight="1" x14ac:dyDescent="0.2">
      <c r="A597" s="35">
        <v>582</v>
      </c>
      <c r="B597" s="36" t="s">
        <v>613</v>
      </c>
      <c r="C597" s="37" t="s">
        <v>1595</v>
      </c>
      <c r="D597" s="38" t="s">
        <v>2486</v>
      </c>
      <c r="E597" s="39">
        <v>377398</v>
      </c>
      <c r="F597" s="37" t="s">
        <v>2907</v>
      </c>
      <c r="G597" s="34">
        <v>2010</v>
      </c>
      <c r="H597" s="34" t="s">
        <v>3002</v>
      </c>
      <c r="I597" s="37" t="s">
        <v>11</v>
      </c>
      <c r="J597" s="40">
        <v>2</v>
      </c>
      <c r="K597" s="41">
        <v>673.82</v>
      </c>
      <c r="L597" s="42">
        <f t="shared" si="86"/>
        <v>1347.64</v>
      </c>
      <c r="M597" s="34" t="s">
        <v>3058</v>
      </c>
      <c r="N597" s="44">
        <v>0</v>
      </c>
      <c r="O597" s="34" t="s">
        <v>3066</v>
      </c>
      <c r="P597" s="41">
        <v>1</v>
      </c>
      <c r="Q597" s="41">
        <f>P597*J597</f>
        <v>2</v>
      </c>
      <c r="R597" s="41">
        <v>0</v>
      </c>
      <c r="S597" s="41">
        <v>-1347.64</v>
      </c>
      <c r="T597" s="41" t="s">
        <v>3012</v>
      </c>
    </row>
    <row r="598" spans="1:20" s="43" customFormat="1" ht="19.5" customHeight="1" x14ac:dyDescent="0.2">
      <c r="A598" s="35">
        <v>583</v>
      </c>
      <c r="B598" s="36" t="s">
        <v>614</v>
      </c>
      <c r="C598" s="37" t="s">
        <v>1596</v>
      </c>
      <c r="D598" s="38" t="s">
        <v>2487</v>
      </c>
      <c r="E598" s="39">
        <v>374170</v>
      </c>
      <c r="F598" s="37" t="s">
        <v>2864</v>
      </c>
      <c r="G598" s="34">
        <v>2010</v>
      </c>
      <c r="H598" s="34" t="s">
        <v>3002</v>
      </c>
      <c r="I598" s="37" t="s">
        <v>11</v>
      </c>
      <c r="J598" s="40">
        <v>2</v>
      </c>
      <c r="K598" s="41">
        <v>487.29</v>
      </c>
      <c r="L598" s="42">
        <f t="shared" si="86"/>
        <v>974.58</v>
      </c>
      <c r="M598" s="34" t="s">
        <v>3059</v>
      </c>
      <c r="N598" s="44">
        <v>0.32</v>
      </c>
      <c r="O598" s="34" t="s">
        <v>3067</v>
      </c>
      <c r="P598" s="41">
        <f>K598*0.5</f>
        <v>243.64500000000001</v>
      </c>
      <c r="Q598" s="41">
        <f>P598*J598</f>
        <v>487.29</v>
      </c>
      <c r="R598" s="41">
        <v>4.6719999999999997</v>
      </c>
      <c r="S598" s="41">
        <v>-969.90800000000002</v>
      </c>
      <c r="T598" s="41" t="s">
        <v>3012</v>
      </c>
    </row>
    <row r="599" spans="1:20" s="43" customFormat="1" ht="19.5" customHeight="1" x14ac:dyDescent="0.2">
      <c r="A599" s="35">
        <v>584</v>
      </c>
      <c r="B599" s="36" t="s">
        <v>507</v>
      </c>
      <c r="C599" s="37" t="s">
        <v>1489</v>
      </c>
      <c r="D599" s="38" t="s">
        <v>2390</v>
      </c>
      <c r="E599" s="39">
        <v>340031</v>
      </c>
      <c r="F599" s="37" t="s">
        <v>2872</v>
      </c>
      <c r="G599" s="34">
        <v>2014</v>
      </c>
      <c r="H599" s="34" t="s">
        <v>3002</v>
      </c>
      <c r="I599" s="37" t="s">
        <v>11</v>
      </c>
      <c r="J599" s="40">
        <v>1</v>
      </c>
      <c r="K599" s="41">
        <v>134.83000000000001</v>
      </c>
      <c r="L599" s="42">
        <f t="shared" si="86"/>
        <v>134.83000000000001</v>
      </c>
      <c r="M599" s="34" t="s">
        <v>3058</v>
      </c>
      <c r="N599" s="44">
        <v>0</v>
      </c>
      <c r="O599" s="34" t="s">
        <v>3066</v>
      </c>
      <c r="P599" s="41">
        <v>1</v>
      </c>
      <c r="Q599" s="41">
        <f t="shared" ref="Q599:Q607" si="88">P599*J599</f>
        <v>1</v>
      </c>
      <c r="R599" s="41">
        <v>0</v>
      </c>
      <c r="S599" s="41">
        <v>-134.83000000000001</v>
      </c>
      <c r="T599" s="41" t="s">
        <v>3012</v>
      </c>
    </row>
    <row r="600" spans="1:20" s="43" customFormat="1" ht="19.5" customHeight="1" x14ac:dyDescent="0.2">
      <c r="A600" s="35">
        <v>585</v>
      </c>
      <c r="B600" s="36" t="s">
        <v>615</v>
      </c>
      <c r="C600" s="37" t="s">
        <v>1597</v>
      </c>
      <c r="D600" s="38" t="s">
        <v>2488</v>
      </c>
      <c r="E600" s="39"/>
      <c r="F600" s="37"/>
      <c r="G600" s="34">
        <v>2014</v>
      </c>
      <c r="H600" s="34" t="s">
        <v>3002</v>
      </c>
      <c r="I600" s="37" t="s">
        <v>11</v>
      </c>
      <c r="J600" s="40">
        <v>1</v>
      </c>
      <c r="K600" s="41">
        <v>2102.69</v>
      </c>
      <c r="L600" s="42">
        <f t="shared" si="86"/>
        <v>2102.69</v>
      </c>
      <c r="M600" s="34" t="s">
        <v>3058</v>
      </c>
      <c r="N600" s="44">
        <v>0</v>
      </c>
      <c r="O600" s="34" t="s">
        <v>3066</v>
      </c>
      <c r="P600" s="41">
        <v>1</v>
      </c>
      <c r="Q600" s="41">
        <f t="shared" si="88"/>
        <v>1</v>
      </c>
      <c r="R600" s="41">
        <v>0</v>
      </c>
      <c r="S600" s="41">
        <v>-2102.69</v>
      </c>
      <c r="T600" s="41" t="s">
        <v>3012</v>
      </c>
    </row>
    <row r="601" spans="1:20" s="43" customFormat="1" ht="19.5" customHeight="1" x14ac:dyDescent="0.2">
      <c r="A601" s="35">
        <v>586</v>
      </c>
      <c r="B601" s="36" t="s">
        <v>616</v>
      </c>
      <c r="C601" s="37" t="s">
        <v>1598</v>
      </c>
      <c r="D601" s="38" t="s">
        <v>2489</v>
      </c>
      <c r="E601" s="39">
        <v>436868</v>
      </c>
      <c r="F601" s="37" t="s">
        <v>2908</v>
      </c>
      <c r="G601" s="34">
        <v>2014</v>
      </c>
      <c r="H601" s="34" t="s">
        <v>3002</v>
      </c>
      <c r="I601" s="37" t="s">
        <v>11</v>
      </c>
      <c r="J601" s="40">
        <v>10</v>
      </c>
      <c r="K601" s="41">
        <v>1500</v>
      </c>
      <c r="L601" s="42">
        <f t="shared" si="86"/>
        <v>15000</v>
      </c>
      <c r="M601" s="34" t="s">
        <v>3058</v>
      </c>
      <c r="N601" s="44">
        <v>0</v>
      </c>
      <c r="O601" s="34" t="s">
        <v>3067</v>
      </c>
      <c r="P601" s="41">
        <f>K601*0.75</f>
        <v>1125</v>
      </c>
      <c r="Q601" s="41">
        <f>P601*J601</f>
        <v>11250</v>
      </c>
      <c r="R601" s="41">
        <v>0</v>
      </c>
      <c r="S601" s="41">
        <v>-15000</v>
      </c>
      <c r="T601" s="41" t="s">
        <v>3012</v>
      </c>
    </row>
    <row r="602" spans="1:20" s="43" customFormat="1" ht="19.5" customHeight="1" x14ac:dyDescent="0.2">
      <c r="A602" s="35">
        <v>587</v>
      </c>
      <c r="B602" s="36" t="s">
        <v>617</v>
      </c>
      <c r="C602" s="37" t="s">
        <v>1599</v>
      </c>
      <c r="D602" s="38" t="s">
        <v>2490</v>
      </c>
      <c r="E602" s="39">
        <v>337520</v>
      </c>
      <c r="F602" s="37" t="s">
        <v>2831</v>
      </c>
      <c r="G602" s="34">
        <v>2014</v>
      </c>
      <c r="H602" s="34" t="s">
        <v>3002</v>
      </c>
      <c r="I602" s="37" t="s">
        <v>11</v>
      </c>
      <c r="J602" s="40">
        <v>40</v>
      </c>
      <c r="K602" s="41">
        <v>300.69</v>
      </c>
      <c r="L602" s="42">
        <f t="shared" si="86"/>
        <v>12027.6</v>
      </c>
      <c r="M602" s="34" t="s">
        <v>3058</v>
      </c>
      <c r="N602" s="44">
        <v>0</v>
      </c>
      <c r="O602" s="34" t="s">
        <v>3066</v>
      </c>
      <c r="P602" s="41">
        <v>1</v>
      </c>
      <c r="Q602" s="41">
        <f t="shared" si="88"/>
        <v>40</v>
      </c>
      <c r="R602" s="41">
        <v>0</v>
      </c>
      <c r="S602" s="41">
        <v>-12027.6</v>
      </c>
      <c r="T602" s="41" t="s">
        <v>3012</v>
      </c>
    </row>
    <row r="603" spans="1:20" s="43" customFormat="1" ht="19.5" customHeight="1" x14ac:dyDescent="0.2">
      <c r="A603" s="35">
        <v>588</v>
      </c>
      <c r="B603" s="36" t="s">
        <v>618</v>
      </c>
      <c r="C603" s="37" t="s">
        <v>1600</v>
      </c>
      <c r="D603" s="38" t="s">
        <v>2491</v>
      </c>
      <c r="E603" s="39">
        <v>349768</v>
      </c>
      <c r="F603" s="37" t="s">
        <v>2849</v>
      </c>
      <c r="G603" s="34">
        <v>2014</v>
      </c>
      <c r="H603" s="34" t="s">
        <v>3002</v>
      </c>
      <c r="I603" s="37" t="s">
        <v>11</v>
      </c>
      <c r="J603" s="40">
        <v>10</v>
      </c>
      <c r="K603" s="41">
        <v>20.954000000000001</v>
      </c>
      <c r="L603" s="42">
        <f t="shared" si="86"/>
        <v>209.54000000000002</v>
      </c>
      <c r="M603" s="34" t="s">
        <v>3058</v>
      </c>
      <c r="N603" s="44">
        <v>0</v>
      </c>
      <c r="O603" s="34" t="s">
        <v>3066</v>
      </c>
      <c r="P603" s="41">
        <v>1</v>
      </c>
      <c r="Q603" s="41">
        <f t="shared" si="88"/>
        <v>10</v>
      </c>
      <c r="R603" s="41">
        <v>0</v>
      </c>
      <c r="S603" s="41">
        <v>-209.54000000000002</v>
      </c>
      <c r="T603" s="41" t="s">
        <v>3012</v>
      </c>
    </row>
    <row r="604" spans="1:20" s="43" customFormat="1" ht="19.5" customHeight="1" x14ac:dyDescent="0.2">
      <c r="A604" s="35">
        <v>589</v>
      </c>
      <c r="B604" s="36" t="s">
        <v>619</v>
      </c>
      <c r="C604" s="37" t="s">
        <v>1601</v>
      </c>
      <c r="D604" s="38" t="s">
        <v>2492</v>
      </c>
      <c r="E604" s="39">
        <v>431352</v>
      </c>
      <c r="F604" s="37" t="s">
        <v>2903</v>
      </c>
      <c r="G604" s="34">
        <v>2014</v>
      </c>
      <c r="H604" s="34" t="s">
        <v>3002</v>
      </c>
      <c r="I604" s="37" t="s">
        <v>11</v>
      </c>
      <c r="J604" s="40">
        <v>15</v>
      </c>
      <c r="K604" s="41">
        <v>2515.79</v>
      </c>
      <c r="L604" s="42">
        <f t="shared" si="86"/>
        <v>37736.85</v>
      </c>
      <c r="M604" s="34" t="s">
        <v>3058</v>
      </c>
      <c r="N604" s="44">
        <v>0</v>
      </c>
      <c r="O604" s="34" t="s">
        <v>3066</v>
      </c>
      <c r="P604" s="41">
        <v>1</v>
      </c>
      <c r="Q604" s="41">
        <f t="shared" si="88"/>
        <v>15</v>
      </c>
      <c r="R604" s="41">
        <v>0</v>
      </c>
      <c r="S604" s="41">
        <v>-37736.85</v>
      </c>
      <c r="T604" s="41" t="s">
        <v>3012</v>
      </c>
    </row>
    <row r="605" spans="1:20" s="43" customFormat="1" ht="19.5" customHeight="1" x14ac:dyDescent="0.2">
      <c r="A605" s="35">
        <v>590</v>
      </c>
      <c r="B605" s="36" t="s">
        <v>620</v>
      </c>
      <c r="C605" s="37" t="s">
        <v>1602</v>
      </c>
      <c r="D605" s="38" t="s">
        <v>2493</v>
      </c>
      <c r="E605" s="39">
        <v>343722</v>
      </c>
      <c r="F605" s="37" t="s">
        <v>2849</v>
      </c>
      <c r="G605" s="34">
        <v>2014</v>
      </c>
      <c r="H605" s="34" t="s">
        <v>3002</v>
      </c>
      <c r="I605" s="37" t="s">
        <v>11</v>
      </c>
      <c r="J605" s="40">
        <v>1</v>
      </c>
      <c r="K605" s="41">
        <v>27.84</v>
      </c>
      <c r="L605" s="42">
        <f t="shared" si="86"/>
        <v>27.84</v>
      </c>
      <c r="M605" s="34" t="s">
        <v>3058</v>
      </c>
      <c r="N605" s="44">
        <v>0</v>
      </c>
      <c r="O605" s="34" t="s">
        <v>3066</v>
      </c>
      <c r="P605" s="41">
        <v>1</v>
      </c>
      <c r="Q605" s="41">
        <f t="shared" si="88"/>
        <v>1</v>
      </c>
      <c r="R605" s="41">
        <v>0</v>
      </c>
      <c r="S605" s="41">
        <v>-27.84</v>
      </c>
      <c r="T605" s="41" t="s">
        <v>3012</v>
      </c>
    </row>
    <row r="606" spans="1:20" s="43" customFormat="1" ht="19.5" customHeight="1" x14ac:dyDescent="0.2">
      <c r="A606" s="35">
        <v>591</v>
      </c>
      <c r="B606" s="36" t="s">
        <v>621</v>
      </c>
      <c r="C606" s="37" t="s">
        <v>1603</v>
      </c>
      <c r="D606" s="38" t="s">
        <v>2494</v>
      </c>
      <c r="E606" s="39">
        <v>393148</v>
      </c>
      <c r="F606" s="37" t="s">
        <v>2909</v>
      </c>
      <c r="G606" s="34">
        <v>2013</v>
      </c>
      <c r="H606" s="34" t="s">
        <v>3002</v>
      </c>
      <c r="I606" s="37" t="s">
        <v>11</v>
      </c>
      <c r="J606" s="40">
        <v>3</v>
      </c>
      <c r="K606" s="41">
        <v>968.64666666666665</v>
      </c>
      <c r="L606" s="42">
        <f t="shared" si="86"/>
        <v>2905.94</v>
      </c>
      <c r="M606" s="34" t="s">
        <v>3058</v>
      </c>
      <c r="N606" s="44">
        <v>0</v>
      </c>
      <c r="O606" s="34" t="s">
        <v>3066</v>
      </c>
      <c r="P606" s="41">
        <v>1</v>
      </c>
      <c r="Q606" s="41">
        <f t="shared" si="88"/>
        <v>3</v>
      </c>
      <c r="R606" s="41">
        <v>0</v>
      </c>
      <c r="S606" s="41">
        <v>-2905.94</v>
      </c>
      <c r="T606" s="41" t="s">
        <v>3012</v>
      </c>
    </row>
    <row r="607" spans="1:20" s="43" customFormat="1" ht="19.5" customHeight="1" x14ac:dyDescent="0.2">
      <c r="A607" s="35">
        <v>592</v>
      </c>
      <c r="B607" s="36" t="s">
        <v>622</v>
      </c>
      <c r="C607" s="37" t="s">
        <v>1604</v>
      </c>
      <c r="D607" s="38" t="s">
        <v>2495</v>
      </c>
      <c r="E607" s="39">
        <v>393149</v>
      </c>
      <c r="F607" s="37" t="s">
        <v>2909</v>
      </c>
      <c r="G607" s="34">
        <v>2013</v>
      </c>
      <c r="H607" s="34" t="s">
        <v>3002</v>
      </c>
      <c r="I607" s="37" t="s">
        <v>11</v>
      </c>
      <c r="J607" s="40">
        <v>1</v>
      </c>
      <c r="K607" s="41">
        <v>660</v>
      </c>
      <c r="L607" s="42">
        <f t="shared" si="86"/>
        <v>660</v>
      </c>
      <c r="M607" s="34" t="s">
        <v>3058</v>
      </c>
      <c r="N607" s="44">
        <v>0</v>
      </c>
      <c r="O607" s="34" t="s">
        <v>3066</v>
      </c>
      <c r="P607" s="41">
        <v>1</v>
      </c>
      <c r="Q607" s="41">
        <f t="shared" si="88"/>
        <v>1</v>
      </c>
      <c r="R607" s="41">
        <v>0</v>
      </c>
      <c r="S607" s="41">
        <v>-660</v>
      </c>
      <c r="T607" s="41" t="s">
        <v>3012</v>
      </c>
    </row>
    <row r="608" spans="1:20" s="43" customFormat="1" ht="19.5" customHeight="1" x14ac:dyDescent="0.2">
      <c r="A608" s="35">
        <v>593</v>
      </c>
      <c r="B608" s="36" t="s">
        <v>623</v>
      </c>
      <c r="C608" s="37" t="s">
        <v>1605</v>
      </c>
      <c r="D608" s="38" t="s">
        <v>1605</v>
      </c>
      <c r="E608" s="39">
        <v>399898</v>
      </c>
      <c r="F608" s="37" t="s">
        <v>2825</v>
      </c>
      <c r="G608" s="34">
        <v>2016</v>
      </c>
      <c r="H608" s="34" t="s">
        <v>3002</v>
      </c>
      <c r="I608" s="37" t="s">
        <v>11</v>
      </c>
      <c r="J608" s="40">
        <v>4</v>
      </c>
      <c r="K608" s="41">
        <v>166.67</v>
      </c>
      <c r="L608" s="42">
        <f t="shared" si="86"/>
        <v>666.68</v>
      </c>
      <c r="M608" s="34" t="s">
        <v>3058</v>
      </c>
      <c r="N608" s="44">
        <v>0</v>
      </c>
      <c r="O608" s="34" t="s">
        <v>3066</v>
      </c>
      <c r="P608" s="41">
        <v>1</v>
      </c>
      <c r="Q608" s="41">
        <f>P608*J608</f>
        <v>4</v>
      </c>
      <c r="R608" s="41">
        <v>0</v>
      </c>
      <c r="S608" s="41">
        <v>-666.68</v>
      </c>
      <c r="T608" s="41" t="s">
        <v>3012</v>
      </c>
    </row>
    <row r="609" spans="1:20" s="43" customFormat="1" ht="19.5" customHeight="1" x14ac:dyDescent="0.2">
      <c r="A609" s="35">
        <v>594</v>
      </c>
      <c r="B609" s="36" t="s">
        <v>624</v>
      </c>
      <c r="C609" s="37" t="s">
        <v>1606</v>
      </c>
      <c r="D609" s="38" t="s">
        <v>2496</v>
      </c>
      <c r="E609" s="39">
        <v>405740</v>
      </c>
      <c r="F609" s="37" t="s">
        <v>2858</v>
      </c>
      <c r="G609" s="34">
        <v>2008</v>
      </c>
      <c r="H609" s="34" t="s">
        <v>3002</v>
      </c>
      <c r="I609" s="37" t="s">
        <v>11</v>
      </c>
      <c r="J609" s="40">
        <v>1</v>
      </c>
      <c r="K609" s="41">
        <v>228.81</v>
      </c>
      <c r="L609" s="42">
        <f t="shared" si="86"/>
        <v>228.81</v>
      </c>
      <c r="M609" s="34" t="s">
        <v>3059</v>
      </c>
      <c r="N609" s="44">
        <v>0.63</v>
      </c>
      <c r="O609" s="34" t="s">
        <v>3067</v>
      </c>
      <c r="P609" s="41">
        <f t="shared" ref="P609:P614" si="89">K609*0.5</f>
        <v>114.405</v>
      </c>
      <c r="Q609" s="41">
        <f t="shared" ref="Q609:Q614" si="90">P609*J609</f>
        <v>114.405</v>
      </c>
      <c r="R609" s="41">
        <v>9.1980000000000004</v>
      </c>
      <c r="S609" s="41">
        <v>-219.61199999999999</v>
      </c>
      <c r="T609" s="41" t="s">
        <v>3012</v>
      </c>
    </row>
    <row r="610" spans="1:20" s="43" customFormat="1" ht="19.5" customHeight="1" x14ac:dyDescent="0.2">
      <c r="A610" s="35">
        <v>595</v>
      </c>
      <c r="B610" s="36" t="s">
        <v>625</v>
      </c>
      <c r="C610" s="37" t="s">
        <v>1607</v>
      </c>
      <c r="D610" s="38" t="s">
        <v>2497</v>
      </c>
      <c r="E610" s="39">
        <v>425068</v>
      </c>
      <c r="F610" s="37" t="s">
        <v>2905</v>
      </c>
      <c r="G610" s="34">
        <v>2008</v>
      </c>
      <c r="H610" s="34" t="s">
        <v>3002</v>
      </c>
      <c r="I610" s="37" t="s">
        <v>11</v>
      </c>
      <c r="J610" s="40">
        <v>1</v>
      </c>
      <c r="K610" s="41">
        <v>177.97</v>
      </c>
      <c r="L610" s="42">
        <f t="shared" si="86"/>
        <v>177.97</v>
      </c>
      <c r="M610" s="34" t="s">
        <v>3059</v>
      </c>
      <c r="N610" s="44">
        <v>0.56999999999999995</v>
      </c>
      <c r="O610" s="34" t="s">
        <v>3067</v>
      </c>
      <c r="P610" s="41">
        <f t="shared" si="89"/>
        <v>88.984999999999999</v>
      </c>
      <c r="Q610" s="41">
        <f t="shared" si="90"/>
        <v>88.984999999999999</v>
      </c>
      <c r="R610" s="41">
        <v>8.3219999999999992</v>
      </c>
      <c r="S610" s="41">
        <v>-169.648</v>
      </c>
      <c r="T610" s="41" t="s">
        <v>3012</v>
      </c>
    </row>
    <row r="611" spans="1:20" s="43" customFormat="1" ht="19.5" customHeight="1" x14ac:dyDescent="0.2">
      <c r="A611" s="35">
        <v>596</v>
      </c>
      <c r="B611" s="36" t="s">
        <v>626</v>
      </c>
      <c r="C611" s="37" t="s">
        <v>1608</v>
      </c>
      <c r="D611" s="38" t="s">
        <v>2498</v>
      </c>
      <c r="E611" s="39">
        <v>355087</v>
      </c>
      <c r="F611" s="37" t="s">
        <v>2857</v>
      </c>
      <c r="G611" s="34">
        <v>2008</v>
      </c>
      <c r="H611" s="34" t="s">
        <v>3002</v>
      </c>
      <c r="I611" s="37" t="s">
        <v>11</v>
      </c>
      <c r="J611" s="40">
        <v>6</v>
      </c>
      <c r="K611" s="41">
        <v>205.11999999999998</v>
      </c>
      <c r="L611" s="42">
        <f t="shared" si="86"/>
        <v>1230.7199999999998</v>
      </c>
      <c r="M611" s="34" t="s">
        <v>3059</v>
      </c>
      <c r="N611" s="44">
        <v>2.4899999999999998</v>
      </c>
      <c r="O611" s="34" t="s">
        <v>3067</v>
      </c>
      <c r="P611" s="41">
        <f t="shared" si="89"/>
        <v>102.55999999999999</v>
      </c>
      <c r="Q611" s="41">
        <f t="shared" si="90"/>
        <v>615.3599999999999</v>
      </c>
      <c r="R611" s="41">
        <v>36.353999999999999</v>
      </c>
      <c r="S611" s="41">
        <v>-1194.3659999999998</v>
      </c>
      <c r="T611" s="41" t="s">
        <v>3012</v>
      </c>
    </row>
    <row r="612" spans="1:20" s="43" customFormat="1" ht="19.5" customHeight="1" x14ac:dyDescent="0.2">
      <c r="A612" s="35">
        <v>597</v>
      </c>
      <c r="B612" s="36" t="s">
        <v>627</v>
      </c>
      <c r="C612" s="37" t="s">
        <v>1609</v>
      </c>
      <c r="D612" s="38" t="s">
        <v>2499</v>
      </c>
      <c r="E612" s="39">
        <v>355427</v>
      </c>
      <c r="F612" s="37" t="s">
        <v>2864</v>
      </c>
      <c r="G612" s="34">
        <v>2008</v>
      </c>
      <c r="H612" s="34" t="s">
        <v>3002</v>
      </c>
      <c r="I612" s="37" t="s">
        <v>11</v>
      </c>
      <c r="J612" s="40">
        <v>2</v>
      </c>
      <c r="K612" s="41">
        <v>614.40499999999997</v>
      </c>
      <c r="L612" s="42">
        <f t="shared" si="86"/>
        <v>1228.81</v>
      </c>
      <c r="M612" s="34" t="s">
        <v>3059</v>
      </c>
      <c r="N612" s="44">
        <v>2.2000000000000002</v>
      </c>
      <c r="O612" s="34" t="s">
        <v>3067</v>
      </c>
      <c r="P612" s="41">
        <f t="shared" si="89"/>
        <v>307.20249999999999</v>
      </c>
      <c r="Q612" s="41">
        <f t="shared" si="90"/>
        <v>614.40499999999997</v>
      </c>
      <c r="R612" s="41">
        <v>32.120000000000005</v>
      </c>
      <c r="S612" s="41">
        <v>-1196.69</v>
      </c>
      <c r="T612" s="41" t="s">
        <v>3012</v>
      </c>
    </row>
    <row r="613" spans="1:20" s="43" customFormat="1" ht="19.5" customHeight="1" x14ac:dyDescent="0.2">
      <c r="A613" s="35">
        <v>598</v>
      </c>
      <c r="B613" s="36" t="s">
        <v>628</v>
      </c>
      <c r="C613" s="37" t="s">
        <v>1610</v>
      </c>
      <c r="D613" s="38" t="s">
        <v>2500</v>
      </c>
      <c r="E613" s="39">
        <v>405596</v>
      </c>
      <c r="F613" s="37" t="s">
        <v>2857</v>
      </c>
      <c r="G613" s="34">
        <v>2008</v>
      </c>
      <c r="H613" s="34" t="s">
        <v>3002</v>
      </c>
      <c r="I613" s="37" t="s">
        <v>11</v>
      </c>
      <c r="J613" s="40">
        <v>2</v>
      </c>
      <c r="K613" s="41">
        <v>460</v>
      </c>
      <c r="L613" s="42">
        <f t="shared" si="86"/>
        <v>920</v>
      </c>
      <c r="M613" s="34" t="s">
        <v>3059</v>
      </c>
      <c r="N613" s="44">
        <v>1</v>
      </c>
      <c r="O613" s="34" t="s">
        <v>3067</v>
      </c>
      <c r="P613" s="41">
        <f t="shared" si="89"/>
        <v>230</v>
      </c>
      <c r="Q613" s="41">
        <f t="shared" si="90"/>
        <v>460</v>
      </c>
      <c r="R613" s="41">
        <v>14.6</v>
      </c>
      <c r="S613" s="41">
        <v>-905.4</v>
      </c>
      <c r="T613" s="41" t="s">
        <v>3012</v>
      </c>
    </row>
    <row r="614" spans="1:20" s="43" customFormat="1" ht="19.5" customHeight="1" x14ac:dyDescent="0.2">
      <c r="A614" s="35">
        <v>599</v>
      </c>
      <c r="B614" s="36" t="s">
        <v>629</v>
      </c>
      <c r="C614" s="37" t="s">
        <v>1611</v>
      </c>
      <c r="D614" s="38" t="s">
        <v>2501</v>
      </c>
      <c r="E614" s="39">
        <v>355246</v>
      </c>
      <c r="F614" s="37" t="s">
        <v>2864</v>
      </c>
      <c r="G614" s="34">
        <v>2008</v>
      </c>
      <c r="H614" s="34" t="s">
        <v>3002</v>
      </c>
      <c r="I614" s="37" t="s">
        <v>11</v>
      </c>
      <c r="J614" s="40">
        <v>24</v>
      </c>
      <c r="K614" s="41">
        <v>492</v>
      </c>
      <c r="L614" s="42">
        <f t="shared" si="86"/>
        <v>11808</v>
      </c>
      <c r="M614" s="34" t="s">
        <v>3059</v>
      </c>
      <c r="N614" s="44">
        <v>24</v>
      </c>
      <c r="O614" s="34" t="s">
        <v>3067</v>
      </c>
      <c r="P614" s="41">
        <f t="shared" si="89"/>
        <v>246</v>
      </c>
      <c r="Q614" s="41">
        <f t="shared" si="90"/>
        <v>5904</v>
      </c>
      <c r="R614" s="41">
        <v>350.4</v>
      </c>
      <c r="S614" s="41">
        <v>-11457.6</v>
      </c>
      <c r="T614" s="41" t="s">
        <v>3012</v>
      </c>
    </row>
    <row r="615" spans="1:20" s="43" customFormat="1" ht="19.5" customHeight="1" x14ac:dyDescent="0.2">
      <c r="A615" s="35">
        <v>600</v>
      </c>
      <c r="B615" s="36" t="s">
        <v>630</v>
      </c>
      <c r="C615" s="37" t="s">
        <v>1612</v>
      </c>
      <c r="D615" s="38" t="s">
        <v>2502</v>
      </c>
      <c r="E615" s="39">
        <v>338419</v>
      </c>
      <c r="F615" s="37" t="s">
        <v>2845</v>
      </c>
      <c r="G615" s="34">
        <v>2010</v>
      </c>
      <c r="H615" s="34" t="s">
        <v>3002</v>
      </c>
      <c r="I615" s="37" t="s">
        <v>11</v>
      </c>
      <c r="J615" s="40">
        <v>3</v>
      </c>
      <c r="K615" s="41">
        <v>48.919999999999995</v>
      </c>
      <c r="L615" s="42">
        <f t="shared" si="86"/>
        <v>146.76</v>
      </c>
      <c r="M615" s="34" t="s">
        <v>3058</v>
      </c>
      <c r="N615" s="44">
        <v>0</v>
      </c>
      <c r="O615" s="34" t="s">
        <v>3066</v>
      </c>
      <c r="P615" s="41">
        <v>1</v>
      </c>
      <c r="Q615" s="41">
        <f t="shared" ref="Q615:Q620" si="91">P615*J615</f>
        <v>3</v>
      </c>
      <c r="R615" s="41">
        <v>0</v>
      </c>
      <c r="S615" s="41">
        <v>-146.76</v>
      </c>
      <c r="T615" s="41" t="s">
        <v>3012</v>
      </c>
    </row>
    <row r="616" spans="1:20" s="43" customFormat="1" ht="19.5" customHeight="1" x14ac:dyDescent="0.2">
      <c r="A616" s="35">
        <v>601</v>
      </c>
      <c r="B616" s="36" t="s">
        <v>631</v>
      </c>
      <c r="C616" s="37" t="s">
        <v>1613</v>
      </c>
      <c r="D616" s="38" t="s">
        <v>2503</v>
      </c>
      <c r="E616" s="39">
        <v>433199</v>
      </c>
      <c r="F616" s="37" t="s">
        <v>2825</v>
      </c>
      <c r="G616" s="34">
        <v>2009</v>
      </c>
      <c r="H616" s="34" t="s">
        <v>3002</v>
      </c>
      <c r="I616" s="37" t="s">
        <v>11</v>
      </c>
      <c r="J616" s="40">
        <v>40</v>
      </c>
      <c r="K616" s="41">
        <v>127.62</v>
      </c>
      <c r="L616" s="42">
        <f t="shared" si="86"/>
        <v>5104.8</v>
      </c>
      <c r="M616" s="34" t="s">
        <v>3058</v>
      </c>
      <c r="N616" s="44">
        <v>0</v>
      </c>
      <c r="O616" s="34" t="s">
        <v>3066</v>
      </c>
      <c r="P616" s="41">
        <v>1</v>
      </c>
      <c r="Q616" s="41">
        <f t="shared" si="91"/>
        <v>40</v>
      </c>
      <c r="R616" s="41">
        <v>0</v>
      </c>
      <c r="S616" s="41">
        <v>-5104.8</v>
      </c>
      <c r="T616" s="41" t="s">
        <v>3012</v>
      </c>
    </row>
    <row r="617" spans="1:20" s="43" customFormat="1" ht="19.5" customHeight="1" x14ac:dyDescent="0.2">
      <c r="A617" s="35">
        <v>602</v>
      </c>
      <c r="B617" s="36" t="s">
        <v>632</v>
      </c>
      <c r="C617" s="37" t="s">
        <v>1614</v>
      </c>
      <c r="D617" s="38" t="s">
        <v>2504</v>
      </c>
      <c r="E617" s="39">
        <v>433198</v>
      </c>
      <c r="F617" s="37" t="s">
        <v>2833</v>
      </c>
      <c r="G617" s="34">
        <v>2009</v>
      </c>
      <c r="H617" s="34" t="s">
        <v>3002</v>
      </c>
      <c r="I617" s="37" t="s">
        <v>11</v>
      </c>
      <c r="J617" s="40">
        <v>48</v>
      </c>
      <c r="K617" s="41">
        <v>2.97</v>
      </c>
      <c r="L617" s="42">
        <f t="shared" si="86"/>
        <v>142.56</v>
      </c>
      <c r="M617" s="34" t="s">
        <v>3058</v>
      </c>
      <c r="N617" s="44">
        <v>0</v>
      </c>
      <c r="O617" s="34" t="s">
        <v>3066</v>
      </c>
      <c r="P617" s="41">
        <v>1</v>
      </c>
      <c r="Q617" s="41">
        <f t="shared" si="91"/>
        <v>48</v>
      </c>
      <c r="R617" s="41">
        <v>0</v>
      </c>
      <c r="S617" s="41">
        <v>-142.56</v>
      </c>
      <c r="T617" s="41" t="s">
        <v>3012</v>
      </c>
    </row>
    <row r="618" spans="1:20" s="43" customFormat="1" ht="19.5" customHeight="1" x14ac:dyDescent="0.2">
      <c r="A618" s="35">
        <v>603</v>
      </c>
      <c r="B618" s="36" t="s">
        <v>633</v>
      </c>
      <c r="C618" s="37" t="s">
        <v>1615</v>
      </c>
      <c r="D618" s="38" t="s">
        <v>2505</v>
      </c>
      <c r="E618" s="39">
        <v>340411</v>
      </c>
      <c r="F618" s="37" t="s">
        <v>2845</v>
      </c>
      <c r="G618" s="34">
        <v>2010</v>
      </c>
      <c r="H618" s="34" t="s">
        <v>3002</v>
      </c>
      <c r="I618" s="37" t="s">
        <v>11</v>
      </c>
      <c r="J618" s="40">
        <v>1</v>
      </c>
      <c r="K618" s="41">
        <v>67.31</v>
      </c>
      <c r="L618" s="42">
        <f t="shared" si="86"/>
        <v>67.31</v>
      </c>
      <c r="M618" s="34" t="s">
        <v>3058</v>
      </c>
      <c r="N618" s="44">
        <v>0</v>
      </c>
      <c r="O618" s="34" t="s">
        <v>3066</v>
      </c>
      <c r="P618" s="41">
        <v>1</v>
      </c>
      <c r="Q618" s="41">
        <f t="shared" si="91"/>
        <v>1</v>
      </c>
      <c r="R618" s="41">
        <v>0</v>
      </c>
      <c r="S618" s="41">
        <v>-67.31</v>
      </c>
      <c r="T618" s="41" t="s">
        <v>3012</v>
      </c>
    </row>
    <row r="619" spans="1:20" s="43" customFormat="1" ht="19.5" customHeight="1" x14ac:dyDescent="0.2">
      <c r="A619" s="35">
        <v>604</v>
      </c>
      <c r="B619" s="36" t="s">
        <v>634</v>
      </c>
      <c r="C619" s="37" t="s">
        <v>1616</v>
      </c>
      <c r="D619" s="38" t="s">
        <v>2506</v>
      </c>
      <c r="E619" s="39">
        <v>384763</v>
      </c>
      <c r="F619" s="37" t="s">
        <v>2871</v>
      </c>
      <c r="G619" s="34">
        <v>2012</v>
      </c>
      <c r="H619" s="34" t="s">
        <v>3002</v>
      </c>
      <c r="I619" s="37" t="s">
        <v>11</v>
      </c>
      <c r="J619" s="40">
        <v>1</v>
      </c>
      <c r="K619" s="41">
        <v>577.59</v>
      </c>
      <c r="L619" s="42">
        <f t="shared" si="86"/>
        <v>577.59</v>
      </c>
      <c r="M619" s="34" t="s">
        <v>3059</v>
      </c>
      <c r="N619" s="44">
        <v>3</v>
      </c>
      <c r="O619" s="34" t="s">
        <v>3067</v>
      </c>
      <c r="P619" s="41">
        <f t="shared" ref="P619:P620" si="92">K619*0.5</f>
        <v>288.79500000000002</v>
      </c>
      <c r="Q619" s="41">
        <f t="shared" si="91"/>
        <v>288.79500000000002</v>
      </c>
      <c r="R619" s="41">
        <v>43.8</v>
      </c>
      <c r="S619" s="41">
        <v>-533.79000000000008</v>
      </c>
      <c r="T619" s="41" t="s">
        <v>3012</v>
      </c>
    </row>
    <row r="620" spans="1:20" s="43" customFormat="1" ht="19.5" customHeight="1" x14ac:dyDescent="0.2">
      <c r="A620" s="35">
        <v>605</v>
      </c>
      <c r="B620" s="36" t="s">
        <v>635</v>
      </c>
      <c r="C620" s="37" t="s">
        <v>1617</v>
      </c>
      <c r="D620" s="38" t="s">
        <v>1617</v>
      </c>
      <c r="E620" s="39">
        <v>354397</v>
      </c>
      <c r="F620" s="37" t="s">
        <v>2910</v>
      </c>
      <c r="G620" s="34">
        <v>2012</v>
      </c>
      <c r="H620" s="34" t="s">
        <v>3002</v>
      </c>
      <c r="I620" s="37" t="s">
        <v>11</v>
      </c>
      <c r="J620" s="40">
        <v>2</v>
      </c>
      <c r="K620" s="41">
        <v>49.55</v>
      </c>
      <c r="L620" s="42">
        <f t="shared" si="86"/>
        <v>99.1</v>
      </c>
      <c r="M620" s="34" t="s">
        <v>3059</v>
      </c>
      <c r="N620" s="44">
        <v>0.02</v>
      </c>
      <c r="O620" s="34" t="s">
        <v>3067</v>
      </c>
      <c r="P620" s="41">
        <f t="shared" si="92"/>
        <v>24.774999999999999</v>
      </c>
      <c r="Q620" s="41">
        <f t="shared" si="91"/>
        <v>49.55</v>
      </c>
      <c r="R620" s="41">
        <v>0.29199999999999998</v>
      </c>
      <c r="S620" s="41">
        <v>-98.807999999999993</v>
      </c>
      <c r="T620" s="41" t="s">
        <v>3012</v>
      </c>
    </row>
    <row r="621" spans="1:20" s="43" customFormat="1" ht="19.5" customHeight="1" x14ac:dyDescent="0.2">
      <c r="A621" s="35">
        <v>606</v>
      </c>
      <c r="B621" s="36" t="s">
        <v>636</v>
      </c>
      <c r="C621" s="37" t="s">
        <v>1618</v>
      </c>
      <c r="D621" s="38" t="s">
        <v>2507</v>
      </c>
      <c r="E621" s="39">
        <v>443742</v>
      </c>
      <c r="F621" s="37" t="s">
        <v>2911</v>
      </c>
      <c r="G621" s="34">
        <v>2012</v>
      </c>
      <c r="H621" s="34" t="s">
        <v>3002</v>
      </c>
      <c r="I621" s="37" t="s">
        <v>11</v>
      </c>
      <c r="J621" s="40">
        <v>56</v>
      </c>
      <c r="K621" s="41">
        <v>26.118571428571432</v>
      </c>
      <c r="L621" s="42">
        <f t="shared" si="86"/>
        <v>1462.64</v>
      </c>
      <c r="M621" s="34" t="s">
        <v>3058</v>
      </c>
      <c r="N621" s="44">
        <v>0</v>
      </c>
      <c r="O621" s="34" t="s">
        <v>3067</v>
      </c>
      <c r="P621" s="41">
        <f>K621*0.3</f>
        <v>7.8355714285714289</v>
      </c>
      <c r="Q621" s="41">
        <f>P621*J621</f>
        <v>438.79200000000003</v>
      </c>
      <c r="R621" s="41">
        <v>0</v>
      </c>
      <c r="S621" s="41">
        <v>-1462.64</v>
      </c>
      <c r="T621" s="41" t="s">
        <v>3012</v>
      </c>
    </row>
    <row r="622" spans="1:20" s="43" customFormat="1" ht="19.5" customHeight="1" x14ac:dyDescent="0.2">
      <c r="A622" s="35">
        <v>607</v>
      </c>
      <c r="B622" s="36" t="s">
        <v>637</v>
      </c>
      <c r="C622" s="37" t="s">
        <v>1619</v>
      </c>
      <c r="D622" s="38" t="s">
        <v>2508</v>
      </c>
      <c r="E622" s="39">
        <v>334194</v>
      </c>
      <c r="F622" s="37" t="s">
        <v>2863</v>
      </c>
      <c r="G622" s="34">
        <v>2012</v>
      </c>
      <c r="H622" s="34" t="s">
        <v>3002</v>
      </c>
      <c r="I622" s="37" t="s">
        <v>11</v>
      </c>
      <c r="J622" s="40">
        <v>5</v>
      </c>
      <c r="K622" s="41">
        <v>177</v>
      </c>
      <c r="L622" s="42">
        <f t="shared" si="86"/>
        <v>885</v>
      </c>
      <c r="M622" s="34" t="s">
        <v>3058</v>
      </c>
      <c r="N622" s="44">
        <v>0</v>
      </c>
      <c r="O622" s="34" t="s">
        <v>3066</v>
      </c>
      <c r="P622" s="41">
        <v>1</v>
      </c>
      <c r="Q622" s="41">
        <f>P622*J622</f>
        <v>5</v>
      </c>
      <c r="R622" s="41">
        <v>0</v>
      </c>
      <c r="S622" s="41">
        <v>-885</v>
      </c>
      <c r="T622" s="41" t="s">
        <v>3012</v>
      </c>
    </row>
    <row r="623" spans="1:20" s="43" customFormat="1" ht="19.5" customHeight="1" x14ac:dyDescent="0.2">
      <c r="A623" s="35">
        <v>608</v>
      </c>
      <c r="B623" s="36" t="s">
        <v>489</v>
      </c>
      <c r="C623" s="37" t="s">
        <v>1471</v>
      </c>
      <c r="D623" s="38" t="s">
        <v>2375</v>
      </c>
      <c r="E623" s="39">
        <v>377921</v>
      </c>
      <c r="F623" s="37" t="s">
        <v>2856</v>
      </c>
      <c r="G623" s="34">
        <v>2012</v>
      </c>
      <c r="H623" s="34" t="s">
        <v>3002</v>
      </c>
      <c r="I623" s="37" t="s">
        <v>11</v>
      </c>
      <c r="J623" s="40">
        <v>3</v>
      </c>
      <c r="K623" s="41">
        <v>91.34333333333332</v>
      </c>
      <c r="L623" s="42">
        <f t="shared" si="86"/>
        <v>274.02999999999997</v>
      </c>
      <c r="M623" s="34" t="s">
        <v>3059</v>
      </c>
      <c r="N623" s="44">
        <v>0.03</v>
      </c>
      <c r="O623" s="34" t="s">
        <v>3067</v>
      </c>
      <c r="P623" s="41">
        <f>K623*0.5</f>
        <v>45.67166666666666</v>
      </c>
      <c r="Q623" s="41">
        <f>P623*J623</f>
        <v>137.01499999999999</v>
      </c>
      <c r="R623" s="41">
        <v>0.438</v>
      </c>
      <c r="S623" s="41">
        <v>-273.59199999999998</v>
      </c>
      <c r="T623" s="41" t="s">
        <v>3012</v>
      </c>
    </row>
    <row r="624" spans="1:20" s="43" customFormat="1" ht="19.5" customHeight="1" x14ac:dyDescent="0.2">
      <c r="A624" s="35">
        <v>609</v>
      </c>
      <c r="B624" s="36" t="s">
        <v>638</v>
      </c>
      <c r="C624" s="37" t="s">
        <v>1620</v>
      </c>
      <c r="D624" s="38" t="s">
        <v>2509</v>
      </c>
      <c r="E624" s="39">
        <v>391698</v>
      </c>
      <c r="F624" s="37" t="s">
        <v>2912</v>
      </c>
      <c r="G624" s="34">
        <v>2014</v>
      </c>
      <c r="H624" s="34" t="s">
        <v>3002</v>
      </c>
      <c r="I624" s="37" t="s">
        <v>11</v>
      </c>
      <c r="J624" s="40">
        <v>1</v>
      </c>
      <c r="K624" s="41">
        <v>301</v>
      </c>
      <c r="L624" s="42">
        <f t="shared" si="86"/>
        <v>301</v>
      </c>
      <c r="M624" s="34" t="s">
        <v>3059</v>
      </c>
      <c r="N624" s="44">
        <v>7.0000000000000007E-2</v>
      </c>
      <c r="O624" s="34" t="s">
        <v>3067</v>
      </c>
      <c r="P624" s="64">
        <v>210.7</v>
      </c>
      <c r="Q624" s="64">
        <f>P624*J624</f>
        <v>210.7</v>
      </c>
      <c r="R624" s="41">
        <v>1.022</v>
      </c>
      <c r="S624" s="41">
        <v>-299.97800000000001</v>
      </c>
      <c r="T624" s="41" t="s">
        <v>3012</v>
      </c>
    </row>
    <row r="625" spans="1:20" s="43" customFormat="1" ht="19.5" customHeight="1" x14ac:dyDescent="0.2">
      <c r="A625" s="35">
        <v>610</v>
      </c>
      <c r="B625" s="36" t="s">
        <v>639</v>
      </c>
      <c r="C625" s="37" t="s">
        <v>1621</v>
      </c>
      <c r="D625" s="38" t="s">
        <v>2510</v>
      </c>
      <c r="E625" s="39">
        <v>449831</v>
      </c>
      <c r="F625" s="37" t="s">
        <v>2913</v>
      </c>
      <c r="G625" s="34">
        <v>2014</v>
      </c>
      <c r="H625" s="34" t="s">
        <v>3002</v>
      </c>
      <c r="I625" s="37" t="s">
        <v>11</v>
      </c>
      <c r="J625" s="40">
        <v>175</v>
      </c>
      <c r="K625" s="41">
        <v>12.14</v>
      </c>
      <c r="L625" s="42">
        <f t="shared" si="86"/>
        <v>2124.5</v>
      </c>
      <c r="M625" s="34" t="s">
        <v>3058</v>
      </c>
      <c r="N625" s="44">
        <v>0</v>
      </c>
      <c r="O625" s="34" t="s">
        <v>3066</v>
      </c>
      <c r="P625" s="41">
        <v>1</v>
      </c>
      <c r="Q625" s="41">
        <f t="shared" ref="Q625:Q628" si="93">P625*J625</f>
        <v>175</v>
      </c>
      <c r="R625" s="41">
        <v>0</v>
      </c>
      <c r="S625" s="41">
        <v>-2124.5</v>
      </c>
      <c r="T625" s="41" t="s">
        <v>3012</v>
      </c>
    </row>
    <row r="626" spans="1:20" s="43" customFormat="1" ht="19.5" customHeight="1" x14ac:dyDescent="0.2">
      <c r="A626" s="35">
        <v>611</v>
      </c>
      <c r="B626" s="36" t="s">
        <v>640</v>
      </c>
      <c r="C626" s="37" t="s">
        <v>1622</v>
      </c>
      <c r="D626" s="38" t="s">
        <v>2511</v>
      </c>
      <c r="E626" s="39">
        <v>393100</v>
      </c>
      <c r="F626" s="37" t="s">
        <v>2913</v>
      </c>
      <c r="G626" s="34">
        <v>2014</v>
      </c>
      <c r="H626" s="34" t="s">
        <v>3002</v>
      </c>
      <c r="I626" s="37" t="s">
        <v>11</v>
      </c>
      <c r="J626" s="40">
        <v>39</v>
      </c>
      <c r="K626" s="41">
        <v>64.14</v>
      </c>
      <c r="L626" s="42">
        <f t="shared" si="86"/>
        <v>2501.46</v>
      </c>
      <c r="M626" s="34" t="s">
        <v>3058</v>
      </c>
      <c r="N626" s="44">
        <v>0</v>
      </c>
      <c r="O626" s="34" t="s">
        <v>3066</v>
      </c>
      <c r="P626" s="41">
        <v>1</v>
      </c>
      <c r="Q626" s="41">
        <f t="shared" si="93"/>
        <v>39</v>
      </c>
      <c r="R626" s="41">
        <v>0</v>
      </c>
      <c r="S626" s="41">
        <v>-2501.46</v>
      </c>
      <c r="T626" s="41" t="s">
        <v>3012</v>
      </c>
    </row>
    <row r="627" spans="1:20" s="43" customFormat="1" ht="19.5" customHeight="1" x14ac:dyDescent="0.2">
      <c r="A627" s="35">
        <v>612</v>
      </c>
      <c r="B627" s="36" t="s">
        <v>472</v>
      </c>
      <c r="C627" s="37" t="s">
        <v>1454</v>
      </c>
      <c r="D627" s="38" t="s">
        <v>2360</v>
      </c>
      <c r="E627" s="39">
        <v>378297</v>
      </c>
      <c r="F627" s="37" t="s">
        <v>2856</v>
      </c>
      <c r="G627" s="34">
        <v>2013</v>
      </c>
      <c r="H627" s="34" t="s">
        <v>3002</v>
      </c>
      <c r="I627" s="37" t="s">
        <v>11</v>
      </c>
      <c r="J627" s="40">
        <v>2</v>
      </c>
      <c r="K627" s="41">
        <v>82.35</v>
      </c>
      <c r="L627" s="42">
        <f t="shared" si="86"/>
        <v>164.7</v>
      </c>
      <c r="M627" s="34" t="s">
        <v>3059</v>
      </c>
      <c r="N627" s="44">
        <v>0.02</v>
      </c>
      <c r="O627" s="34" t="s">
        <v>3067</v>
      </c>
      <c r="P627" s="41">
        <f t="shared" ref="P627:P628" si="94">K627*0.5</f>
        <v>41.174999999999997</v>
      </c>
      <c r="Q627" s="41">
        <f t="shared" si="93"/>
        <v>82.35</v>
      </c>
      <c r="R627" s="41">
        <v>0.29199999999999998</v>
      </c>
      <c r="S627" s="41">
        <v>-164.40799999999999</v>
      </c>
      <c r="T627" s="41" t="s">
        <v>3012</v>
      </c>
    </row>
    <row r="628" spans="1:20" s="43" customFormat="1" ht="19.5" customHeight="1" x14ac:dyDescent="0.2">
      <c r="A628" s="35">
        <v>613</v>
      </c>
      <c r="B628" s="36" t="s">
        <v>641</v>
      </c>
      <c r="C628" s="37" t="s">
        <v>1623</v>
      </c>
      <c r="D628" s="38" t="s">
        <v>2512</v>
      </c>
      <c r="E628" s="39">
        <v>357413</v>
      </c>
      <c r="F628" s="37" t="s">
        <v>2864</v>
      </c>
      <c r="G628" s="34">
        <v>2013</v>
      </c>
      <c r="H628" s="34" t="s">
        <v>3002</v>
      </c>
      <c r="I628" s="37" t="s">
        <v>11</v>
      </c>
      <c r="J628" s="40">
        <v>1</v>
      </c>
      <c r="K628" s="41">
        <v>550.85</v>
      </c>
      <c r="L628" s="42">
        <f t="shared" si="86"/>
        <v>550.85</v>
      </c>
      <c r="M628" s="34" t="s">
        <v>3059</v>
      </c>
      <c r="N628" s="44">
        <v>0.46</v>
      </c>
      <c r="O628" s="34" t="s">
        <v>3067</v>
      </c>
      <c r="P628" s="41">
        <f t="shared" si="94"/>
        <v>275.42500000000001</v>
      </c>
      <c r="Q628" s="41">
        <f t="shared" si="93"/>
        <v>275.42500000000001</v>
      </c>
      <c r="R628" s="41">
        <v>6.7160000000000002</v>
      </c>
      <c r="S628" s="41">
        <v>-544.13400000000001</v>
      </c>
      <c r="T628" s="41" t="s">
        <v>3012</v>
      </c>
    </row>
    <row r="629" spans="1:20" s="43" customFormat="1" ht="19.5" customHeight="1" x14ac:dyDescent="0.2">
      <c r="A629" s="35">
        <v>614</v>
      </c>
      <c r="B629" s="36" t="s">
        <v>642</v>
      </c>
      <c r="C629" s="37" t="s">
        <v>1624</v>
      </c>
      <c r="D629" s="38" t="s">
        <v>2513</v>
      </c>
      <c r="E629" s="39">
        <v>337050</v>
      </c>
      <c r="F629" s="37" t="s">
        <v>2870</v>
      </c>
      <c r="G629" s="76">
        <v>2016</v>
      </c>
      <c r="H629" s="34" t="s">
        <v>3002</v>
      </c>
      <c r="I629" s="37" t="s">
        <v>11</v>
      </c>
      <c r="J629" s="40">
        <v>3</v>
      </c>
      <c r="K629" s="41">
        <v>37.17</v>
      </c>
      <c r="L629" s="42">
        <f t="shared" si="86"/>
        <v>111.51</v>
      </c>
      <c r="M629" s="34" t="s">
        <v>3059</v>
      </c>
      <c r="N629" s="44">
        <v>0.4</v>
      </c>
      <c r="O629" s="34" t="s">
        <v>3067</v>
      </c>
      <c r="P629" s="41">
        <v>31.5945</v>
      </c>
      <c r="Q629" s="64">
        <f>P629*J629</f>
        <v>94.783500000000004</v>
      </c>
      <c r="R629" s="41">
        <v>5.84</v>
      </c>
      <c r="S629" s="41">
        <v>-105.67</v>
      </c>
      <c r="T629" s="41" t="s">
        <v>3012</v>
      </c>
    </row>
    <row r="630" spans="1:20" s="43" customFormat="1" ht="19.5" customHeight="1" x14ac:dyDescent="0.2">
      <c r="A630" s="35">
        <v>615</v>
      </c>
      <c r="B630" s="36" t="s">
        <v>643</v>
      </c>
      <c r="C630" s="37" t="s">
        <v>1625</v>
      </c>
      <c r="D630" s="38" t="s">
        <v>1625</v>
      </c>
      <c r="E630" s="39">
        <v>431376</v>
      </c>
      <c r="F630" s="37" t="s">
        <v>2910</v>
      </c>
      <c r="G630" s="34">
        <v>2008</v>
      </c>
      <c r="H630" s="34" t="s">
        <v>3002</v>
      </c>
      <c r="I630" s="37" t="s">
        <v>11</v>
      </c>
      <c r="J630" s="40">
        <v>4</v>
      </c>
      <c r="K630" s="41">
        <v>78.435000000000002</v>
      </c>
      <c r="L630" s="42">
        <f t="shared" si="86"/>
        <v>313.74</v>
      </c>
      <c r="M630" s="34" t="s">
        <v>3058</v>
      </c>
      <c r="N630" s="44">
        <v>0</v>
      </c>
      <c r="O630" s="34" t="s">
        <v>3067</v>
      </c>
      <c r="P630" s="41">
        <f t="shared" ref="P630:P631" si="95">K630*0.3</f>
        <v>23.5305</v>
      </c>
      <c r="Q630" s="41">
        <f t="shared" ref="Q630:Q633" si="96">P630*J630</f>
        <v>94.122</v>
      </c>
      <c r="R630" s="41">
        <v>0</v>
      </c>
      <c r="S630" s="41">
        <v>-313.74</v>
      </c>
      <c r="T630" s="41" t="s">
        <v>3012</v>
      </c>
    </row>
    <row r="631" spans="1:20" s="43" customFormat="1" ht="19.5" customHeight="1" x14ac:dyDescent="0.2">
      <c r="A631" s="35">
        <v>616</v>
      </c>
      <c r="B631" s="36" t="s">
        <v>487</v>
      </c>
      <c r="C631" s="37" t="s">
        <v>1469</v>
      </c>
      <c r="D631" s="38" t="s">
        <v>2373</v>
      </c>
      <c r="E631" s="39">
        <v>377174</v>
      </c>
      <c r="F631" s="37" t="s">
        <v>2844</v>
      </c>
      <c r="G631" s="34">
        <v>2008</v>
      </c>
      <c r="H631" s="34" t="s">
        <v>3002</v>
      </c>
      <c r="I631" s="37" t="s">
        <v>11</v>
      </c>
      <c r="J631" s="40">
        <v>1</v>
      </c>
      <c r="K631" s="41">
        <v>28.8</v>
      </c>
      <c r="L631" s="42">
        <f t="shared" si="86"/>
        <v>28.8</v>
      </c>
      <c r="M631" s="34" t="s">
        <v>3058</v>
      </c>
      <c r="N631" s="44">
        <v>0</v>
      </c>
      <c r="O631" s="34" t="s">
        <v>3067</v>
      </c>
      <c r="P631" s="41">
        <f t="shared" si="95"/>
        <v>8.64</v>
      </c>
      <c r="Q631" s="41">
        <f t="shared" si="96"/>
        <v>8.64</v>
      </c>
      <c r="R631" s="41">
        <v>0</v>
      </c>
      <c r="S631" s="41">
        <v>-28.8</v>
      </c>
      <c r="T631" s="41" t="s">
        <v>3012</v>
      </c>
    </row>
    <row r="632" spans="1:20" s="43" customFormat="1" ht="19.5" customHeight="1" x14ac:dyDescent="0.2">
      <c r="A632" s="35">
        <v>617</v>
      </c>
      <c r="B632" s="36" t="s">
        <v>644</v>
      </c>
      <c r="C632" s="37" t="s">
        <v>1626</v>
      </c>
      <c r="D632" s="38" t="s">
        <v>2514</v>
      </c>
      <c r="E632" s="39">
        <v>356196</v>
      </c>
      <c r="F632" s="37" t="s">
        <v>2870</v>
      </c>
      <c r="G632" s="34">
        <v>2008</v>
      </c>
      <c r="H632" s="34" t="s">
        <v>3002</v>
      </c>
      <c r="I632" s="37" t="s">
        <v>11</v>
      </c>
      <c r="J632" s="40">
        <v>1</v>
      </c>
      <c r="K632" s="41">
        <v>65.069999999999993</v>
      </c>
      <c r="L632" s="42">
        <f t="shared" si="86"/>
        <v>65.069999999999993</v>
      </c>
      <c r="M632" s="34" t="s">
        <v>3059</v>
      </c>
      <c r="N632" s="44">
        <v>0.2</v>
      </c>
      <c r="O632" s="34" t="s">
        <v>3067</v>
      </c>
      <c r="P632" s="41">
        <f t="shared" ref="P632:P633" si="97">K632*0.5</f>
        <v>32.534999999999997</v>
      </c>
      <c r="Q632" s="41">
        <f t="shared" si="96"/>
        <v>32.534999999999997</v>
      </c>
      <c r="R632" s="41">
        <v>2.92</v>
      </c>
      <c r="S632" s="41">
        <v>-62.149999999999991</v>
      </c>
      <c r="T632" s="41" t="s">
        <v>3012</v>
      </c>
    </row>
    <row r="633" spans="1:20" s="43" customFormat="1" ht="19.5" customHeight="1" x14ac:dyDescent="0.2">
      <c r="A633" s="35">
        <v>618</v>
      </c>
      <c r="B633" s="36" t="s">
        <v>645</v>
      </c>
      <c r="C633" s="37" t="s">
        <v>1627</v>
      </c>
      <c r="D633" s="38" t="s">
        <v>2515</v>
      </c>
      <c r="E633" s="39">
        <v>373381</v>
      </c>
      <c r="F633" s="37" t="s">
        <v>2870</v>
      </c>
      <c r="G633" s="34">
        <v>2008</v>
      </c>
      <c r="H633" s="34" t="s">
        <v>3002</v>
      </c>
      <c r="I633" s="37" t="s">
        <v>11</v>
      </c>
      <c r="J633" s="40">
        <v>5</v>
      </c>
      <c r="K633" s="41">
        <v>21.89</v>
      </c>
      <c r="L633" s="42">
        <f t="shared" si="86"/>
        <v>109.45</v>
      </c>
      <c r="M633" s="34" t="s">
        <v>3059</v>
      </c>
      <c r="N633" s="44">
        <v>0.5</v>
      </c>
      <c r="O633" s="34" t="s">
        <v>3067</v>
      </c>
      <c r="P633" s="41">
        <f t="shared" si="97"/>
        <v>10.945</v>
      </c>
      <c r="Q633" s="41">
        <f t="shared" si="96"/>
        <v>54.725000000000001</v>
      </c>
      <c r="R633" s="41">
        <v>7.3</v>
      </c>
      <c r="S633" s="41">
        <v>-102.15</v>
      </c>
      <c r="T633" s="41" t="s">
        <v>3012</v>
      </c>
    </row>
    <row r="634" spans="1:20" s="43" customFormat="1" ht="19.5" customHeight="1" x14ac:dyDescent="0.2">
      <c r="A634" s="35">
        <v>619</v>
      </c>
      <c r="B634" s="36" t="s">
        <v>483</v>
      </c>
      <c r="C634" s="37" t="s">
        <v>1465</v>
      </c>
      <c r="D634" s="38" t="s">
        <v>2369</v>
      </c>
      <c r="E634" s="39">
        <v>374007</v>
      </c>
      <c r="F634" s="37" t="s">
        <v>2825</v>
      </c>
      <c r="G634" s="34">
        <v>2008</v>
      </c>
      <c r="H634" s="34" t="s">
        <v>3002</v>
      </c>
      <c r="I634" s="37" t="s">
        <v>11</v>
      </c>
      <c r="J634" s="40">
        <v>1</v>
      </c>
      <c r="K634" s="41">
        <v>379.33</v>
      </c>
      <c r="L634" s="42">
        <f t="shared" si="86"/>
        <v>379.33</v>
      </c>
      <c r="M634" s="34" t="s">
        <v>3058</v>
      </c>
      <c r="N634" s="44">
        <v>0</v>
      </c>
      <c r="O634" s="34" t="s">
        <v>3066</v>
      </c>
      <c r="P634" s="41">
        <v>1</v>
      </c>
      <c r="Q634" s="41">
        <f>P634*J634</f>
        <v>1</v>
      </c>
      <c r="R634" s="41">
        <v>0</v>
      </c>
      <c r="S634" s="41">
        <v>-379.33</v>
      </c>
      <c r="T634" s="41" t="s">
        <v>3012</v>
      </c>
    </row>
    <row r="635" spans="1:20" s="43" customFormat="1" ht="19.5" customHeight="1" x14ac:dyDescent="0.2">
      <c r="A635" s="35">
        <v>620</v>
      </c>
      <c r="B635" s="36" t="s">
        <v>646</v>
      </c>
      <c r="C635" s="37" t="s">
        <v>1628</v>
      </c>
      <c r="D635" s="38" t="s">
        <v>2516</v>
      </c>
      <c r="E635" s="39">
        <v>373879</v>
      </c>
      <c r="F635" s="37" t="s">
        <v>2915</v>
      </c>
      <c r="G635" s="34">
        <v>2010</v>
      </c>
      <c r="H635" s="34" t="s">
        <v>3002</v>
      </c>
      <c r="I635" s="37" t="s">
        <v>11</v>
      </c>
      <c r="J635" s="40">
        <v>5</v>
      </c>
      <c r="K635" s="41">
        <v>35.839999999999996</v>
      </c>
      <c r="L635" s="42">
        <f t="shared" si="86"/>
        <v>179.2</v>
      </c>
      <c r="M635" s="34" t="s">
        <v>3059</v>
      </c>
      <c r="N635" s="44">
        <v>5</v>
      </c>
      <c r="O635" s="34" t="s">
        <v>3067</v>
      </c>
      <c r="P635" s="41">
        <f t="shared" ref="P635:P636" si="98">K635*0.5</f>
        <v>17.919999999999998</v>
      </c>
      <c r="Q635" s="41">
        <f t="shared" ref="Q635:Q636" si="99">P635*J635</f>
        <v>89.6</v>
      </c>
      <c r="R635" s="41">
        <v>73</v>
      </c>
      <c r="S635" s="41">
        <v>-106.19999999999999</v>
      </c>
      <c r="T635" s="41" t="s">
        <v>3012</v>
      </c>
    </row>
    <row r="636" spans="1:20" s="43" customFormat="1" ht="19.5" customHeight="1" x14ac:dyDescent="0.2">
      <c r="A636" s="35">
        <v>621</v>
      </c>
      <c r="B636" s="36" t="s">
        <v>647</v>
      </c>
      <c r="C636" s="37" t="s">
        <v>1629</v>
      </c>
      <c r="D636" s="38" t="s">
        <v>2517</v>
      </c>
      <c r="E636" s="39">
        <v>339825</v>
      </c>
      <c r="F636" s="37" t="s">
        <v>2850</v>
      </c>
      <c r="G636" s="34">
        <v>2009</v>
      </c>
      <c r="H636" s="34" t="s">
        <v>3002</v>
      </c>
      <c r="I636" s="37" t="s">
        <v>11</v>
      </c>
      <c r="J636" s="40">
        <v>10</v>
      </c>
      <c r="K636" s="41">
        <v>70</v>
      </c>
      <c r="L636" s="42">
        <f t="shared" si="86"/>
        <v>700</v>
      </c>
      <c r="M636" s="34" t="s">
        <v>3059</v>
      </c>
      <c r="N636" s="44">
        <v>1</v>
      </c>
      <c r="O636" s="34" t="s">
        <v>3067</v>
      </c>
      <c r="P636" s="41">
        <f t="shared" si="98"/>
        <v>35</v>
      </c>
      <c r="Q636" s="41">
        <f t="shared" si="99"/>
        <v>350</v>
      </c>
      <c r="R636" s="41">
        <v>14.6</v>
      </c>
      <c r="S636" s="41">
        <v>-685.4</v>
      </c>
      <c r="T636" s="41" t="s">
        <v>3012</v>
      </c>
    </row>
    <row r="637" spans="1:20" s="43" customFormat="1" ht="19.5" customHeight="1" x14ac:dyDescent="0.2">
      <c r="A637" s="35">
        <v>622</v>
      </c>
      <c r="B637" s="36" t="s">
        <v>648</v>
      </c>
      <c r="C637" s="37" t="s">
        <v>1630</v>
      </c>
      <c r="D637" s="38" t="s">
        <v>2518</v>
      </c>
      <c r="E637" s="39">
        <v>333838</v>
      </c>
      <c r="F637" s="37" t="s">
        <v>2850</v>
      </c>
      <c r="G637" s="34">
        <v>2009</v>
      </c>
      <c r="H637" s="34" t="s">
        <v>3002</v>
      </c>
      <c r="I637" s="37" t="s">
        <v>11</v>
      </c>
      <c r="J637" s="40">
        <v>1</v>
      </c>
      <c r="K637" s="41">
        <v>119.87</v>
      </c>
      <c r="L637" s="42">
        <f t="shared" si="86"/>
        <v>119.87</v>
      </c>
      <c r="M637" s="34" t="s">
        <v>3058</v>
      </c>
      <c r="N637" s="44">
        <v>0</v>
      </c>
      <c r="O637" s="34" t="s">
        <v>3067</v>
      </c>
      <c r="P637" s="41">
        <f>K637*0.3</f>
        <v>35.960999999999999</v>
      </c>
      <c r="Q637" s="41">
        <f t="shared" ref="Q637:Q642" si="100">P637*J637</f>
        <v>35.960999999999999</v>
      </c>
      <c r="R637" s="41">
        <v>0</v>
      </c>
      <c r="S637" s="41">
        <v>-119.87</v>
      </c>
      <c r="T637" s="41" t="s">
        <v>3012</v>
      </c>
    </row>
    <row r="638" spans="1:20" s="43" customFormat="1" ht="19.5" customHeight="1" x14ac:dyDescent="0.2">
      <c r="A638" s="35">
        <v>623</v>
      </c>
      <c r="B638" s="36" t="s">
        <v>649</v>
      </c>
      <c r="C638" s="37" t="s">
        <v>1631</v>
      </c>
      <c r="D638" s="38" t="s">
        <v>2519</v>
      </c>
      <c r="E638" s="39">
        <v>336889</v>
      </c>
      <c r="F638" s="37" t="s">
        <v>2861</v>
      </c>
      <c r="G638" s="34">
        <v>2012</v>
      </c>
      <c r="H638" s="34" t="s">
        <v>3002</v>
      </c>
      <c r="I638" s="37" t="s">
        <v>11</v>
      </c>
      <c r="J638" s="40">
        <v>3</v>
      </c>
      <c r="K638" s="41">
        <v>4.84</v>
      </c>
      <c r="L638" s="42">
        <f t="shared" si="86"/>
        <v>14.52</v>
      </c>
      <c r="M638" s="34" t="s">
        <v>3059</v>
      </c>
      <c r="N638" s="44">
        <v>0.03</v>
      </c>
      <c r="O638" s="34" t="s">
        <v>3067</v>
      </c>
      <c r="P638" s="41">
        <f>K638*0.5</f>
        <v>2.42</v>
      </c>
      <c r="Q638" s="41">
        <f t="shared" si="100"/>
        <v>7.26</v>
      </c>
      <c r="R638" s="41">
        <v>0.438</v>
      </c>
      <c r="S638" s="41">
        <v>-14.081999999999999</v>
      </c>
      <c r="T638" s="41" t="s">
        <v>3012</v>
      </c>
    </row>
    <row r="639" spans="1:20" s="43" customFormat="1" ht="19.5" customHeight="1" x14ac:dyDescent="0.2">
      <c r="A639" s="35">
        <v>624</v>
      </c>
      <c r="B639" s="36" t="s">
        <v>650</v>
      </c>
      <c r="C639" s="37" t="s">
        <v>1632</v>
      </c>
      <c r="D639" s="38" t="s">
        <v>2520</v>
      </c>
      <c r="E639" s="39">
        <v>377437</v>
      </c>
      <c r="F639" s="37" t="s">
        <v>2916</v>
      </c>
      <c r="G639" s="34">
        <v>2012</v>
      </c>
      <c r="H639" s="34" t="s">
        <v>3002</v>
      </c>
      <c r="I639" s="37" t="s">
        <v>11</v>
      </c>
      <c r="J639" s="40">
        <v>3</v>
      </c>
      <c r="K639" s="41">
        <v>269.96999999999997</v>
      </c>
      <c r="L639" s="42">
        <f t="shared" si="86"/>
        <v>809.90999999999985</v>
      </c>
      <c r="M639" s="34" t="s">
        <v>3058</v>
      </c>
      <c r="N639" s="44">
        <v>0</v>
      </c>
      <c r="O639" s="34" t="s">
        <v>3067</v>
      </c>
      <c r="P639" s="41">
        <f>K639*0.3</f>
        <v>80.990999999999985</v>
      </c>
      <c r="Q639" s="41">
        <f t="shared" si="100"/>
        <v>242.97299999999996</v>
      </c>
      <c r="R639" s="41">
        <v>0</v>
      </c>
      <c r="S639" s="41">
        <v>-809.90999999999985</v>
      </c>
      <c r="T639" s="41" t="s">
        <v>3012</v>
      </c>
    </row>
    <row r="640" spans="1:20" s="43" customFormat="1" ht="19.5" customHeight="1" x14ac:dyDescent="0.2">
      <c r="A640" s="35">
        <v>625</v>
      </c>
      <c r="B640" s="36" t="s">
        <v>651</v>
      </c>
      <c r="C640" s="37" t="s">
        <v>1633</v>
      </c>
      <c r="D640" s="38" t="s">
        <v>2521</v>
      </c>
      <c r="E640" s="39">
        <v>334173</v>
      </c>
      <c r="F640" s="37" t="s">
        <v>2870</v>
      </c>
      <c r="G640" s="34">
        <v>2012</v>
      </c>
      <c r="H640" s="34" t="s">
        <v>3002</v>
      </c>
      <c r="I640" s="37" t="s">
        <v>11</v>
      </c>
      <c r="J640" s="40">
        <v>3</v>
      </c>
      <c r="K640" s="41">
        <v>34.4</v>
      </c>
      <c r="L640" s="42">
        <f t="shared" si="86"/>
        <v>103.19999999999999</v>
      </c>
      <c r="M640" s="34" t="s">
        <v>3059</v>
      </c>
      <c r="N640" s="44">
        <v>0.4</v>
      </c>
      <c r="O640" s="34" t="s">
        <v>3067</v>
      </c>
      <c r="P640" s="41">
        <f>K640*0.5</f>
        <v>17.2</v>
      </c>
      <c r="Q640" s="41">
        <f t="shared" si="100"/>
        <v>51.599999999999994</v>
      </c>
      <c r="R640" s="41">
        <v>5.84</v>
      </c>
      <c r="S640" s="41">
        <v>-97.359999999999985</v>
      </c>
      <c r="T640" s="41" t="s">
        <v>3012</v>
      </c>
    </row>
    <row r="641" spans="1:20" s="43" customFormat="1" ht="19.5" customHeight="1" x14ac:dyDescent="0.2">
      <c r="A641" s="35">
        <v>626</v>
      </c>
      <c r="B641" s="36" t="s">
        <v>652</v>
      </c>
      <c r="C641" s="37" t="s">
        <v>1634</v>
      </c>
      <c r="D641" s="38" t="s">
        <v>2522</v>
      </c>
      <c r="E641" s="39">
        <v>375040</v>
      </c>
      <c r="F641" s="37" t="s">
        <v>2917</v>
      </c>
      <c r="G641" s="34">
        <v>2012</v>
      </c>
      <c r="H641" s="34" t="s">
        <v>3002</v>
      </c>
      <c r="I641" s="37" t="s">
        <v>11</v>
      </c>
      <c r="J641" s="40">
        <v>9</v>
      </c>
      <c r="K641" s="41">
        <v>32.549999999999997</v>
      </c>
      <c r="L641" s="42">
        <f t="shared" si="86"/>
        <v>292.95</v>
      </c>
      <c r="M641" s="34" t="s">
        <v>3058</v>
      </c>
      <c r="N641" s="44">
        <v>0</v>
      </c>
      <c r="O641" s="34" t="s">
        <v>3067</v>
      </c>
      <c r="P641" s="41">
        <f>K641*0.3</f>
        <v>9.7649999999999988</v>
      </c>
      <c r="Q641" s="41">
        <f t="shared" si="100"/>
        <v>87.884999999999991</v>
      </c>
      <c r="R641" s="41">
        <v>0</v>
      </c>
      <c r="S641" s="41">
        <v>-292.95</v>
      </c>
      <c r="T641" s="41" t="s">
        <v>3012</v>
      </c>
    </row>
    <row r="642" spans="1:20" s="43" customFormat="1" ht="19.5" customHeight="1" x14ac:dyDescent="0.2">
      <c r="A642" s="35">
        <v>627</v>
      </c>
      <c r="B642" s="36" t="s">
        <v>653</v>
      </c>
      <c r="C642" s="37" t="s">
        <v>1635</v>
      </c>
      <c r="D642" s="38" t="s">
        <v>2523</v>
      </c>
      <c r="E642" s="39">
        <v>434766</v>
      </c>
      <c r="F642" s="37" t="s">
        <v>2855</v>
      </c>
      <c r="G642" s="34">
        <v>2014</v>
      </c>
      <c r="H642" s="34" t="s">
        <v>3002</v>
      </c>
      <c r="I642" s="37" t="s">
        <v>11</v>
      </c>
      <c r="J642" s="40">
        <v>70</v>
      </c>
      <c r="K642" s="41">
        <v>320</v>
      </c>
      <c r="L642" s="42">
        <f t="shared" si="86"/>
        <v>22400</v>
      </c>
      <c r="M642" s="34" t="s">
        <v>3059</v>
      </c>
      <c r="N642" s="44">
        <v>10.5</v>
      </c>
      <c r="O642" s="34" t="s">
        <v>3067</v>
      </c>
      <c r="P642" s="64">
        <v>224</v>
      </c>
      <c r="Q642" s="64">
        <f t="shared" si="100"/>
        <v>15680</v>
      </c>
      <c r="R642" s="41">
        <v>153.29999999999998</v>
      </c>
      <c r="S642" s="41">
        <v>-22246.7</v>
      </c>
      <c r="T642" s="41" t="s">
        <v>3012</v>
      </c>
    </row>
    <row r="643" spans="1:20" s="43" customFormat="1" ht="19.5" customHeight="1" x14ac:dyDescent="0.2">
      <c r="A643" s="35">
        <v>628</v>
      </c>
      <c r="B643" s="36" t="s">
        <v>654</v>
      </c>
      <c r="C643" s="37" t="s">
        <v>1636</v>
      </c>
      <c r="D643" s="38" t="s">
        <v>2524</v>
      </c>
      <c r="E643" s="39">
        <v>434841</v>
      </c>
      <c r="F643" s="37" t="s">
        <v>2825</v>
      </c>
      <c r="G643" s="34">
        <v>2014</v>
      </c>
      <c r="H643" s="34" t="s">
        <v>3002</v>
      </c>
      <c r="I643" s="37" t="s">
        <v>11</v>
      </c>
      <c r="J643" s="40">
        <v>60</v>
      </c>
      <c r="K643" s="41">
        <v>260</v>
      </c>
      <c r="L643" s="42">
        <f t="shared" si="86"/>
        <v>15600</v>
      </c>
      <c r="M643" s="34" t="s">
        <v>3059</v>
      </c>
      <c r="N643" s="44">
        <v>10.5</v>
      </c>
      <c r="O643" s="34" t="s">
        <v>3067</v>
      </c>
      <c r="P643" s="41">
        <f>K643*0.75</f>
        <v>195</v>
      </c>
      <c r="Q643" s="41">
        <f>P643*J643</f>
        <v>11700</v>
      </c>
      <c r="R643" s="41">
        <v>153.29999999999998</v>
      </c>
      <c r="S643" s="41">
        <v>-15446.7</v>
      </c>
      <c r="T643" s="41" t="s">
        <v>3012</v>
      </c>
    </row>
    <row r="644" spans="1:20" s="43" customFormat="1" ht="19.5" customHeight="1" x14ac:dyDescent="0.2">
      <c r="A644" s="35">
        <v>629</v>
      </c>
      <c r="B644" s="36" t="s">
        <v>655</v>
      </c>
      <c r="C644" s="37" t="s">
        <v>1637</v>
      </c>
      <c r="D644" s="38" t="s">
        <v>2525</v>
      </c>
      <c r="E644" s="39">
        <v>365021</v>
      </c>
      <c r="F644" s="37" t="s">
        <v>2918</v>
      </c>
      <c r="G644" s="34">
        <v>2014</v>
      </c>
      <c r="H644" s="34" t="s">
        <v>3002</v>
      </c>
      <c r="I644" s="37" t="s">
        <v>11</v>
      </c>
      <c r="J644" s="40">
        <v>7</v>
      </c>
      <c r="K644" s="41">
        <v>380</v>
      </c>
      <c r="L644" s="42">
        <f t="shared" si="86"/>
        <v>2660</v>
      </c>
      <c r="M644" s="34" t="s">
        <v>3058</v>
      </c>
      <c r="N644" s="44">
        <v>0</v>
      </c>
      <c r="O644" s="34" t="s">
        <v>3067</v>
      </c>
      <c r="P644" s="64">
        <v>266</v>
      </c>
      <c r="Q644" s="64">
        <f>P644*J644</f>
        <v>1862</v>
      </c>
      <c r="R644" s="41">
        <v>0</v>
      </c>
      <c r="S644" s="41">
        <v>-2660</v>
      </c>
      <c r="T644" s="41" t="s">
        <v>3012</v>
      </c>
    </row>
    <row r="645" spans="1:20" s="43" customFormat="1" ht="19.5" customHeight="1" x14ac:dyDescent="0.2">
      <c r="A645" s="35">
        <v>630</v>
      </c>
      <c r="B645" s="36" t="s">
        <v>656</v>
      </c>
      <c r="C645" s="37" t="s">
        <v>1638</v>
      </c>
      <c r="D645" s="38" t="s">
        <v>2526</v>
      </c>
      <c r="E645" s="39">
        <v>488864</v>
      </c>
      <c r="F645" s="37" t="s">
        <v>2919</v>
      </c>
      <c r="G645" s="34">
        <v>2014</v>
      </c>
      <c r="H645" s="34" t="s">
        <v>3002</v>
      </c>
      <c r="I645" s="37" t="s">
        <v>11</v>
      </c>
      <c r="J645" s="40">
        <v>2</v>
      </c>
      <c r="K645" s="41">
        <v>250</v>
      </c>
      <c r="L645" s="42">
        <f t="shared" si="86"/>
        <v>500</v>
      </c>
      <c r="M645" s="34" t="s">
        <v>3058</v>
      </c>
      <c r="N645" s="44">
        <v>0</v>
      </c>
      <c r="O645" s="34" t="s">
        <v>3067</v>
      </c>
      <c r="P645" s="64">
        <v>175</v>
      </c>
      <c r="Q645" s="64">
        <f>P645*J645</f>
        <v>350</v>
      </c>
      <c r="R645" s="41">
        <v>0</v>
      </c>
      <c r="S645" s="41">
        <v>-500</v>
      </c>
      <c r="T645" s="41" t="s">
        <v>3012</v>
      </c>
    </row>
    <row r="646" spans="1:20" s="43" customFormat="1" ht="19.5" customHeight="1" x14ac:dyDescent="0.2">
      <c r="A646" s="35">
        <v>631</v>
      </c>
      <c r="B646" s="36" t="s">
        <v>657</v>
      </c>
      <c r="C646" s="37" t="s">
        <v>1639</v>
      </c>
      <c r="D646" s="38" t="s">
        <v>1639</v>
      </c>
      <c r="E646" s="39">
        <v>431709</v>
      </c>
      <c r="F646" s="37" t="s">
        <v>2920</v>
      </c>
      <c r="G646" s="34">
        <v>2013</v>
      </c>
      <c r="H646" s="34" t="s">
        <v>3002</v>
      </c>
      <c r="I646" s="37" t="s">
        <v>11</v>
      </c>
      <c r="J646" s="40">
        <v>4</v>
      </c>
      <c r="K646" s="41">
        <v>4593.1899999999996</v>
      </c>
      <c r="L646" s="42">
        <f t="shared" si="86"/>
        <v>18372.759999999998</v>
      </c>
      <c r="M646" s="34" t="s">
        <v>3059</v>
      </c>
      <c r="N646" s="44">
        <v>8</v>
      </c>
      <c r="O646" s="34" t="s">
        <v>3066</v>
      </c>
      <c r="P646" s="41">
        <v>14.6</v>
      </c>
      <c r="Q646" s="41">
        <f>P646*N646</f>
        <v>116.8</v>
      </c>
      <c r="R646" s="41">
        <v>116.8</v>
      </c>
      <c r="S646" s="41">
        <v>-18255.96</v>
      </c>
      <c r="T646" s="41" t="s">
        <v>3012</v>
      </c>
    </row>
    <row r="647" spans="1:20" s="43" customFormat="1" ht="19.5" customHeight="1" x14ac:dyDescent="0.2">
      <c r="A647" s="35">
        <v>632</v>
      </c>
      <c r="B647" s="36" t="s">
        <v>658</v>
      </c>
      <c r="C647" s="37" t="s">
        <v>1640</v>
      </c>
      <c r="D647" s="38" t="s">
        <v>2527</v>
      </c>
      <c r="E647" s="39">
        <v>365291</v>
      </c>
      <c r="F647" s="37" t="s">
        <v>2860</v>
      </c>
      <c r="G647" s="34">
        <v>2013</v>
      </c>
      <c r="H647" s="34" t="s">
        <v>3002</v>
      </c>
      <c r="I647" s="37" t="s">
        <v>11</v>
      </c>
      <c r="J647" s="40">
        <v>1</v>
      </c>
      <c r="K647" s="41">
        <v>1088.24</v>
      </c>
      <c r="L647" s="42">
        <f t="shared" si="86"/>
        <v>1088.24</v>
      </c>
      <c r="M647" s="34" t="s">
        <v>3059</v>
      </c>
      <c r="N647" s="44">
        <v>0.2</v>
      </c>
      <c r="O647" s="34" t="s">
        <v>3066</v>
      </c>
      <c r="P647" s="41">
        <v>14.6</v>
      </c>
      <c r="Q647" s="41">
        <f>P647*N647</f>
        <v>2.92</v>
      </c>
      <c r="R647" s="41">
        <v>2.92</v>
      </c>
      <c r="S647" s="41">
        <v>-1085.32</v>
      </c>
      <c r="T647" s="41" t="s">
        <v>3012</v>
      </c>
    </row>
    <row r="648" spans="1:20" s="43" customFormat="1" ht="19.5" customHeight="1" x14ac:dyDescent="0.2">
      <c r="A648" s="35">
        <v>633</v>
      </c>
      <c r="B648" s="36" t="s">
        <v>659</v>
      </c>
      <c r="C648" s="37" t="s">
        <v>1641</v>
      </c>
      <c r="D648" s="38" t="s">
        <v>2528</v>
      </c>
      <c r="E648" s="39">
        <v>336378</v>
      </c>
      <c r="F648" s="37" t="s">
        <v>2850</v>
      </c>
      <c r="G648" s="76">
        <v>2016</v>
      </c>
      <c r="H648" s="34" t="s">
        <v>3002</v>
      </c>
      <c r="I648" s="37" t="s">
        <v>11</v>
      </c>
      <c r="J648" s="40">
        <v>1</v>
      </c>
      <c r="K648" s="41">
        <v>179.29</v>
      </c>
      <c r="L648" s="42">
        <f t="shared" si="86"/>
        <v>179.29</v>
      </c>
      <c r="M648" s="34" t="s">
        <v>3059</v>
      </c>
      <c r="N648" s="44">
        <v>0.05</v>
      </c>
      <c r="O648" s="34" t="s">
        <v>3067</v>
      </c>
      <c r="P648" s="42">
        <f>L648*0.85</f>
        <v>152.3965</v>
      </c>
      <c r="Q648" s="64">
        <f>P648*J648</f>
        <v>152.3965</v>
      </c>
      <c r="R648" s="41">
        <v>0.73</v>
      </c>
      <c r="S648" s="41">
        <v>-178.56</v>
      </c>
      <c r="T648" s="41" t="s">
        <v>3012</v>
      </c>
    </row>
    <row r="649" spans="1:20" s="43" customFormat="1" ht="19.5" customHeight="1" x14ac:dyDescent="0.2">
      <c r="A649" s="35">
        <v>634</v>
      </c>
      <c r="B649" s="36" t="s">
        <v>660</v>
      </c>
      <c r="C649" s="37" t="s">
        <v>1642</v>
      </c>
      <c r="D649" s="38" t="s">
        <v>2529</v>
      </c>
      <c r="E649" s="39">
        <v>461921</v>
      </c>
      <c r="F649" s="37" t="s">
        <v>41</v>
      </c>
      <c r="G649" s="34">
        <v>2008</v>
      </c>
      <c r="H649" s="34" t="s">
        <v>3002</v>
      </c>
      <c r="I649" s="37" t="s">
        <v>11</v>
      </c>
      <c r="J649" s="40">
        <v>10</v>
      </c>
      <c r="K649" s="41">
        <v>45.86</v>
      </c>
      <c r="L649" s="42">
        <f t="shared" si="86"/>
        <v>458.6</v>
      </c>
      <c r="M649" s="34" t="s">
        <v>3058</v>
      </c>
      <c r="N649" s="44">
        <v>0</v>
      </c>
      <c r="O649" s="34" t="s">
        <v>3067</v>
      </c>
      <c r="P649" s="41">
        <f>K649*0.3</f>
        <v>13.757999999999999</v>
      </c>
      <c r="Q649" s="41">
        <f>P649*J649</f>
        <v>137.57999999999998</v>
      </c>
      <c r="R649" s="41">
        <v>0</v>
      </c>
      <c r="S649" s="41">
        <v>-458.6</v>
      </c>
      <c r="T649" s="41" t="s">
        <v>3012</v>
      </c>
    </row>
    <row r="650" spans="1:20" s="43" customFormat="1" ht="19.5" customHeight="1" x14ac:dyDescent="0.2">
      <c r="A650" s="35">
        <v>635</v>
      </c>
      <c r="B650" s="36" t="s">
        <v>661</v>
      </c>
      <c r="C650" s="37" t="s">
        <v>1643</v>
      </c>
      <c r="D650" s="38" t="s">
        <v>2530</v>
      </c>
      <c r="E650" s="39">
        <v>351722</v>
      </c>
      <c r="F650" s="37" t="s">
        <v>2861</v>
      </c>
      <c r="G650" s="34">
        <v>2008</v>
      </c>
      <c r="H650" s="34" t="s">
        <v>3002</v>
      </c>
      <c r="I650" s="37" t="s">
        <v>11</v>
      </c>
      <c r="J650" s="40">
        <v>2</v>
      </c>
      <c r="K650" s="41">
        <v>40.590000000000003</v>
      </c>
      <c r="L650" s="42">
        <f t="shared" si="86"/>
        <v>81.180000000000007</v>
      </c>
      <c r="M650" s="34" t="s">
        <v>3059</v>
      </c>
      <c r="N650" s="44">
        <v>0.02</v>
      </c>
      <c r="O650" s="34" t="s">
        <v>3067</v>
      </c>
      <c r="P650" s="41">
        <f t="shared" ref="P650:P652" si="101">K650*0.5</f>
        <v>20.295000000000002</v>
      </c>
      <c r="Q650" s="41">
        <f t="shared" ref="Q650:Q652" si="102">P650*J650</f>
        <v>40.590000000000003</v>
      </c>
      <c r="R650" s="41">
        <v>0.29199999999999998</v>
      </c>
      <c r="S650" s="41">
        <v>-80.888000000000005</v>
      </c>
      <c r="T650" s="41" t="s">
        <v>3012</v>
      </c>
    </row>
    <row r="651" spans="1:20" s="43" customFormat="1" ht="19.5" customHeight="1" x14ac:dyDescent="0.2">
      <c r="A651" s="35">
        <v>636</v>
      </c>
      <c r="B651" s="36" t="s">
        <v>662</v>
      </c>
      <c r="C651" s="37" t="s">
        <v>1644</v>
      </c>
      <c r="D651" s="38" t="s">
        <v>2531</v>
      </c>
      <c r="E651" s="39">
        <v>336712</v>
      </c>
      <c r="F651" s="37" t="s">
        <v>2861</v>
      </c>
      <c r="G651" s="34">
        <v>2008</v>
      </c>
      <c r="H651" s="34" t="s">
        <v>3002</v>
      </c>
      <c r="I651" s="37" t="s">
        <v>11</v>
      </c>
      <c r="J651" s="40">
        <v>10</v>
      </c>
      <c r="K651" s="41">
        <v>5</v>
      </c>
      <c r="L651" s="42">
        <f t="shared" si="86"/>
        <v>50</v>
      </c>
      <c r="M651" s="34" t="s">
        <v>3059</v>
      </c>
      <c r="N651" s="44">
        <v>0.15</v>
      </c>
      <c r="O651" s="34" t="s">
        <v>3067</v>
      </c>
      <c r="P651" s="41">
        <f t="shared" si="101"/>
        <v>2.5</v>
      </c>
      <c r="Q651" s="41">
        <f t="shared" si="102"/>
        <v>25</v>
      </c>
      <c r="R651" s="41">
        <v>2.19</v>
      </c>
      <c r="S651" s="41">
        <v>-47.81</v>
      </c>
      <c r="T651" s="41" t="s">
        <v>3012</v>
      </c>
    </row>
    <row r="652" spans="1:20" s="43" customFormat="1" ht="19.5" customHeight="1" x14ac:dyDescent="0.2">
      <c r="A652" s="35">
        <v>637</v>
      </c>
      <c r="B652" s="36" t="s">
        <v>663</v>
      </c>
      <c r="C652" s="37" t="s">
        <v>1645</v>
      </c>
      <c r="D652" s="38" t="s">
        <v>2532</v>
      </c>
      <c r="E652" s="39">
        <v>391876</v>
      </c>
      <c r="F652" s="37" t="s">
        <v>2856</v>
      </c>
      <c r="G652" s="34">
        <v>2008</v>
      </c>
      <c r="H652" s="34" t="s">
        <v>3002</v>
      </c>
      <c r="I652" s="37" t="s">
        <v>11</v>
      </c>
      <c r="J652" s="40">
        <v>1</v>
      </c>
      <c r="K652" s="41">
        <v>115.2</v>
      </c>
      <c r="L652" s="42">
        <f t="shared" si="86"/>
        <v>115.2</v>
      </c>
      <c r="M652" s="34" t="s">
        <v>3059</v>
      </c>
      <c r="N652" s="44">
        <v>0.01</v>
      </c>
      <c r="O652" s="34" t="s">
        <v>3067</v>
      </c>
      <c r="P652" s="41">
        <f t="shared" si="101"/>
        <v>57.6</v>
      </c>
      <c r="Q652" s="41">
        <f t="shared" si="102"/>
        <v>57.6</v>
      </c>
      <c r="R652" s="41">
        <v>0.14599999999999999</v>
      </c>
      <c r="S652" s="41">
        <v>-115.054</v>
      </c>
      <c r="T652" s="41" t="s">
        <v>3012</v>
      </c>
    </row>
    <row r="653" spans="1:20" s="43" customFormat="1" ht="19.5" customHeight="1" x14ac:dyDescent="0.2">
      <c r="A653" s="35">
        <v>638</v>
      </c>
      <c r="B653" s="36" t="s">
        <v>664</v>
      </c>
      <c r="C653" s="37" t="s">
        <v>1646</v>
      </c>
      <c r="D653" s="38" t="s">
        <v>1646</v>
      </c>
      <c r="E653" s="39">
        <v>407911</v>
      </c>
      <c r="F653" s="37" t="s">
        <v>2877</v>
      </c>
      <c r="G653" s="34">
        <v>2008</v>
      </c>
      <c r="H653" s="34" t="s">
        <v>3002</v>
      </c>
      <c r="I653" s="37" t="s">
        <v>11</v>
      </c>
      <c r="J653" s="40">
        <v>10</v>
      </c>
      <c r="K653" s="41">
        <v>14.580000000000002</v>
      </c>
      <c r="L653" s="42">
        <f t="shared" si="86"/>
        <v>145.80000000000001</v>
      </c>
      <c r="M653" s="34" t="s">
        <v>3058</v>
      </c>
      <c r="N653" s="44">
        <v>0</v>
      </c>
      <c r="O653" s="34" t="s">
        <v>3066</v>
      </c>
      <c r="P653" s="41">
        <v>1</v>
      </c>
      <c r="Q653" s="41">
        <f t="shared" ref="Q653:Q654" si="103">P653*J653</f>
        <v>10</v>
      </c>
      <c r="R653" s="41">
        <v>0</v>
      </c>
      <c r="S653" s="41">
        <v>-145.80000000000001</v>
      </c>
      <c r="T653" s="41" t="s">
        <v>3012</v>
      </c>
    </row>
    <row r="654" spans="1:20" s="43" customFormat="1" ht="19.5" customHeight="1" x14ac:dyDescent="0.2">
      <c r="A654" s="35">
        <v>639</v>
      </c>
      <c r="B654" s="36" t="s">
        <v>665</v>
      </c>
      <c r="C654" s="37" t="s">
        <v>1647</v>
      </c>
      <c r="D654" s="38" t="s">
        <v>2533</v>
      </c>
      <c r="E654" s="39">
        <v>345450</v>
      </c>
      <c r="F654" s="37" t="s">
        <v>2845</v>
      </c>
      <c r="G654" s="34">
        <v>2010</v>
      </c>
      <c r="H654" s="34" t="s">
        <v>3002</v>
      </c>
      <c r="I654" s="37" t="s">
        <v>11</v>
      </c>
      <c r="J654" s="40">
        <v>2</v>
      </c>
      <c r="K654" s="41">
        <v>34.97</v>
      </c>
      <c r="L654" s="42">
        <f t="shared" si="86"/>
        <v>69.94</v>
      </c>
      <c r="M654" s="34" t="s">
        <v>3058</v>
      </c>
      <c r="N654" s="44">
        <v>0</v>
      </c>
      <c r="O654" s="34" t="s">
        <v>3066</v>
      </c>
      <c r="P654" s="41">
        <v>1</v>
      </c>
      <c r="Q654" s="41">
        <f t="shared" si="103"/>
        <v>2</v>
      </c>
      <c r="R654" s="41">
        <v>0</v>
      </c>
      <c r="S654" s="41">
        <v>-69.94</v>
      </c>
      <c r="T654" s="41" t="s">
        <v>3012</v>
      </c>
    </row>
    <row r="655" spans="1:20" s="43" customFormat="1" ht="19.5" customHeight="1" x14ac:dyDescent="0.2">
      <c r="A655" s="35">
        <v>640</v>
      </c>
      <c r="B655" s="36" t="s">
        <v>666</v>
      </c>
      <c r="C655" s="37" t="s">
        <v>1648</v>
      </c>
      <c r="D655" s="38" t="s">
        <v>2534</v>
      </c>
      <c r="E655" s="39">
        <v>354853</v>
      </c>
      <c r="F655" s="37" t="s">
        <v>2870</v>
      </c>
      <c r="G655" s="34">
        <v>2009</v>
      </c>
      <c r="H655" s="34" t="s">
        <v>3002</v>
      </c>
      <c r="I655" s="37" t="s">
        <v>11</v>
      </c>
      <c r="J655" s="40">
        <v>4</v>
      </c>
      <c r="K655" s="41">
        <v>43.52</v>
      </c>
      <c r="L655" s="42">
        <f t="shared" si="86"/>
        <v>174.08</v>
      </c>
      <c r="M655" s="34" t="s">
        <v>3059</v>
      </c>
      <c r="N655" s="44">
        <v>0.4</v>
      </c>
      <c r="O655" s="34" t="s">
        <v>3067</v>
      </c>
      <c r="P655" s="41">
        <f>K655*0.5</f>
        <v>21.76</v>
      </c>
      <c r="Q655" s="41">
        <f>P655*J655</f>
        <v>87.04</v>
      </c>
      <c r="R655" s="41">
        <v>5.84</v>
      </c>
      <c r="S655" s="41">
        <v>-168.24</v>
      </c>
      <c r="T655" s="41" t="s">
        <v>3012</v>
      </c>
    </row>
    <row r="656" spans="1:20" s="43" customFormat="1" ht="19.5" customHeight="1" x14ac:dyDescent="0.2">
      <c r="A656" s="35">
        <v>641</v>
      </c>
      <c r="B656" s="36" t="s">
        <v>667</v>
      </c>
      <c r="C656" s="37" t="s">
        <v>1649</v>
      </c>
      <c r="D656" s="38" t="s">
        <v>2535</v>
      </c>
      <c r="E656" s="39">
        <v>349777</v>
      </c>
      <c r="F656" s="37" t="s">
        <v>2863</v>
      </c>
      <c r="G656" s="34">
        <v>2009</v>
      </c>
      <c r="H656" s="34" t="s">
        <v>3002</v>
      </c>
      <c r="I656" s="37" t="s">
        <v>11</v>
      </c>
      <c r="J656" s="40">
        <v>7</v>
      </c>
      <c r="K656" s="41">
        <v>205.0842857142857</v>
      </c>
      <c r="L656" s="42">
        <f t="shared" ref="L656:L719" si="104">K656*J656</f>
        <v>1435.59</v>
      </c>
      <c r="M656" s="34" t="s">
        <v>3058</v>
      </c>
      <c r="N656" s="44">
        <v>0</v>
      </c>
      <c r="O656" s="34" t="s">
        <v>3066</v>
      </c>
      <c r="P656" s="41">
        <v>1</v>
      </c>
      <c r="Q656" s="41">
        <f>P656*J656</f>
        <v>7</v>
      </c>
      <c r="R656" s="41">
        <v>0</v>
      </c>
      <c r="S656" s="41">
        <v>-1435.59</v>
      </c>
      <c r="T656" s="41" t="s">
        <v>3012</v>
      </c>
    </row>
    <row r="657" spans="1:20" s="43" customFormat="1" ht="19.5" customHeight="1" x14ac:dyDescent="0.2">
      <c r="A657" s="35">
        <v>642</v>
      </c>
      <c r="B657" s="36" t="s">
        <v>668</v>
      </c>
      <c r="C657" s="37" t="s">
        <v>1650</v>
      </c>
      <c r="D657" s="38" t="s">
        <v>2536</v>
      </c>
      <c r="E657" s="39">
        <v>386836</v>
      </c>
      <c r="F657" s="37" t="s">
        <v>2914</v>
      </c>
      <c r="G657" s="34">
        <v>2010</v>
      </c>
      <c r="H657" s="34" t="s">
        <v>3002</v>
      </c>
      <c r="I657" s="37" t="s">
        <v>11</v>
      </c>
      <c r="J657" s="40">
        <v>10</v>
      </c>
      <c r="K657" s="41">
        <v>27.2</v>
      </c>
      <c r="L657" s="42">
        <f t="shared" si="104"/>
        <v>272</v>
      </c>
      <c r="M657" s="34" t="s">
        <v>3058</v>
      </c>
      <c r="N657" s="44">
        <v>0</v>
      </c>
      <c r="O657" s="34" t="s">
        <v>3067</v>
      </c>
      <c r="P657" s="41">
        <f>K657*0.3</f>
        <v>8.16</v>
      </c>
      <c r="Q657" s="41">
        <f>P657*J657</f>
        <v>81.599999999999994</v>
      </c>
      <c r="R657" s="41">
        <v>0</v>
      </c>
      <c r="S657" s="41">
        <v>-272</v>
      </c>
      <c r="T657" s="41" t="s">
        <v>3012</v>
      </c>
    </row>
    <row r="658" spans="1:20" s="43" customFormat="1" ht="19.5" customHeight="1" x14ac:dyDescent="0.2">
      <c r="A658" s="35">
        <v>643</v>
      </c>
      <c r="B658" s="36" t="s">
        <v>669</v>
      </c>
      <c r="C658" s="37" t="s">
        <v>1651</v>
      </c>
      <c r="D658" s="38" t="s">
        <v>2537</v>
      </c>
      <c r="E658" s="39">
        <v>373139</v>
      </c>
      <c r="F658" s="37" t="s">
        <v>2915</v>
      </c>
      <c r="G658" s="34">
        <v>2012</v>
      </c>
      <c r="H658" s="34" t="s">
        <v>3002</v>
      </c>
      <c r="I658" s="37" t="s">
        <v>11</v>
      </c>
      <c r="J658" s="40">
        <v>4</v>
      </c>
      <c r="K658" s="41">
        <v>32.76</v>
      </c>
      <c r="L658" s="42">
        <f t="shared" si="104"/>
        <v>131.04</v>
      </c>
      <c r="M658" s="34" t="s">
        <v>3059</v>
      </c>
      <c r="N658" s="44">
        <v>0.4</v>
      </c>
      <c r="O658" s="34" t="s">
        <v>3067</v>
      </c>
      <c r="P658" s="72">
        <f>K658*0.5</f>
        <v>16.38</v>
      </c>
      <c r="Q658" s="41">
        <f>P658*J658</f>
        <v>65.52</v>
      </c>
      <c r="R658" s="41">
        <v>5.84</v>
      </c>
      <c r="S658" s="41">
        <v>-125.19999999999999</v>
      </c>
      <c r="T658" s="41" t="s">
        <v>3012</v>
      </c>
    </row>
    <row r="659" spans="1:20" s="43" customFormat="1" ht="19.5" customHeight="1" x14ac:dyDescent="0.2">
      <c r="A659" s="35">
        <v>644</v>
      </c>
      <c r="B659" s="36" t="s">
        <v>670</v>
      </c>
      <c r="C659" s="37" t="s">
        <v>1652</v>
      </c>
      <c r="D659" s="38" t="s">
        <v>2538</v>
      </c>
      <c r="E659" s="39">
        <v>333904</v>
      </c>
      <c r="F659" s="37" t="s">
        <v>2850</v>
      </c>
      <c r="G659" s="34">
        <v>2012</v>
      </c>
      <c r="H659" s="34" t="s">
        <v>3002</v>
      </c>
      <c r="I659" s="37" t="s">
        <v>11</v>
      </c>
      <c r="J659" s="40">
        <v>1</v>
      </c>
      <c r="K659" s="41">
        <v>95.9</v>
      </c>
      <c r="L659" s="42">
        <f t="shared" si="104"/>
        <v>95.9</v>
      </c>
      <c r="M659" s="34" t="s">
        <v>3059</v>
      </c>
      <c r="N659" s="44">
        <v>0.1</v>
      </c>
      <c r="O659" s="34" t="s">
        <v>3066</v>
      </c>
      <c r="P659" s="41">
        <v>14.6</v>
      </c>
      <c r="Q659" s="41">
        <f>P659*N659</f>
        <v>1.46</v>
      </c>
      <c r="R659" s="41">
        <v>1.46</v>
      </c>
      <c r="S659" s="41">
        <v>-94.440000000000012</v>
      </c>
      <c r="T659" s="41" t="s">
        <v>3012</v>
      </c>
    </row>
    <row r="660" spans="1:20" s="43" customFormat="1" ht="19.5" customHeight="1" x14ac:dyDescent="0.2">
      <c r="A660" s="35">
        <v>645</v>
      </c>
      <c r="B660" s="36" t="s">
        <v>505</v>
      </c>
      <c r="C660" s="37" t="s">
        <v>1487</v>
      </c>
      <c r="D660" s="38" t="s">
        <v>2388</v>
      </c>
      <c r="E660" s="39">
        <v>384762</v>
      </c>
      <c r="F660" s="37" t="s">
        <v>2871</v>
      </c>
      <c r="G660" s="34">
        <v>2012</v>
      </c>
      <c r="H660" s="34" t="s">
        <v>3002</v>
      </c>
      <c r="I660" s="37" t="s">
        <v>11</v>
      </c>
      <c r="J660" s="40">
        <v>1</v>
      </c>
      <c r="K660" s="41">
        <v>302.64</v>
      </c>
      <c r="L660" s="42">
        <f t="shared" si="104"/>
        <v>302.64</v>
      </c>
      <c r="M660" s="34" t="s">
        <v>3059</v>
      </c>
      <c r="N660" s="44">
        <v>2</v>
      </c>
      <c r="O660" s="34" t="s">
        <v>3067</v>
      </c>
      <c r="P660" s="41">
        <f t="shared" ref="P660:P661" si="105">K660*0.5</f>
        <v>151.32</v>
      </c>
      <c r="Q660" s="41">
        <f t="shared" ref="Q660:Q661" si="106">P660*J660</f>
        <v>151.32</v>
      </c>
      <c r="R660" s="41">
        <v>29.2</v>
      </c>
      <c r="S660" s="41">
        <v>-273.44</v>
      </c>
      <c r="T660" s="41" t="s">
        <v>3012</v>
      </c>
    </row>
    <row r="661" spans="1:20" s="43" customFormat="1" ht="19.5" customHeight="1" x14ac:dyDescent="0.2">
      <c r="A661" s="35">
        <v>646</v>
      </c>
      <c r="B661" s="36" t="s">
        <v>672</v>
      </c>
      <c r="C661" s="37" t="s">
        <v>1654</v>
      </c>
      <c r="D661" s="38" t="s">
        <v>2539</v>
      </c>
      <c r="E661" s="39">
        <v>384761</v>
      </c>
      <c r="F661" s="37" t="s">
        <v>2871</v>
      </c>
      <c r="G661" s="34">
        <v>2012</v>
      </c>
      <c r="H661" s="34" t="s">
        <v>3002</v>
      </c>
      <c r="I661" s="37" t="s">
        <v>11</v>
      </c>
      <c r="J661" s="40">
        <v>2</v>
      </c>
      <c r="K661" s="41">
        <v>165.23</v>
      </c>
      <c r="L661" s="42">
        <f t="shared" si="104"/>
        <v>330.46</v>
      </c>
      <c r="M661" s="34" t="s">
        <v>3059</v>
      </c>
      <c r="N661" s="44">
        <v>0.8</v>
      </c>
      <c r="O661" s="34" t="s">
        <v>3067</v>
      </c>
      <c r="P661" s="41">
        <f t="shared" si="105"/>
        <v>82.614999999999995</v>
      </c>
      <c r="Q661" s="41">
        <f t="shared" si="106"/>
        <v>165.23</v>
      </c>
      <c r="R661" s="41">
        <v>11.68</v>
      </c>
      <c r="S661" s="41">
        <v>-318.77999999999997</v>
      </c>
      <c r="T661" s="41" t="s">
        <v>3012</v>
      </c>
    </row>
    <row r="662" spans="1:20" s="43" customFormat="1" ht="19.5" customHeight="1" x14ac:dyDescent="0.2">
      <c r="A662" s="35">
        <v>647</v>
      </c>
      <c r="B662" s="36" t="s">
        <v>458</v>
      </c>
      <c r="C662" s="37" t="s">
        <v>1440</v>
      </c>
      <c r="D662" s="38" t="s">
        <v>2349</v>
      </c>
      <c r="E662" s="39">
        <v>374300</v>
      </c>
      <c r="F662" s="37" t="s">
        <v>2846</v>
      </c>
      <c r="G662" s="34">
        <v>2014</v>
      </c>
      <c r="H662" s="34" t="s">
        <v>3002</v>
      </c>
      <c r="I662" s="37" t="s">
        <v>11</v>
      </c>
      <c r="J662" s="40">
        <v>1</v>
      </c>
      <c r="K662" s="41">
        <v>425.99</v>
      </c>
      <c r="L662" s="42">
        <f t="shared" si="104"/>
        <v>425.99</v>
      </c>
      <c r="M662" s="34" t="s">
        <v>3059</v>
      </c>
      <c r="N662" s="44">
        <v>0.8</v>
      </c>
      <c r="O662" s="34" t="s">
        <v>3067</v>
      </c>
      <c r="P662" s="64">
        <v>298.19299999999998</v>
      </c>
      <c r="Q662" s="64">
        <f>P662*J662</f>
        <v>298.19299999999998</v>
      </c>
      <c r="R662" s="41">
        <v>11.68</v>
      </c>
      <c r="S662" s="41">
        <v>-414.31</v>
      </c>
      <c r="T662" s="41" t="s">
        <v>3012</v>
      </c>
    </row>
    <row r="663" spans="1:20" s="43" customFormat="1" ht="19.5" customHeight="1" x14ac:dyDescent="0.2">
      <c r="A663" s="35">
        <v>648</v>
      </c>
      <c r="B663" s="36" t="s">
        <v>673</v>
      </c>
      <c r="C663" s="37" t="s">
        <v>1655</v>
      </c>
      <c r="D663" s="38" t="s">
        <v>2540</v>
      </c>
      <c r="E663" s="39">
        <v>429465</v>
      </c>
      <c r="F663" s="37" t="s">
        <v>2816</v>
      </c>
      <c r="G663" s="34">
        <v>2014</v>
      </c>
      <c r="H663" s="34" t="s">
        <v>3002</v>
      </c>
      <c r="I663" s="37" t="s">
        <v>11</v>
      </c>
      <c r="J663" s="40">
        <v>4</v>
      </c>
      <c r="K663" s="41">
        <v>11.65</v>
      </c>
      <c r="L663" s="42">
        <f t="shared" si="104"/>
        <v>46.6</v>
      </c>
      <c r="M663" s="34" t="s">
        <v>3058</v>
      </c>
      <c r="N663" s="44">
        <v>0</v>
      </c>
      <c r="O663" s="34" t="s">
        <v>3066</v>
      </c>
      <c r="P663" s="41">
        <v>1</v>
      </c>
      <c r="Q663" s="41">
        <f>P663*J663</f>
        <v>4</v>
      </c>
      <c r="R663" s="41">
        <v>0</v>
      </c>
      <c r="S663" s="41">
        <v>-46.6</v>
      </c>
      <c r="T663" s="41" t="s">
        <v>3012</v>
      </c>
    </row>
    <row r="664" spans="1:20" s="43" customFormat="1" ht="19.5" customHeight="1" x14ac:dyDescent="0.2">
      <c r="A664" s="35">
        <v>649</v>
      </c>
      <c r="B664" s="36" t="s">
        <v>674</v>
      </c>
      <c r="C664" s="37" t="s">
        <v>1656</v>
      </c>
      <c r="D664" s="38" t="s">
        <v>2541</v>
      </c>
      <c r="E664" s="39">
        <v>404189</v>
      </c>
      <c r="F664" s="37" t="s">
        <v>2847</v>
      </c>
      <c r="G664" s="34">
        <v>2013</v>
      </c>
      <c r="H664" s="34" t="s">
        <v>3002</v>
      </c>
      <c r="I664" s="37" t="s">
        <v>11</v>
      </c>
      <c r="J664" s="40">
        <v>44</v>
      </c>
      <c r="K664" s="41">
        <v>78.55</v>
      </c>
      <c r="L664" s="42">
        <f t="shared" si="104"/>
        <v>3456.2</v>
      </c>
      <c r="M664" s="34" t="s">
        <v>3058</v>
      </c>
      <c r="N664" s="44">
        <v>0</v>
      </c>
      <c r="O664" s="34" t="s">
        <v>3067</v>
      </c>
      <c r="P664" s="41">
        <f t="shared" ref="P664:P665" si="107">K664*0.3</f>
        <v>23.564999999999998</v>
      </c>
      <c r="Q664" s="41">
        <f t="shared" ref="Q664:Q665" si="108">P664*J664</f>
        <v>1036.8599999999999</v>
      </c>
      <c r="R664" s="41">
        <v>0</v>
      </c>
      <c r="S664" s="41">
        <v>-3456.2</v>
      </c>
      <c r="T664" s="41" t="s">
        <v>3012</v>
      </c>
    </row>
    <row r="665" spans="1:20" s="43" customFormat="1" ht="19.5" customHeight="1" x14ac:dyDescent="0.2">
      <c r="A665" s="35">
        <v>650</v>
      </c>
      <c r="B665" s="36" t="s">
        <v>675</v>
      </c>
      <c r="C665" s="37" t="s">
        <v>1657</v>
      </c>
      <c r="D665" s="38" t="s">
        <v>1657</v>
      </c>
      <c r="E665" s="39">
        <v>409990</v>
      </c>
      <c r="F665" s="37" t="s">
        <v>2921</v>
      </c>
      <c r="G665" s="34">
        <v>2013</v>
      </c>
      <c r="H665" s="34" t="s">
        <v>3002</v>
      </c>
      <c r="I665" s="37" t="s">
        <v>11</v>
      </c>
      <c r="J665" s="40">
        <v>2</v>
      </c>
      <c r="K665" s="41">
        <v>6.95</v>
      </c>
      <c r="L665" s="42">
        <f t="shared" si="104"/>
        <v>13.9</v>
      </c>
      <c r="M665" s="34" t="s">
        <v>3058</v>
      </c>
      <c r="N665" s="44">
        <v>0</v>
      </c>
      <c r="O665" s="34" t="s">
        <v>3067</v>
      </c>
      <c r="P665" s="41">
        <f t="shared" si="107"/>
        <v>2.085</v>
      </c>
      <c r="Q665" s="41">
        <f t="shared" si="108"/>
        <v>4.17</v>
      </c>
      <c r="R665" s="41">
        <v>0</v>
      </c>
      <c r="S665" s="41">
        <v>-13.9</v>
      </c>
      <c r="T665" s="41" t="s">
        <v>3012</v>
      </c>
    </row>
    <row r="666" spans="1:20" s="43" customFormat="1" ht="19.5" customHeight="1" x14ac:dyDescent="0.2">
      <c r="A666" s="35">
        <v>651</v>
      </c>
      <c r="B666" s="36" t="s">
        <v>676</v>
      </c>
      <c r="C666" s="37" t="s">
        <v>1658</v>
      </c>
      <c r="D666" s="38" t="s">
        <v>2542</v>
      </c>
      <c r="E666" s="39">
        <v>377241</v>
      </c>
      <c r="F666" s="37" t="s">
        <v>2914</v>
      </c>
      <c r="G666" s="34">
        <v>2016</v>
      </c>
      <c r="H666" s="34" t="s">
        <v>3002</v>
      </c>
      <c r="I666" s="37" t="s">
        <v>11</v>
      </c>
      <c r="J666" s="40">
        <v>2</v>
      </c>
      <c r="K666" s="41">
        <v>507.36</v>
      </c>
      <c r="L666" s="42">
        <f t="shared" si="104"/>
        <v>1014.72</v>
      </c>
      <c r="M666" s="34" t="s">
        <v>3058</v>
      </c>
      <c r="N666" s="44">
        <v>0</v>
      </c>
      <c r="O666" s="34" t="s">
        <v>3042</v>
      </c>
      <c r="P666" s="41">
        <v>1</v>
      </c>
      <c r="Q666" s="41">
        <f>P666*J666</f>
        <v>2</v>
      </c>
      <c r="R666" s="41">
        <v>0</v>
      </c>
      <c r="S666" s="41">
        <v>-1014.72</v>
      </c>
      <c r="T666" s="41" t="s">
        <v>3012</v>
      </c>
    </row>
    <row r="667" spans="1:20" s="43" customFormat="1" ht="19.5" customHeight="1" x14ac:dyDescent="0.2">
      <c r="A667" s="35">
        <v>652</v>
      </c>
      <c r="B667" s="36" t="s">
        <v>677</v>
      </c>
      <c r="C667" s="37" t="s">
        <v>1659</v>
      </c>
      <c r="D667" s="38" t="s">
        <v>1659</v>
      </c>
      <c r="E667" s="39">
        <v>429953</v>
      </c>
      <c r="F667" s="37" t="s">
        <v>2826</v>
      </c>
      <c r="G667" s="34">
        <v>2008</v>
      </c>
      <c r="H667" s="34" t="s">
        <v>3002</v>
      </c>
      <c r="I667" s="37" t="s">
        <v>11</v>
      </c>
      <c r="J667" s="40">
        <v>100</v>
      </c>
      <c r="K667" s="41">
        <v>6.84</v>
      </c>
      <c r="L667" s="42">
        <f t="shared" si="104"/>
        <v>684</v>
      </c>
      <c r="M667" s="34" t="s">
        <v>3058</v>
      </c>
      <c r="N667" s="44">
        <v>0</v>
      </c>
      <c r="O667" s="34" t="s">
        <v>3066</v>
      </c>
      <c r="P667" s="41">
        <v>1</v>
      </c>
      <c r="Q667" s="41">
        <f>P667*J667</f>
        <v>100</v>
      </c>
      <c r="R667" s="41">
        <v>0</v>
      </c>
      <c r="S667" s="41">
        <v>-684</v>
      </c>
      <c r="T667" s="41" t="s">
        <v>3012</v>
      </c>
    </row>
    <row r="668" spans="1:20" s="43" customFormat="1" ht="19.5" customHeight="1" x14ac:dyDescent="0.2">
      <c r="A668" s="35">
        <v>653</v>
      </c>
      <c r="B668" s="36" t="s">
        <v>671</v>
      </c>
      <c r="C668" s="37" t="s">
        <v>1653</v>
      </c>
      <c r="D668" s="38" t="s">
        <v>1653</v>
      </c>
      <c r="E668" s="39">
        <v>412924</v>
      </c>
      <c r="F668" s="37" t="s">
        <v>2853</v>
      </c>
      <c r="G668" s="34">
        <v>2008</v>
      </c>
      <c r="H668" s="34" t="s">
        <v>3002</v>
      </c>
      <c r="I668" s="37" t="s">
        <v>11</v>
      </c>
      <c r="J668" s="40">
        <v>50</v>
      </c>
      <c r="K668" s="41">
        <v>17.68</v>
      </c>
      <c r="L668" s="42">
        <f t="shared" si="104"/>
        <v>884</v>
      </c>
      <c r="M668" s="34" t="s">
        <v>3058</v>
      </c>
      <c r="N668" s="44">
        <v>0</v>
      </c>
      <c r="O668" s="34" t="s">
        <v>3067</v>
      </c>
      <c r="P668" s="41">
        <f>K668*0.3</f>
        <v>5.3039999999999994</v>
      </c>
      <c r="Q668" s="41">
        <f>P668*J668</f>
        <v>265.2</v>
      </c>
      <c r="R668" s="41">
        <v>0</v>
      </c>
      <c r="S668" s="41">
        <v>-884</v>
      </c>
      <c r="T668" s="41" t="s">
        <v>3012</v>
      </c>
    </row>
    <row r="669" spans="1:20" s="43" customFormat="1" ht="19.5" customHeight="1" x14ac:dyDescent="0.2">
      <c r="A669" s="35">
        <v>654</v>
      </c>
      <c r="B669" s="36" t="s">
        <v>678</v>
      </c>
      <c r="C669" s="37" t="s">
        <v>1660</v>
      </c>
      <c r="D669" s="38" t="s">
        <v>2543</v>
      </c>
      <c r="E669" s="39">
        <v>393469</v>
      </c>
      <c r="F669" s="37" t="s">
        <v>2839</v>
      </c>
      <c r="G669" s="34">
        <v>2008</v>
      </c>
      <c r="H669" s="34" t="s">
        <v>3002</v>
      </c>
      <c r="I669" s="37" t="s">
        <v>11</v>
      </c>
      <c r="J669" s="40">
        <v>4</v>
      </c>
      <c r="K669" s="41">
        <v>1.07</v>
      </c>
      <c r="L669" s="42">
        <f t="shared" si="104"/>
        <v>4.28</v>
      </c>
      <c r="M669" s="34" t="s">
        <v>3058</v>
      </c>
      <c r="N669" s="44">
        <v>0</v>
      </c>
      <c r="O669" s="34" t="s">
        <v>3066</v>
      </c>
      <c r="P669" s="41">
        <v>1</v>
      </c>
      <c r="Q669" s="41">
        <f t="shared" ref="Q669:Q680" si="109">P669*J669</f>
        <v>4</v>
      </c>
      <c r="R669" s="41">
        <v>0</v>
      </c>
      <c r="S669" s="41">
        <v>-4.28</v>
      </c>
      <c r="T669" s="41" t="s">
        <v>3012</v>
      </c>
    </row>
    <row r="670" spans="1:20" s="43" customFormat="1" ht="19.5" customHeight="1" x14ac:dyDescent="0.2">
      <c r="A670" s="35">
        <v>655</v>
      </c>
      <c r="B670" s="36" t="s">
        <v>679</v>
      </c>
      <c r="C670" s="37" t="s">
        <v>1661</v>
      </c>
      <c r="D670" s="38" t="s">
        <v>2544</v>
      </c>
      <c r="E670" s="39">
        <v>386324</v>
      </c>
      <c r="F670" s="37" t="s">
        <v>2839</v>
      </c>
      <c r="G670" s="34">
        <v>2008</v>
      </c>
      <c r="H670" s="34" t="s">
        <v>3002</v>
      </c>
      <c r="I670" s="37" t="s">
        <v>11</v>
      </c>
      <c r="J670" s="40">
        <v>4</v>
      </c>
      <c r="K670" s="41">
        <v>1.07</v>
      </c>
      <c r="L670" s="42">
        <f t="shared" si="104"/>
        <v>4.28</v>
      </c>
      <c r="M670" s="34" t="s">
        <v>3058</v>
      </c>
      <c r="N670" s="44">
        <v>0</v>
      </c>
      <c r="O670" s="34" t="s">
        <v>3066</v>
      </c>
      <c r="P670" s="41">
        <v>1</v>
      </c>
      <c r="Q670" s="41">
        <f t="shared" si="109"/>
        <v>4</v>
      </c>
      <c r="R670" s="41">
        <v>0</v>
      </c>
      <c r="S670" s="41">
        <v>-4.28</v>
      </c>
      <c r="T670" s="41" t="s">
        <v>3012</v>
      </c>
    </row>
    <row r="671" spans="1:20" s="43" customFormat="1" ht="19.5" customHeight="1" x14ac:dyDescent="0.2">
      <c r="A671" s="35">
        <v>656</v>
      </c>
      <c r="B671" s="36" t="s">
        <v>680</v>
      </c>
      <c r="C671" s="37" t="s">
        <v>1662</v>
      </c>
      <c r="D671" s="38" t="s">
        <v>1662</v>
      </c>
      <c r="E671" s="39">
        <v>378472</v>
      </c>
      <c r="F671" s="37" t="s">
        <v>2839</v>
      </c>
      <c r="G671" s="34">
        <v>2008</v>
      </c>
      <c r="H671" s="34" t="s">
        <v>3002</v>
      </c>
      <c r="I671" s="37" t="s">
        <v>11</v>
      </c>
      <c r="J671" s="40">
        <v>14</v>
      </c>
      <c r="K671" s="41">
        <v>5.0814285714285718</v>
      </c>
      <c r="L671" s="42">
        <f t="shared" si="104"/>
        <v>71.14</v>
      </c>
      <c r="M671" s="34" t="s">
        <v>3058</v>
      </c>
      <c r="N671" s="44">
        <v>0</v>
      </c>
      <c r="O671" s="34" t="s">
        <v>3066</v>
      </c>
      <c r="P671" s="41">
        <v>1</v>
      </c>
      <c r="Q671" s="41">
        <f t="shared" si="109"/>
        <v>14</v>
      </c>
      <c r="R671" s="41">
        <v>0</v>
      </c>
      <c r="S671" s="41">
        <v>-71.14</v>
      </c>
      <c r="T671" s="41" t="s">
        <v>3012</v>
      </c>
    </row>
    <row r="672" spans="1:20" s="43" customFormat="1" ht="19.5" customHeight="1" x14ac:dyDescent="0.2">
      <c r="A672" s="35">
        <v>657</v>
      </c>
      <c r="B672" s="36" t="s">
        <v>681</v>
      </c>
      <c r="C672" s="37" t="s">
        <v>1663</v>
      </c>
      <c r="D672" s="38" t="s">
        <v>2545</v>
      </c>
      <c r="E672" s="39">
        <v>429464</v>
      </c>
      <c r="F672" s="37" t="s">
        <v>2816</v>
      </c>
      <c r="G672" s="34">
        <v>2008</v>
      </c>
      <c r="H672" s="34" t="s">
        <v>3002</v>
      </c>
      <c r="I672" s="37" t="s">
        <v>11</v>
      </c>
      <c r="J672" s="40">
        <v>4</v>
      </c>
      <c r="K672" s="41">
        <v>6.88</v>
      </c>
      <c r="L672" s="42">
        <f t="shared" si="104"/>
        <v>27.52</v>
      </c>
      <c r="M672" s="34" t="s">
        <v>3058</v>
      </c>
      <c r="N672" s="44">
        <v>0</v>
      </c>
      <c r="O672" s="34" t="s">
        <v>3066</v>
      </c>
      <c r="P672" s="41">
        <v>1</v>
      </c>
      <c r="Q672" s="41">
        <f t="shared" si="109"/>
        <v>4</v>
      </c>
      <c r="R672" s="41">
        <v>0</v>
      </c>
      <c r="S672" s="41">
        <v>-27.52</v>
      </c>
      <c r="T672" s="41" t="s">
        <v>3012</v>
      </c>
    </row>
    <row r="673" spans="1:20" s="43" customFormat="1" ht="19.5" customHeight="1" x14ac:dyDescent="0.2">
      <c r="A673" s="35">
        <v>658</v>
      </c>
      <c r="B673" s="36" t="s">
        <v>682</v>
      </c>
      <c r="C673" s="37" t="s">
        <v>1664</v>
      </c>
      <c r="D673" s="38" t="s">
        <v>2546</v>
      </c>
      <c r="E673" s="39">
        <v>429466</v>
      </c>
      <c r="F673" s="37" t="s">
        <v>2839</v>
      </c>
      <c r="G673" s="34">
        <v>2010</v>
      </c>
      <c r="H673" s="34" t="s">
        <v>3002</v>
      </c>
      <c r="I673" s="37" t="s">
        <v>11</v>
      </c>
      <c r="J673" s="40">
        <v>1</v>
      </c>
      <c r="K673" s="41">
        <v>14.5</v>
      </c>
      <c r="L673" s="42">
        <f t="shared" si="104"/>
        <v>14.5</v>
      </c>
      <c r="M673" s="34" t="s">
        <v>3058</v>
      </c>
      <c r="N673" s="44">
        <v>0</v>
      </c>
      <c r="O673" s="34" t="s">
        <v>3066</v>
      </c>
      <c r="P673" s="41">
        <v>1</v>
      </c>
      <c r="Q673" s="41">
        <f t="shared" si="109"/>
        <v>1</v>
      </c>
      <c r="R673" s="41">
        <v>0</v>
      </c>
      <c r="S673" s="41">
        <v>-14.5</v>
      </c>
      <c r="T673" s="41" t="s">
        <v>3012</v>
      </c>
    </row>
    <row r="674" spans="1:20" s="43" customFormat="1" ht="19.5" customHeight="1" x14ac:dyDescent="0.2">
      <c r="A674" s="35">
        <v>659</v>
      </c>
      <c r="B674" s="36" t="s">
        <v>683</v>
      </c>
      <c r="C674" s="37" t="s">
        <v>1665</v>
      </c>
      <c r="D674" s="38" t="s">
        <v>2547</v>
      </c>
      <c r="E674" s="39">
        <v>425446</v>
      </c>
      <c r="F674" s="37" t="s">
        <v>2839</v>
      </c>
      <c r="G674" s="34">
        <v>2009</v>
      </c>
      <c r="H674" s="34" t="s">
        <v>3002</v>
      </c>
      <c r="I674" s="37" t="s">
        <v>11</v>
      </c>
      <c r="J674" s="40">
        <v>40</v>
      </c>
      <c r="K674" s="41">
        <v>4.37</v>
      </c>
      <c r="L674" s="42">
        <f t="shared" si="104"/>
        <v>174.8</v>
      </c>
      <c r="M674" s="34" t="s">
        <v>3058</v>
      </c>
      <c r="N674" s="44">
        <v>0</v>
      </c>
      <c r="O674" s="34" t="s">
        <v>3066</v>
      </c>
      <c r="P674" s="41">
        <v>1</v>
      </c>
      <c r="Q674" s="41">
        <f t="shared" si="109"/>
        <v>40</v>
      </c>
      <c r="R674" s="41">
        <v>0</v>
      </c>
      <c r="S674" s="41">
        <v>-174.8</v>
      </c>
      <c r="T674" s="41" t="s">
        <v>3012</v>
      </c>
    </row>
    <row r="675" spans="1:20" s="43" customFormat="1" ht="19.5" customHeight="1" x14ac:dyDescent="0.2">
      <c r="A675" s="35">
        <v>660</v>
      </c>
      <c r="B675" s="36" t="s">
        <v>684</v>
      </c>
      <c r="C675" s="37" t="s">
        <v>1666</v>
      </c>
      <c r="D675" s="38" t="s">
        <v>2548</v>
      </c>
      <c r="E675" s="39">
        <v>425445</v>
      </c>
      <c r="F675" s="37" t="s">
        <v>2839</v>
      </c>
      <c r="G675" s="34">
        <v>2009</v>
      </c>
      <c r="H675" s="34" t="s">
        <v>3002</v>
      </c>
      <c r="I675" s="37" t="s">
        <v>11</v>
      </c>
      <c r="J675" s="40">
        <v>4</v>
      </c>
      <c r="K675" s="41">
        <v>3.34</v>
      </c>
      <c r="L675" s="42">
        <f t="shared" si="104"/>
        <v>13.36</v>
      </c>
      <c r="M675" s="34" t="s">
        <v>3058</v>
      </c>
      <c r="N675" s="44">
        <v>0</v>
      </c>
      <c r="O675" s="34" t="s">
        <v>3066</v>
      </c>
      <c r="P675" s="41">
        <v>1</v>
      </c>
      <c r="Q675" s="41">
        <f t="shared" si="109"/>
        <v>4</v>
      </c>
      <c r="R675" s="41">
        <v>0</v>
      </c>
      <c r="S675" s="41">
        <v>-13.36</v>
      </c>
      <c r="T675" s="41" t="s">
        <v>3012</v>
      </c>
    </row>
    <row r="676" spans="1:20" s="43" customFormat="1" ht="19.5" customHeight="1" x14ac:dyDescent="0.2">
      <c r="A676" s="35">
        <v>661</v>
      </c>
      <c r="B676" s="36" t="s">
        <v>685</v>
      </c>
      <c r="C676" s="37" t="s">
        <v>1667</v>
      </c>
      <c r="D676" s="38" t="s">
        <v>2549</v>
      </c>
      <c r="E676" s="39">
        <v>425447</v>
      </c>
      <c r="F676" s="37" t="s">
        <v>2839</v>
      </c>
      <c r="G676" s="34">
        <v>2010</v>
      </c>
      <c r="H676" s="34" t="s">
        <v>3002</v>
      </c>
      <c r="I676" s="37" t="s">
        <v>11</v>
      </c>
      <c r="J676" s="40">
        <v>4</v>
      </c>
      <c r="K676" s="41">
        <v>2.08</v>
      </c>
      <c r="L676" s="42">
        <f t="shared" si="104"/>
        <v>8.32</v>
      </c>
      <c r="M676" s="34" t="s">
        <v>3058</v>
      </c>
      <c r="N676" s="44">
        <v>0</v>
      </c>
      <c r="O676" s="34" t="s">
        <v>3066</v>
      </c>
      <c r="P676" s="41">
        <v>1</v>
      </c>
      <c r="Q676" s="41">
        <f t="shared" si="109"/>
        <v>4</v>
      </c>
      <c r="R676" s="41">
        <v>0</v>
      </c>
      <c r="S676" s="41">
        <v>-8.32</v>
      </c>
      <c r="T676" s="41" t="s">
        <v>3012</v>
      </c>
    </row>
    <row r="677" spans="1:20" s="43" customFormat="1" ht="19.5" customHeight="1" x14ac:dyDescent="0.2">
      <c r="A677" s="35">
        <v>662</v>
      </c>
      <c r="B677" s="36" t="s">
        <v>686</v>
      </c>
      <c r="C677" s="37" t="s">
        <v>1668</v>
      </c>
      <c r="D677" s="38" t="s">
        <v>1668</v>
      </c>
      <c r="E677" s="39">
        <v>416336</v>
      </c>
      <c r="F677" s="37" t="s">
        <v>2839</v>
      </c>
      <c r="G677" s="34">
        <v>2012</v>
      </c>
      <c r="H677" s="34" t="s">
        <v>3002</v>
      </c>
      <c r="I677" s="37" t="s">
        <v>11</v>
      </c>
      <c r="J677" s="40">
        <v>1</v>
      </c>
      <c r="K677" s="41">
        <v>5.79</v>
      </c>
      <c r="L677" s="42">
        <f t="shared" si="104"/>
        <v>5.79</v>
      </c>
      <c r="M677" s="34" t="s">
        <v>3058</v>
      </c>
      <c r="N677" s="44">
        <v>0</v>
      </c>
      <c r="O677" s="34" t="s">
        <v>3066</v>
      </c>
      <c r="P677" s="41">
        <v>1</v>
      </c>
      <c r="Q677" s="41">
        <f t="shared" si="109"/>
        <v>1</v>
      </c>
      <c r="R677" s="41">
        <v>0</v>
      </c>
      <c r="S677" s="41">
        <v>-5.79</v>
      </c>
      <c r="T677" s="41" t="s">
        <v>3012</v>
      </c>
    </row>
    <row r="678" spans="1:20" s="43" customFormat="1" ht="19.5" customHeight="1" x14ac:dyDescent="0.2">
      <c r="A678" s="35">
        <v>663</v>
      </c>
      <c r="B678" s="36" t="s">
        <v>687</v>
      </c>
      <c r="C678" s="37" t="s">
        <v>1669</v>
      </c>
      <c r="D678" s="38" t="s">
        <v>1669</v>
      </c>
      <c r="E678" s="39">
        <v>377701</v>
      </c>
      <c r="F678" s="37" t="s">
        <v>2816</v>
      </c>
      <c r="G678" s="34">
        <v>2012</v>
      </c>
      <c r="H678" s="34" t="s">
        <v>3002</v>
      </c>
      <c r="I678" s="37" t="s">
        <v>11</v>
      </c>
      <c r="J678" s="40">
        <v>2</v>
      </c>
      <c r="K678" s="41">
        <v>8.34</v>
      </c>
      <c r="L678" s="42">
        <f t="shared" si="104"/>
        <v>16.68</v>
      </c>
      <c r="M678" s="34" t="s">
        <v>3058</v>
      </c>
      <c r="N678" s="44">
        <v>0</v>
      </c>
      <c r="O678" s="34" t="s">
        <v>3066</v>
      </c>
      <c r="P678" s="41">
        <v>1</v>
      </c>
      <c r="Q678" s="41">
        <f t="shared" si="109"/>
        <v>2</v>
      </c>
      <c r="R678" s="41">
        <v>0</v>
      </c>
      <c r="S678" s="41">
        <v>-16.68</v>
      </c>
      <c r="T678" s="41" t="s">
        <v>3012</v>
      </c>
    </row>
    <row r="679" spans="1:20" s="43" customFormat="1" ht="19.5" customHeight="1" x14ac:dyDescent="0.2">
      <c r="A679" s="35">
        <v>664</v>
      </c>
      <c r="B679" s="36" t="s">
        <v>688</v>
      </c>
      <c r="C679" s="37" t="s">
        <v>1670</v>
      </c>
      <c r="D679" s="38" t="s">
        <v>2550</v>
      </c>
      <c r="E679" s="39">
        <v>425448</v>
      </c>
      <c r="F679" s="37" t="s">
        <v>2839</v>
      </c>
      <c r="G679" s="34">
        <v>2012</v>
      </c>
      <c r="H679" s="34" t="s">
        <v>3002</v>
      </c>
      <c r="I679" s="37" t="s">
        <v>11</v>
      </c>
      <c r="J679" s="40">
        <v>6</v>
      </c>
      <c r="K679" s="41">
        <v>2.6999999999999997</v>
      </c>
      <c r="L679" s="42">
        <f t="shared" si="104"/>
        <v>16.2</v>
      </c>
      <c r="M679" s="34" t="s">
        <v>3058</v>
      </c>
      <c r="N679" s="44">
        <v>0</v>
      </c>
      <c r="O679" s="34" t="s">
        <v>3066</v>
      </c>
      <c r="P679" s="41">
        <v>1</v>
      </c>
      <c r="Q679" s="41">
        <f t="shared" si="109"/>
        <v>6</v>
      </c>
      <c r="R679" s="41">
        <v>0</v>
      </c>
      <c r="S679" s="41">
        <v>-16.2</v>
      </c>
      <c r="T679" s="41" t="s">
        <v>3012</v>
      </c>
    </row>
    <row r="680" spans="1:20" s="43" customFormat="1" ht="19.5" customHeight="1" x14ac:dyDescent="0.2">
      <c r="A680" s="35">
        <v>665</v>
      </c>
      <c r="B680" s="36" t="s">
        <v>689</v>
      </c>
      <c r="C680" s="37" t="s">
        <v>1671</v>
      </c>
      <c r="D680" s="38" t="s">
        <v>1671</v>
      </c>
      <c r="E680" s="39">
        <v>381304</v>
      </c>
      <c r="F680" s="37" t="s">
        <v>2922</v>
      </c>
      <c r="G680" s="34">
        <v>2012</v>
      </c>
      <c r="H680" s="34" t="s">
        <v>3002</v>
      </c>
      <c r="I680" s="37" t="s">
        <v>11</v>
      </c>
      <c r="J680" s="40">
        <v>5</v>
      </c>
      <c r="K680" s="41">
        <v>94.915999999999997</v>
      </c>
      <c r="L680" s="42">
        <f t="shared" si="104"/>
        <v>474.58</v>
      </c>
      <c r="M680" s="34" t="s">
        <v>3058</v>
      </c>
      <c r="N680" s="44">
        <v>0</v>
      </c>
      <c r="O680" s="34" t="s">
        <v>3066</v>
      </c>
      <c r="P680" s="41">
        <v>1</v>
      </c>
      <c r="Q680" s="41">
        <f t="shared" si="109"/>
        <v>5</v>
      </c>
      <c r="R680" s="41">
        <v>0</v>
      </c>
      <c r="S680" s="41">
        <v>-474.58</v>
      </c>
      <c r="T680" s="41" t="s">
        <v>3012</v>
      </c>
    </row>
    <row r="681" spans="1:20" s="43" customFormat="1" ht="19.5" customHeight="1" x14ac:dyDescent="0.2">
      <c r="A681" s="35">
        <v>666</v>
      </c>
      <c r="B681" s="36" t="s">
        <v>690</v>
      </c>
      <c r="C681" s="37" t="s">
        <v>1672</v>
      </c>
      <c r="D681" s="38" t="s">
        <v>2551</v>
      </c>
      <c r="E681" s="39">
        <v>403043</v>
      </c>
      <c r="F681" s="37" t="s">
        <v>2895</v>
      </c>
      <c r="G681" s="34">
        <v>2012</v>
      </c>
      <c r="H681" s="34" t="s">
        <v>3002</v>
      </c>
      <c r="I681" s="37" t="s">
        <v>17</v>
      </c>
      <c r="J681" s="40">
        <v>10.9</v>
      </c>
      <c r="K681" s="41">
        <v>48.226605504587148</v>
      </c>
      <c r="L681" s="42">
        <f t="shared" si="104"/>
        <v>525.66999999999996</v>
      </c>
      <c r="M681" s="34" t="s">
        <v>3058</v>
      </c>
      <c r="N681" s="44">
        <v>0</v>
      </c>
      <c r="O681" s="34" t="s">
        <v>3067</v>
      </c>
      <c r="P681" s="72">
        <f>K681*0.5</f>
        <v>24.113302752293574</v>
      </c>
      <c r="Q681" s="41">
        <f>P681*J681</f>
        <v>262.83499999999998</v>
      </c>
      <c r="R681" s="41">
        <v>0</v>
      </c>
      <c r="S681" s="41">
        <v>-525.66999999999996</v>
      </c>
      <c r="T681" s="41" t="s">
        <v>3012</v>
      </c>
    </row>
    <row r="682" spans="1:20" s="43" customFormat="1" ht="19.5" customHeight="1" x14ac:dyDescent="0.2">
      <c r="A682" s="35">
        <v>667</v>
      </c>
      <c r="B682" s="36" t="s">
        <v>691</v>
      </c>
      <c r="C682" s="37" t="s">
        <v>1673</v>
      </c>
      <c r="D682" s="38" t="s">
        <v>2552</v>
      </c>
      <c r="E682" s="39">
        <v>333968</v>
      </c>
      <c r="F682" s="37" t="s">
        <v>2887</v>
      </c>
      <c r="G682" s="34">
        <v>2012</v>
      </c>
      <c r="H682" s="34" t="s">
        <v>3002</v>
      </c>
      <c r="I682" s="37" t="s">
        <v>17</v>
      </c>
      <c r="J682" s="40">
        <v>2.4</v>
      </c>
      <c r="K682" s="41">
        <v>99.45</v>
      </c>
      <c r="L682" s="42">
        <f t="shared" si="104"/>
        <v>238.68</v>
      </c>
      <c r="M682" s="34" t="s">
        <v>3058</v>
      </c>
      <c r="N682" s="44">
        <v>0</v>
      </c>
      <c r="O682" s="34" t="s">
        <v>3067</v>
      </c>
      <c r="P682" s="41">
        <f>K682*0.3</f>
        <v>29.835000000000001</v>
      </c>
      <c r="Q682" s="41">
        <f>P682*J682</f>
        <v>71.603999999999999</v>
      </c>
      <c r="R682" s="41">
        <v>0</v>
      </c>
      <c r="S682" s="41">
        <v>-238.68</v>
      </c>
      <c r="T682" s="41" t="s">
        <v>3012</v>
      </c>
    </row>
    <row r="683" spans="1:20" s="43" customFormat="1" ht="19.5" customHeight="1" x14ac:dyDescent="0.2">
      <c r="A683" s="35">
        <v>668</v>
      </c>
      <c r="B683" s="36" t="s">
        <v>692</v>
      </c>
      <c r="C683" s="37" t="s">
        <v>1674</v>
      </c>
      <c r="D683" s="38" t="s">
        <v>2553</v>
      </c>
      <c r="E683" s="39">
        <v>337208</v>
      </c>
      <c r="F683" s="37" t="s">
        <v>2887</v>
      </c>
      <c r="G683" s="34">
        <v>2014</v>
      </c>
      <c r="H683" s="34" t="s">
        <v>3002</v>
      </c>
      <c r="I683" s="37" t="s">
        <v>17</v>
      </c>
      <c r="J683" s="40">
        <v>13</v>
      </c>
      <c r="K683" s="41">
        <v>81.016923076923078</v>
      </c>
      <c r="L683" s="42">
        <f t="shared" si="104"/>
        <v>1053.22</v>
      </c>
      <c r="M683" s="34" t="s">
        <v>3058</v>
      </c>
      <c r="N683" s="44">
        <v>0</v>
      </c>
      <c r="O683" s="34" t="s">
        <v>3067</v>
      </c>
      <c r="P683" s="64">
        <v>56.711846153846153</v>
      </c>
      <c r="Q683" s="64">
        <f>P683*J683</f>
        <v>737.25400000000002</v>
      </c>
      <c r="R683" s="41">
        <v>0</v>
      </c>
      <c r="S683" s="41">
        <v>-1053.22</v>
      </c>
      <c r="T683" s="41" t="s">
        <v>3012</v>
      </c>
    </row>
    <row r="684" spans="1:20" s="43" customFormat="1" ht="19.5" customHeight="1" x14ac:dyDescent="0.2">
      <c r="A684" s="35">
        <v>669</v>
      </c>
      <c r="B684" s="36" t="s">
        <v>693</v>
      </c>
      <c r="C684" s="37" t="s">
        <v>1675</v>
      </c>
      <c r="D684" s="38" t="s">
        <v>2554</v>
      </c>
      <c r="E684" s="39">
        <v>356812</v>
      </c>
      <c r="F684" s="37" t="s">
        <v>2880</v>
      </c>
      <c r="G684" s="34">
        <v>2014</v>
      </c>
      <c r="H684" s="34" t="s">
        <v>3002</v>
      </c>
      <c r="I684" s="37" t="s">
        <v>3009</v>
      </c>
      <c r="J684" s="40">
        <v>22</v>
      </c>
      <c r="K684" s="41">
        <v>25.529999999999998</v>
      </c>
      <c r="L684" s="42">
        <f t="shared" si="104"/>
        <v>561.66</v>
      </c>
      <c r="M684" s="34" t="s">
        <v>3058</v>
      </c>
      <c r="N684" s="44">
        <v>0</v>
      </c>
      <c r="O684" s="34" t="s">
        <v>3067</v>
      </c>
      <c r="P684" s="41">
        <f>K684*0.75</f>
        <v>19.147499999999997</v>
      </c>
      <c r="Q684" s="41">
        <f>P684*J684</f>
        <v>421.24499999999995</v>
      </c>
      <c r="R684" s="41">
        <v>0</v>
      </c>
      <c r="S684" s="41">
        <v>-561.66</v>
      </c>
      <c r="T684" s="41" t="s">
        <v>3012</v>
      </c>
    </row>
    <row r="685" spans="1:20" s="43" customFormat="1" ht="19.5" customHeight="1" x14ac:dyDescent="0.2">
      <c r="A685" s="35">
        <v>670</v>
      </c>
      <c r="B685" s="36" t="s">
        <v>694</v>
      </c>
      <c r="C685" s="37" t="s">
        <v>1676</v>
      </c>
      <c r="D685" s="38" t="s">
        <v>2555</v>
      </c>
      <c r="E685" s="39">
        <v>356829</v>
      </c>
      <c r="F685" s="37" t="s">
        <v>2880</v>
      </c>
      <c r="G685" s="34">
        <v>2014</v>
      </c>
      <c r="H685" s="34" t="s">
        <v>3002</v>
      </c>
      <c r="I685" s="37" t="s">
        <v>3009</v>
      </c>
      <c r="J685" s="40">
        <v>2</v>
      </c>
      <c r="K685" s="41">
        <v>274.8</v>
      </c>
      <c r="L685" s="42">
        <f t="shared" si="104"/>
        <v>549.6</v>
      </c>
      <c r="M685" s="34" t="s">
        <v>3058</v>
      </c>
      <c r="N685" s="44">
        <v>0</v>
      </c>
      <c r="O685" s="34" t="s">
        <v>3066</v>
      </c>
      <c r="P685" s="41">
        <v>1</v>
      </c>
      <c r="Q685" s="41">
        <f t="shared" ref="Q685:Q690" si="110">P685*J685</f>
        <v>2</v>
      </c>
      <c r="R685" s="41">
        <v>0</v>
      </c>
      <c r="S685" s="41">
        <v>-549.6</v>
      </c>
      <c r="T685" s="41" t="s">
        <v>3012</v>
      </c>
    </row>
    <row r="686" spans="1:20" s="43" customFormat="1" ht="19.5" customHeight="1" x14ac:dyDescent="0.2">
      <c r="A686" s="35">
        <v>671</v>
      </c>
      <c r="B686" s="36" t="s">
        <v>695</v>
      </c>
      <c r="C686" s="37" t="s">
        <v>1677</v>
      </c>
      <c r="D686" s="38" t="s">
        <v>2556</v>
      </c>
      <c r="E686" s="39">
        <v>373352</v>
      </c>
      <c r="F686" s="37" t="s">
        <v>2880</v>
      </c>
      <c r="G686" s="34">
        <v>2013</v>
      </c>
      <c r="H686" s="34" t="s">
        <v>3002</v>
      </c>
      <c r="I686" s="37" t="s">
        <v>3009</v>
      </c>
      <c r="J686" s="40">
        <v>30</v>
      </c>
      <c r="K686" s="41">
        <v>484.28799999999995</v>
      </c>
      <c r="L686" s="42">
        <f t="shared" si="104"/>
        <v>14528.64</v>
      </c>
      <c r="M686" s="34" t="s">
        <v>3058</v>
      </c>
      <c r="N686" s="44">
        <v>0</v>
      </c>
      <c r="O686" s="34" t="s">
        <v>3067</v>
      </c>
      <c r="P686" s="41">
        <f t="shared" ref="P686:P687" si="111">K686*0.7</f>
        <v>339.00159999999994</v>
      </c>
      <c r="Q686" s="41">
        <f t="shared" si="110"/>
        <v>10170.047999999999</v>
      </c>
      <c r="R686" s="41">
        <v>0</v>
      </c>
      <c r="S686" s="41">
        <v>-14528.64</v>
      </c>
      <c r="T686" s="41" t="s">
        <v>3012</v>
      </c>
    </row>
    <row r="687" spans="1:20" s="43" customFormat="1" ht="19.5" customHeight="1" x14ac:dyDescent="0.2">
      <c r="A687" s="35">
        <v>672</v>
      </c>
      <c r="B687" s="36" t="s">
        <v>696</v>
      </c>
      <c r="C687" s="37" t="s">
        <v>1678</v>
      </c>
      <c r="D687" s="38" t="s">
        <v>2557</v>
      </c>
      <c r="E687" s="39">
        <v>373351</v>
      </c>
      <c r="F687" s="37" t="s">
        <v>2880</v>
      </c>
      <c r="G687" s="34">
        <v>2013</v>
      </c>
      <c r="H687" s="34" t="s">
        <v>3002</v>
      </c>
      <c r="I687" s="37" t="s">
        <v>3009</v>
      </c>
      <c r="J687" s="40">
        <v>40.9</v>
      </c>
      <c r="K687" s="41">
        <v>162.71002444987775</v>
      </c>
      <c r="L687" s="42">
        <f t="shared" si="104"/>
        <v>6654.84</v>
      </c>
      <c r="M687" s="34" t="s">
        <v>3058</v>
      </c>
      <c r="N687" s="44">
        <v>0</v>
      </c>
      <c r="O687" s="34" t="s">
        <v>3067</v>
      </c>
      <c r="P687" s="41">
        <f t="shared" si="111"/>
        <v>113.89701711491442</v>
      </c>
      <c r="Q687" s="41">
        <f t="shared" si="110"/>
        <v>4658.3879999999999</v>
      </c>
      <c r="R687" s="41">
        <v>0</v>
      </c>
      <c r="S687" s="41">
        <v>-6654.84</v>
      </c>
      <c r="T687" s="41" t="s">
        <v>3012</v>
      </c>
    </row>
    <row r="688" spans="1:20" s="43" customFormat="1" ht="19.5" customHeight="1" x14ac:dyDescent="0.2">
      <c r="A688" s="35">
        <v>673</v>
      </c>
      <c r="B688" s="36" t="s">
        <v>697</v>
      </c>
      <c r="C688" s="37" t="s">
        <v>1679</v>
      </c>
      <c r="D688" s="38" t="s">
        <v>2558</v>
      </c>
      <c r="E688" s="39">
        <v>393070</v>
      </c>
      <c r="F688" s="37" t="s">
        <v>2826</v>
      </c>
      <c r="G688" s="34">
        <v>2016</v>
      </c>
      <c r="H688" s="34" t="s">
        <v>3002</v>
      </c>
      <c r="I688" s="37" t="s">
        <v>3009</v>
      </c>
      <c r="J688" s="40">
        <v>30</v>
      </c>
      <c r="K688" s="41">
        <v>19.240000000000002</v>
      </c>
      <c r="L688" s="42">
        <f t="shared" si="104"/>
        <v>577.20000000000005</v>
      </c>
      <c r="M688" s="34" t="s">
        <v>3058</v>
      </c>
      <c r="N688" s="44">
        <v>0</v>
      </c>
      <c r="O688" s="34" t="s">
        <v>3066</v>
      </c>
      <c r="P688" s="41">
        <v>1</v>
      </c>
      <c r="Q688" s="41">
        <f t="shared" si="110"/>
        <v>30</v>
      </c>
      <c r="R688" s="41">
        <v>0</v>
      </c>
      <c r="S688" s="41">
        <v>-577.20000000000005</v>
      </c>
      <c r="T688" s="41" t="s">
        <v>3012</v>
      </c>
    </row>
    <row r="689" spans="1:20" s="43" customFormat="1" ht="19.5" customHeight="1" x14ac:dyDescent="0.2">
      <c r="A689" s="35">
        <v>674</v>
      </c>
      <c r="B689" s="36" t="s">
        <v>698</v>
      </c>
      <c r="C689" s="37" t="s">
        <v>1680</v>
      </c>
      <c r="D689" s="38" t="s">
        <v>2559</v>
      </c>
      <c r="E689" s="39">
        <v>391856</v>
      </c>
      <c r="F689" s="37" t="s">
        <v>2822</v>
      </c>
      <c r="G689" s="34">
        <v>2008</v>
      </c>
      <c r="H689" s="34" t="s">
        <v>3002</v>
      </c>
      <c r="I689" s="37" t="s">
        <v>3004</v>
      </c>
      <c r="J689" s="40">
        <v>1</v>
      </c>
      <c r="K689" s="41">
        <v>979.83</v>
      </c>
      <c r="L689" s="42">
        <f t="shared" si="104"/>
        <v>979.83</v>
      </c>
      <c r="M689" s="34" t="s">
        <v>3058</v>
      </c>
      <c r="N689" s="44">
        <v>0</v>
      </c>
      <c r="O689" s="34" t="s">
        <v>3067</v>
      </c>
      <c r="P689" s="41">
        <f t="shared" ref="P689:P690" si="112">K689*0.3</f>
        <v>293.94900000000001</v>
      </c>
      <c r="Q689" s="41">
        <f t="shared" si="110"/>
        <v>293.94900000000001</v>
      </c>
      <c r="R689" s="41">
        <v>0</v>
      </c>
      <c r="S689" s="41">
        <v>-979.83</v>
      </c>
      <c r="T689" s="41" t="s">
        <v>3012</v>
      </c>
    </row>
    <row r="690" spans="1:20" s="43" customFormat="1" ht="19.5" customHeight="1" x14ac:dyDescent="0.2">
      <c r="A690" s="35">
        <v>675</v>
      </c>
      <c r="B690" s="36" t="s">
        <v>699</v>
      </c>
      <c r="C690" s="37" t="s">
        <v>1681</v>
      </c>
      <c r="D690" s="38" t="s">
        <v>1681</v>
      </c>
      <c r="E690" s="39">
        <v>427937</v>
      </c>
      <c r="F690" s="37" t="s">
        <v>2875</v>
      </c>
      <c r="G690" s="34">
        <v>2008</v>
      </c>
      <c r="H690" s="34" t="s">
        <v>3002</v>
      </c>
      <c r="I690" s="37" t="s">
        <v>17</v>
      </c>
      <c r="J690" s="40">
        <v>3</v>
      </c>
      <c r="K690" s="41">
        <v>796.19999999999993</v>
      </c>
      <c r="L690" s="42">
        <f t="shared" si="104"/>
        <v>2388.6</v>
      </c>
      <c r="M690" s="34" t="s">
        <v>3058</v>
      </c>
      <c r="N690" s="44">
        <v>0</v>
      </c>
      <c r="O690" s="34" t="s">
        <v>3067</v>
      </c>
      <c r="P690" s="41">
        <f t="shared" si="112"/>
        <v>238.85999999999996</v>
      </c>
      <c r="Q690" s="41">
        <f t="shared" si="110"/>
        <v>716.57999999999993</v>
      </c>
      <c r="R690" s="41">
        <v>0</v>
      </c>
      <c r="S690" s="41">
        <v>-2388.6</v>
      </c>
      <c r="T690" s="41" t="s">
        <v>3012</v>
      </c>
    </row>
    <row r="691" spans="1:20" s="43" customFormat="1" ht="19.5" customHeight="1" x14ac:dyDescent="0.2">
      <c r="A691" s="35">
        <v>676</v>
      </c>
      <c r="B691" s="36" t="s">
        <v>700</v>
      </c>
      <c r="C691" s="37" t="s">
        <v>1682</v>
      </c>
      <c r="D691" s="38" t="s">
        <v>2448</v>
      </c>
      <c r="E691" s="39">
        <v>386285</v>
      </c>
      <c r="F691" s="37" t="s">
        <v>2895</v>
      </c>
      <c r="G691" s="34">
        <v>2008</v>
      </c>
      <c r="H691" s="34" t="s">
        <v>3002</v>
      </c>
      <c r="I691" s="37" t="s">
        <v>17</v>
      </c>
      <c r="J691" s="40">
        <v>24.9</v>
      </c>
      <c r="K691" s="41">
        <v>56.810040160642572</v>
      </c>
      <c r="L691" s="42">
        <f t="shared" si="104"/>
        <v>1414.57</v>
      </c>
      <c r="M691" s="34" t="s">
        <v>3058</v>
      </c>
      <c r="N691" s="44">
        <v>0</v>
      </c>
      <c r="O691" s="34" t="s">
        <v>3066</v>
      </c>
      <c r="P691" s="41">
        <v>1</v>
      </c>
      <c r="Q691" s="41">
        <f t="shared" ref="Q691:Q693" si="113">P691*J691</f>
        <v>24.9</v>
      </c>
      <c r="R691" s="41">
        <v>0</v>
      </c>
      <c r="S691" s="41">
        <v>-1414.57</v>
      </c>
      <c r="T691" s="41" t="s">
        <v>3012</v>
      </c>
    </row>
    <row r="692" spans="1:20" s="43" customFormat="1" ht="19.5" customHeight="1" x14ac:dyDescent="0.2">
      <c r="A692" s="35">
        <v>677</v>
      </c>
      <c r="B692" s="36" t="s">
        <v>701</v>
      </c>
      <c r="C692" s="37" t="s">
        <v>1683</v>
      </c>
      <c r="D692" s="38" t="s">
        <v>2560</v>
      </c>
      <c r="E692" s="39">
        <v>386921</v>
      </c>
      <c r="F692" s="37" t="s">
        <v>2822</v>
      </c>
      <c r="G692" s="34">
        <v>2008</v>
      </c>
      <c r="H692" s="34" t="s">
        <v>3002</v>
      </c>
      <c r="I692" s="37" t="s">
        <v>11</v>
      </c>
      <c r="J692" s="40">
        <v>15</v>
      </c>
      <c r="K692" s="41">
        <v>88.983333333333334</v>
      </c>
      <c r="L692" s="42">
        <f t="shared" si="104"/>
        <v>1334.75</v>
      </c>
      <c r="M692" s="34" t="s">
        <v>3058</v>
      </c>
      <c r="N692" s="44">
        <v>0</v>
      </c>
      <c r="O692" s="34" t="s">
        <v>3066</v>
      </c>
      <c r="P692" s="41">
        <v>1</v>
      </c>
      <c r="Q692" s="41">
        <f t="shared" si="113"/>
        <v>15</v>
      </c>
      <c r="R692" s="41">
        <v>0</v>
      </c>
      <c r="S692" s="41">
        <v>-1334.75</v>
      </c>
      <c r="T692" s="41" t="s">
        <v>3012</v>
      </c>
    </row>
    <row r="693" spans="1:20" s="43" customFormat="1" ht="39" customHeight="1" x14ac:dyDescent="0.2">
      <c r="A693" s="35">
        <v>678</v>
      </c>
      <c r="B693" s="36" t="s">
        <v>702</v>
      </c>
      <c r="C693" s="37" t="s">
        <v>1684</v>
      </c>
      <c r="D693" s="38" t="s">
        <v>2561</v>
      </c>
      <c r="E693" s="39">
        <v>495380</v>
      </c>
      <c r="F693" s="37" t="s">
        <v>2893</v>
      </c>
      <c r="G693" s="34">
        <v>2010</v>
      </c>
      <c r="H693" s="34" t="s">
        <v>3002</v>
      </c>
      <c r="I693" s="37" t="s">
        <v>17</v>
      </c>
      <c r="J693" s="40">
        <v>18</v>
      </c>
      <c r="K693" s="41">
        <v>93.220555555555563</v>
      </c>
      <c r="L693" s="42">
        <f t="shared" si="104"/>
        <v>1677.9700000000003</v>
      </c>
      <c r="M693" s="34" t="s">
        <v>3058</v>
      </c>
      <c r="N693" s="44">
        <v>0</v>
      </c>
      <c r="O693" s="34" t="s">
        <v>3066</v>
      </c>
      <c r="P693" s="41">
        <v>1</v>
      </c>
      <c r="Q693" s="41">
        <f t="shared" si="113"/>
        <v>18</v>
      </c>
      <c r="R693" s="41">
        <v>0</v>
      </c>
      <c r="S693" s="41">
        <v>-1677.9700000000003</v>
      </c>
      <c r="T693" s="41" t="s">
        <v>3012</v>
      </c>
    </row>
    <row r="694" spans="1:20" s="43" customFormat="1" ht="19.5" customHeight="1" x14ac:dyDescent="0.2">
      <c r="A694" s="35">
        <v>679</v>
      </c>
      <c r="B694" s="36" t="s">
        <v>703</v>
      </c>
      <c r="C694" s="37" t="s">
        <v>1685</v>
      </c>
      <c r="D694" s="38" t="s">
        <v>1685</v>
      </c>
      <c r="E694" s="39">
        <v>501471</v>
      </c>
      <c r="F694" s="37" t="s">
        <v>2888</v>
      </c>
      <c r="G694" s="34">
        <v>2009</v>
      </c>
      <c r="H694" s="34" t="s">
        <v>3002</v>
      </c>
      <c r="I694" s="37" t="s">
        <v>17</v>
      </c>
      <c r="J694" s="40">
        <v>10</v>
      </c>
      <c r="K694" s="41">
        <v>151.07999999999998</v>
      </c>
      <c r="L694" s="42">
        <f t="shared" si="104"/>
        <v>1510.7999999999997</v>
      </c>
      <c r="M694" s="34" t="s">
        <v>3058</v>
      </c>
      <c r="N694" s="44">
        <v>0</v>
      </c>
      <c r="O694" s="34" t="s">
        <v>3067</v>
      </c>
      <c r="P694" s="41">
        <f>K694*0.3</f>
        <v>45.323999999999991</v>
      </c>
      <c r="Q694" s="41">
        <f>P694*J694</f>
        <v>453.2399999999999</v>
      </c>
      <c r="R694" s="41">
        <v>0</v>
      </c>
      <c r="S694" s="41">
        <v>-1510.7999999999997</v>
      </c>
      <c r="T694" s="41" t="s">
        <v>3012</v>
      </c>
    </row>
    <row r="695" spans="1:20" s="43" customFormat="1" ht="19.5" customHeight="1" x14ac:dyDescent="0.2">
      <c r="A695" s="35">
        <v>680</v>
      </c>
      <c r="B695" s="36" t="s">
        <v>549</v>
      </c>
      <c r="C695" s="37" t="s">
        <v>1531</v>
      </c>
      <c r="D695" s="38" t="s">
        <v>2428</v>
      </c>
      <c r="E695" s="39">
        <v>474750</v>
      </c>
      <c r="F695" s="37" t="s">
        <v>2889</v>
      </c>
      <c r="G695" s="34">
        <v>2009</v>
      </c>
      <c r="H695" s="34" t="s">
        <v>3002</v>
      </c>
      <c r="I695" s="37" t="s">
        <v>17</v>
      </c>
      <c r="J695" s="40">
        <v>4</v>
      </c>
      <c r="K695" s="41">
        <v>46.187643020594969</v>
      </c>
      <c r="L695" s="42">
        <f t="shared" si="104"/>
        <v>184.75057208237988</v>
      </c>
      <c r="M695" s="34" t="s">
        <v>3058</v>
      </c>
      <c r="N695" s="44">
        <v>0</v>
      </c>
      <c r="O695" s="34" t="s">
        <v>3066</v>
      </c>
      <c r="P695" s="41">
        <v>1</v>
      </c>
      <c r="Q695" s="41">
        <f>P695*J695</f>
        <v>4</v>
      </c>
      <c r="R695" s="41">
        <v>0</v>
      </c>
      <c r="S695" s="41">
        <v>-201.84000000000003</v>
      </c>
      <c r="T695" s="41" t="s">
        <v>3012</v>
      </c>
    </row>
    <row r="696" spans="1:20" s="43" customFormat="1" ht="19.5" customHeight="1" x14ac:dyDescent="0.2">
      <c r="A696" s="35">
        <v>681</v>
      </c>
      <c r="B696" s="36" t="s">
        <v>704</v>
      </c>
      <c r="C696" s="37" t="s">
        <v>1686</v>
      </c>
      <c r="D696" s="38" t="s">
        <v>1686</v>
      </c>
      <c r="E696" s="39">
        <v>422805</v>
      </c>
      <c r="F696" s="37" t="s">
        <v>2848</v>
      </c>
      <c r="G696" s="34">
        <v>2010</v>
      </c>
      <c r="H696" s="34" t="s">
        <v>3002</v>
      </c>
      <c r="I696" s="37" t="s">
        <v>37</v>
      </c>
      <c r="J696" s="40">
        <v>4</v>
      </c>
      <c r="K696" s="41">
        <v>740.29</v>
      </c>
      <c r="L696" s="42">
        <f t="shared" si="104"/>
        <v>2961.16</v>
      </c>
      <c r="M696" s="34" t="s">
        <v>3058</v>
      </c>
      <c r="N696" s="44">
        <v>0</v>
      </c>
      <c r="O696" s="34" t="s">
        <v>3042</v>
      </c>
      <c r="P696" s="41">
        <v>1</v>
      </c>
      <c r="Q696" s="41">
        <v>4</v>
      </c>
      <c r="R696" s="41">
        <v>0</v>
      </c>
      <c r="S696" s="41">
        <v>-2961.16</v>
      </c>
      <c r="T696" s="41" t="s">
        <v>3012</v>
      </c>
    </row>
    <row r="697" spans="1:20" s="43" customFormat="1" ht="19.5" customHeight="1" x14ac:dyDescent="0.2">
      <c r="A697" s="35">
        <v>682</v>
      </c>
      <c r="B697" s="36" t="s">
        <v>705</v>
      </c>
      <c r="C697" s="37" t="s">
        <v>1687</v>
      </c>
      <c r="D697" s="38" t="s">
        <v>2562</v>
      </c>
      <c r="E697" s="39">
        <v>419463</v>
      </c>
      <c r="F697" s="37" t="s">
        <v>2844</v>
      </c>
      <c r="G697" s="34">
        <v>2012</v>
      </c>
      <c r="H697" s="34" t="s">
        <v>3002</v>
      </c>
      <c r="I697" s="37" t="s">
        <v>37</v>
      </c>
      <c r="J697" s="40">
        <v>33</v>
      </c>
      <c r="K697" s="41">
        <v>931.78727272727269</v>
      </c>
      <c r="L697" s="42">
        <f t="shared" si="104"/>
        <v>30748.98</v>
      </c>
      <c r="M697" s="34" t="s">
        <v>3058</v>
      </c>
      <c r="N697" s="44">
        <v>0</v>
      </c>
      <c r="O697" s="34" t="s">
        <v>3066</v>
      </c>
      <c r="P697" s="41">
        <v>1</v>
      </c>
      <c r="Q697" s="41">
        <f t="shared" ref="Q697:Q700" si="114">P697*J697</f>
        <v>33</v>
      </c>
      <c r="R697" s="41">
        <v>0</v>
      </c>
      <c r="S697" s="41">
        <v>-30748.98</v>
      </c>
      <c r="T697" s="41" t="s">
        <v>3012</v>
      </c>
    </row>
    <row r="698" spans="1:20" s="43" customFormat="1" ht="19.5" customHeight="1" x14ac:dyDescent="0.2">
      <c r="A698" s="35">
        <v>683</v>
      </c>
      <c r="B698" s="36" t="s">
        <v>528</v>
      </c>
      <c r="C698" s="37" t="s">
        <v>1510</v>
      </c>
      <c r="D698" s="38" t="s">
        <v>1510</v>
      </c>
      <c r="E698" s="39">
        <v>381991</v>
      </c>
      <c r="F698" s="37" t="s">
        <v>2881</v>
      </c>
      <c r="G698" s="34">
        <v>2012</v>
      </c>
      <c r="H698" s="34" t="s">
        <v>3002</v>
      </c>
      <c r="I698" s="37" t="s">
        <v>3005</v>
      </c>
      <c r="J698" s="40">
        <v>30</v>
      </c>
      <c r="K698" s="41">
        <v>59.322000000000003</v>
      </c>
      <c r="L698" s="42">
        <f t="shared" si="104"/>
        <v>1779.66</v>
      </c>
      <c r="M698" s="34" t="s">
        <v>3058</v>
      </c>
      <c r="N698" s="44">
        <v>0</v>
      </c>
      <c r="O698" s="34" t="s">
        <v>3066</v>
      </c>
      <c r="P698" s="41">
        <v>1</v>
      </c>
      <c r="Q698" s="41">
        <f t="shared" si="114"/>
        <v>30</v>
      </c>
      <c r="R698" s="41">
        <v>0</v>
      </c>
      <c r="S698" s="41">
        <v>-1779.66</v>
      </c>
      <c r="T698" s="41" t="s">
        <v>3012</v>
      </c>
    </row>
    <row r="699" spans="1:20" s="43" customFormat="1" ht="19.5" customHeight="1" x14ac:dyDescent="0.2">
      <c r="A699" s="35">
        <v>684</v>
      </c>
      <c r="B699" s="36" t="s">
        <v>706</v>
      </c>
      <c r="C699" s="37" t="s">
        <v>1688</v>
      </c>
      <c r="D699" s="38" t="s">
        <v>2563</v>
      </c>
      <c r="E699" s="39">
        <v>537169</v>
      </c>
      <c r="F699" s="37" t="s">
        <v>2924</v>
      </c>
      <c r="G699" s="34">
        <v>2012</v>
      </c>
      <c r="H699" s="34" t="s">
        <v>3002</v>
      </c>
      <c r="I699" s="37" t="s">
        <v>11</v>
      </c>
      <c r="J699" s="40">
        <v>16</v>
      </c>
      <c r="K699" s="41">
        <v>101.94</v>
      </c>
      <c r="L699" s="42">
        <f t="shared" si="104"/>
        <v>1631.04</v>
      </c>
      <c r="M699" s="34" t="s">
        <v>3059</v>
      </c>
      <c r="N699" s="44">
        <v>48</v>
      </c>
      <c r="O699" s="34" t="s">
        <v>3067</v>
      </c>
      <c r="P699" s="41">
        <f t="shared" ref="P699:P700" si="115">K699*0.5</f>
        <v>50.97</v>
      </c>
      <c r="Q699" s="41">
        <f t="shared" si="114"/>
        <v>815.52</v>
      </c>
      <c r="R699" s="41">
        <v>700.8</v>
      </c>
      <c r="S699" s="41">
        <v>-930.24</v>
      </c>
      <c r="T699" s="41" t="s">
        <v>3012</v>
      </c>
    </row>
    <row r="700" spans="1:20" s="43" customFormat="1" ht="19.5" customHeight="1" x14ac:dyDescent="0.2">
      <c r="A700" s="35">
        <v>685</v>
      </c>
      <c r="B700" s="36" t="s">
        <v>707</v>
      </c>
      <c r="C700" s="37" t="s">
        <v>1689</v>
      </c>
      <c r="D700" s="38" t="s">
        <v>2564</v>
      </c>
      <c r="E700" s="39">
        <v>373767</v>
      </c>
      <c r="F700" s="37" t="s">
        <v>2870</v>
      </c>
      <c r="G700" s="34">
        <v>2012</v>
      </c>
      <c r="H700" s="34" t="s">
        <v>3002</v>
      </c>
      <c r="I700" s="37" t="s">
        <v>11</v>
      </c>
      <c r="J700" s="40">
        <v>1</v>
      </c>
      <c r="K700" s="41">
        <v>12.22</v>
      </c>
      <c r="L700" s="42">
        <f t="shared" si="104"/>
        <v>12.22</v>
      </c>
      <c r="M700" s="34" t="s">
        <v>3059</v>
      </c>
      <c r="N700" s="44">
        <v>2</v>
      </c>
      <c r="O700" s="34" t="s">
        <v>3067</v>
      </c>
      <c r="P700" s="41">
        <f t="shared" si="115"/>
        <v>6.11</v>
      </c>
      <c r="Q700" s="41">
        <f t="shared" si="114"/>
        <v>6.11</v>
      </c>
      <c r="R700" s="41">
        <v>29.2</v>
      </c>
      <c r="S700" s="41">
        <v>16.979999999999997</v>
      </c>
      <c r="T700" s="41" t="s">
        <v>3012</v>
      </c>
    </row>
    <row r="701" spans="1:20" s="43" customFormat="1" ht="19.5" customHeight="1" x14ac:dyDescent="0.2">
      <c r="A701" s="35">
        <v>686</v>
      </c>
      <c r="B701" s="36" t="s">
        <v>708</v>
      </c>
      <c r="C701" s="37" t="s">
        <v>1690</v>
      </c>
      <c r="D701" s="38" t="s">
        <v>2565</v>
      </c>
      <c r="E701" s="39">
        <v>355839</v>
      </c>
      <c r="F701" s="37" t="s">
        <v>2915</v>
      </c>
      <c r="G701" s="34">
        <v>2012</v>
      </c>
      <c r="H701" s="34" t="s">
        <v>3002</v>
      </c>
      <c r="I701" s="37" t="s">
        <v>11</v>
      </c>
      <c r="J701" s="40">
        <v>1</v>
      </c>
      <c r="K701" s="41">
        <v>87.47</v>
      </c>
      <c r="L701" s="42">
        <f t="shared" si="104"/>
        <v>87.47</v>
      </c>
      <c r="M701" s="34" t="s">
        <v>3058</v>
      </c>
      <c r="N701" s="44">
        <v>0</v>
      </c>
      <c r="O701" s="34" t="s">
        <v>3067</v>
      </c>
      <c r="P701" s="41">
        <f>K701*0.3</f>
        <v>26.241</v>
      </c>
      <c r="Q701" s="41">
        <f t="shared" ref="Q701:Q706" si="116">P701*J701</f>
        <v>26.241</v>
      </c>
      <c r="R701" s="41">
        <v>0</v>
      </c>
      <c r="S701" s="41">
        <v>-87.47</v>
      </c>
      <c r="T701" s="41" t="s">
        <v>3012</v>
      </c>
    </row>
    <row r="702" spans="1:20" s="43" customFormat="1" ht="19.5" customHeight="1" x14ac:dyDescent="0.2">
      <c r="A702" s="35">
        <v>687</v>
      </c>
      <c r="B702" s="36" t="s">
        <v>709</v>
      </c>
      <c r="C702" s="37" t="s">
        <v>1691</v>
      </c>
      <c r="D702" s="38" t="s">
        <v>1691</v>
      </c>
      <c r="E702" s="39">
        <v>424332</v>
      </c>
      <c r="F702" s="37" t="s">
        <v>2921</v>
      </c>
      <c r="G702" s="34">
        <v>2014</v>
      </c>
      <c r="H702" s="34" t="s">
        <v>3002</v>
      </c>
      <c r="I702" s="37" t="s">
        <v>11</v>
      </c>
      <c r="J702" s="40">
        <v>1</v>
      </c>
      <c r="K702" s="41">
        <v>1610.21</v>
      </c>
      <c r="L702" s="42">
        <f t="shared" si="104"/>
        <v>1610.21</v>
      </c>
      <c r="M702" s="34" t="s">
        <v>3058</v>
      </c>
      <c r="N702" s="44">
        <v>0</v>
      </c>
      <c r="O702" s="34" t="s">
        <v>3067</v>
      </c>
      <c r="P702" s="64">
        <v>1127.1469999999999</v>
      </c>
      <c r="Q702" s="64">
        <f t="shared" si="116"/>
        <v>1127.1469999999999</v>
      </c>
      <c r="R702" s="41">
        <v>0</v>
      </c>
      <c r="S702" s="41">
        <v>-1610.21</v>
      </c>
      <c r="T702" s="41" t="s">
        <v>3012</v>
      </c>
    </row>
    <row r="703" spans="1:20" s="43" customFormat="1" ht="19.5" customHeight="1" x14ac:dyDescent="0.2">
      <c r="A703" s="35">
        <v>688</v>
      </c>
      <c r="B703" s="36" t="s">
        <v>710</v>
      </c>
      <c r="C703" s="37" t="s">
        <v>1692</v>
      </c>
      <c r="D703" s="38" t="s">
        <v>2566</v>
      </c>
      <c r="E703" s="39">
        <v>356478</v>
      </c>
      <c r="F703" s="37" t="s">
        <v>2926</v>
      </c>
      <c r="G703" s="34">
        <v>2014</v>
      </c>
      <c r="H703" s="34" t="s">
        <v>3002</v>
      </c>
      <c r="I703" s="37" t="s">
        <v>11</v>
      </c>
      <c r="J703" s="40">
        <v>3</v>
      </c>
      <c r="K703" s="41">
        <v>75.02</v>
      </c>
      <c r="L703" s="42">
        <f t="shared" si="104"/>
        <v>225.06</v>
      </c>
      <c r="M703" s="34" t="s">
        <v>3058</v>
      </c>
      <c r="N703" s="44">
        <v>0</v>
      </c>
      <c r="O703" s="34" t="s">
        <v>3067</v>
      </c>
      <c r="P703" s="64">
        <v>52.513999999999996</v>
      </c>
      <c r="Q703" s="64">
        <f t="shared" si="116"/>
        <v>157.54199999999997</v>
      </c>
      <c r="R703" s="41">
        <v>0</v>
      </c>
      <c r="S703" s="41">
        <v>-225.06</v>
      </c>
      <c r="T703" s="41" t="s">
        <v>3012</v>
      </c>
    </row>
    <row r="704" spans="1:20" s="43" customFormat="1" ht="19.5" customHeight="1" x14ac:dyDescent="0.2">
      <c r="A704" s="35">
        <v>689</v>
      </c>
      <c r="B704" s="36" t="s">
        <v>711</v>
      </c>
      <c r="C704" s="37" t="s">
        <v>1693</v>
      </c>
      <c r="D704" s="38" t="s">
        <v>2567</v>
      </c>
      <c r="E704" s="39">
        <v>384599</v>
      </c>
      <c r="F704" s="37" t="s">
        <v>2825</v>
      </c>
      <c r="G704" s="34">
        <v>2013</v>
      </c>
      <c r="H704" s="34" t="s">
        <v>3002</v>
      </c>
      <c r="I704" s="37" t="s">
        <v>11</v>
      </c>
      <c r="J704" s="40">
        <v>2</v>
      </c>
      <c r="K704" s="41">
        <v>154</v>
      </c>
      <c r="L704" s="42">
        <f t="shared" si="104"/>
        <v>308</v>
      </c>
      <c r="M704" s="34" t="s">
        <v>3058</v>
      </c>
      <c r="N704" s="44">
        <v>0</v>
      </c>
      <c r="O704" s="34" t="s">
        <v>3066</v>
      </c>
      <c r="P704" s="41">
        <v>1</v>
      </c>
      <c r="Q704" s="41">
        <f t="shared" si="116"/>
        <v>2</v>
      </c>
      <c r="R704" s="41">
        <v>0</v>
      </c>
      <c r="S704" s="41">
        <v>-308</v>
      </c>
      <c r="T704" s="41" t="s">
        <v>3012</v>
      </c>
    </row>
    <row r="705" spans="1:20" s="43" customFormat="1" ht="19.5" customHeight="1" x14ac:dyDescent="0.2">
      <c r="A705" s="35">
        <v>690</v>
      </c>
      <c r="B705" s="36" t="s">
        <v>712</v>
      </c>
      <c r="C705" s="37" t="s">
        <v>1694</v>
      </c>
      <c r="D705" s="38" t="s">
        <v>2568</v>
      </c>
      <c r="E705" s="39">
        <v>373287</v>
      </c>
      <c r="F705" s="37" t="s">
        <v>2856</v>
      </c>
      <c r="G705" s="34">
        <v>2013</v>
      </c>
      <c r="H705" s="34" t="s">
        <v>3002</v>
      </c>
      <c r="I705" s="37" t="s">
        <v>11</v>
      </c>
      <c r="J705" s="40">
        <v>2</v>
      </c>
      <c r="K705" s="41">
        <v>179.755</v>
      </c>
      <c r="L705" s="42">
        <f t="shared" si="104"/>
        <v>359.51</v>
      </c>
      <c r="M705" s="34" t="s">
        <v>3058</v>
      </c>
      <c r="N705" s="44">
        <v>0</v>
      </c>
      <c r="O705" s="34" t="s">
        <v>3067</v>
      </c>
      <c r="P705" s="41">
        <f>K705*0.3</f>
        <v>53.926499999999997</v>
      </c>
      <c r="Q705" s="41">
        <f t="shared" si="116"/>
        <v>107.85299999999999</v>
      </c>
      <c r="R705" s="41">
        <v>0</v>
      </c>
      <c r="S705" s="41">
        <v>-359.51</v>
      </c>
      <c r="T705" s="41" t="s">
        <v>3012</v>
      </c>
    </row>
    <row r="706" spans="1:20" s="43" customFormat="1" ht="19.5" customHeight="1" x14ac:dyDescent="0.2">
      <c r="A706" s="35">
        <v>691</v>
      </c>
      <c r="B706" s="36" t="s">
        <v>713</v>
      </c>
      <c r="C706" s="37" t="s">
        <v>1695</v>
      </c>
      <c r="D706" s="38" t="s">
        <v>2569</v>
      </c>
      <c r="E706" s="39">
        <v>399340</v>
      </c>
      <c r="F706" s="37" t="s">
        <v>2915</v>
      </c>
      <c r="G706" s="76">
        <v>2016</v>
      </c>
      <c r="H706" s="34" t="s">
        <v>3002</v>
      </c>
      <c r="I706" s="37" t="s">
        <v>11</v>
      </c>
      <c r="J706" s="40">
        <v>5</v>
      </c>
      <c r="K706" s="41">
        <v>36.85</v>
      </c>
      <c r="L706" s="42">
        <f t="shared" si="104"/>
        <v>184.25</v>
      </c>
      <c r="M706" s="34" t="s">
        <v>3058</v>
      </c>
      <c r="N706" s="44">
        <v>0</v>
      </c>
      <c r="O706" s="34" t="s">
        <v>3067</v>
      </c>
      <c r="P706" s="41">
        <v>31.322500000000002</v>
      </c>
      <c r="Q706" s="64">
        <f t="shared" si="116"/>
        <v>156.61250000000001</v>
      </c>
      <c r="R706" s="41">
        <v>0</v>
      </c>
      <c r="S706" s="41">
        <v>-184.25</v>
      </c>
      <c r="T706" s="41" t="s">
        <v>3012</v>
      </c>
    </row>
    <row r="707" spans="1:20" s="43" customFormat="1" ht="19.5" customHeight="1" x14ac:dyDescent="0.2">
      <c r="A707" s="35">
        <v>692</v>
      </c>
      <c r="B707" s="36" t="s">
        <v>714</v>
      </c>
      <c r="C707" s="37" t="s">
        <v>1696</v>
      </c>
      <c r="D707" s="38" t="s">
        <v>2570</v>
      </c>
      <c r="E707" s="39">
        <v>342748</v>
      </c>
      <c r="F707" s="37" t="s">
        <v>2861</v>
      </c>
      <c r="G707" s="34">
        <v>2008</v>
      </c>
      <c r="H707" s="34" t="s">
        <v>3002</v>
      </c>
      <c r="I707" s="37" t="s">
        <v>11</v>
      </c>
      <c r="J707" s="40">
        <v>5</v>
      </c>
      <c r="K707" s="41">
        <v>15.959999999999999</v>
      </c>
      <c r="L707" s="42">
        <f t="shared" si="104"/>
        <v>79.8</v>
      </c>
      <c r="M707" s="34" t="s">
        <v>3059</v>
      </c>
      <c r="N707" s="44">
        <v>0.05</v>
      </c>
      <c r="O707" s="34" t="s">
        <v>3067</v>
      </c>
      <c r="P707" s="41">
        <f t="shared" ref="P707:P715" si="117">K707*0.5</f>
        <v>7.9799999999999995</v>
      </c>
      <c r="Q707" s="41">
        <f t="shared" ref="Q707:Q715" si="118">P707*J707</f>
        <v>39.9</v>
      </c>
      <c r="R707" s="41">
        <v>0.73</v>
      </c>
      <c r="S707" s="41">
        <v>-79.069999999999993</v>
      </c>
      <c r="T707" s="41" t="s">
        <v>3012</v>
      </c>
    </row>
    <row r="708" spans="1:20" s="43" customFormat="1" ht="19.5" customHeight="1" x14ac:dyDescent="0.2">
      <c r="A708" s="35">
        <v>693</v>
      </c>
      <c r="B708" s="36" t="s">
        <v>715</v>
      </c>
      <c r="C708" s="37" t="s">
        <v>1697</v>
      </c>
      <c r="D708" s="38" t="s">
        <v>2571</v>
      </c>
      <c r="E708" s="39">
        <v>404464</v>
      </c>
      <c r="F708" s="37" t="s">
        <v>2870</v>
      </c>
      <c r="G708" s="34">
        <v>2008</v>
      </c>
      <c r="H708" s="34" t="s">
        <v>3002</v>
      </c>
      <c r="I708" s="37" t="s">
        <v>11</v>
      </c>
      <c r="J708" s="40">
        <v>2</v>
      </c>
      <c r="K708" s="41">
        <v>580</v>
      </c>
      <c r="L708" s="42">
        <f t="shared" si="104"/>
        <v>1160</v>
      </c>
      <c r="M708" s="34" t="s">
        <v>3059</v>
      </c>
      <c r="N708" s="44">
        <v>0.2</v>
      </c>
      <c r="O708" s="34" t="s">
        <v>3067</v>
      </c>
      <c r="P708" s="41">
        <f t="shared" si="117"/>
        <v>290</v>
      </c>
      <c r="Q708" s="41">
        <f t="shared" si="118"/>
        <v>580</v>
      </c>
      <c r="R708" s="41">
        <v>2.92</v>
      </c>
      <c r="S708" s="41">
        <v>-1157.08</v>
      </c>
      <c r="T708" s="41" t="s">
        <v>3012</v>
      </c>
    </row>
    <row r="709" spans="1:20" s="43" customFormat="1" ht="19.5" customHeight="1" x14ac:dyDescent="0.2">
      <c r="A709" s="35">
        <v>694</v>
      </c>
      <c r="B709" s="36" t="s">
        <v>716</v>
      </c>
      <c r="C709" s="37" t="s">
        <v>1698</v>
      </c>
      <c r="D709" s="38" t="s">
        <v>2572</v>
      </c>
      <c r="E709" s="39">
        <v>352660</v>
      </c>
      <c r="F709" s="37" t="s">
        <v>2870</v>
      </c>
      <c r="G709" s="34">
        <v>2008</v>
      </c>
      <c r="H709" s="34" t="s">
        <v>3002</v>
      </c>
      <c r="I709" s="37" t="s">
        <v>11</v>
      </c>
      <c r="J709" s="40">
        <v>8</v>
      </c>
      <c r="K709" s="41">
        <v>20.463750000000001</v>
      </c>
      <c r="L709" s="42">
        <f t="shared" si="104"/>
        <v>163.71</v>
      </c>
      <c r="M709" s="34" t="s">
        <v>3059</v>
      </c>
      <c r="N709" s="44">
        <v>1.1000000000000001</v>
      </c>
      <c r="O709" s="34" t="s">
        <v>3067</v>
      </c>
      <c r="P709" s="41">
        <f t="shared" si="117"/>
        <v>10.231875</v>
      </c>
      <c r="Q709" s="41">
        <f t="shared" si="118"/>
        <v>81.855000000000004</v>
      </c>
      <c r="R709" s="41">
        <v>16.060000000000002</v>
      </c>
      <c r="S709" s="41">
        <v>-147.65</v>
      </c>
      <c r="T709" s="41" t="s">
        <v>3012</v>
      </c>
    </row>
    <row r="710" spans="1:20" s="43" customFormat="1" ht="19.5" customHeight="1" x14ac:dyDescent="0.2">
      <c r="A710" s="35">
        <v>695</v>
      </c>
      <c r="B710" s="36" t="s">
        <v>717</v>
      </c>
      <c r="C710" s="37" t="s">
        <v>1699</v>
      </c>
      <c r="D710" s="38" t="s">
        <v>2573</v>
      </c>
      <c r="E710" s="39">
        <v>352644</v>
      </c>
      <c r="F710" s="37" t="s">
        <v>2870</v>
      </c>
      <c r="G710" s="34">
        <v>2008</v>
      </c>
      <c r="H710" s="34" t="s">
        <v>3002</v>
      </c>
      <c r="I710" s="37" t="s">
        <v>11</v>
      </c>
      <c r="J710" s="40">
        <v>14</v>
      </c>
      <c r="K710" s="41">
        <v>10.330714285714285</v>
      </c>
      <c r="L710" s="42">
        <f t="shared" si="104"/>
        <v>144.63</v>
      </c>
      <c r="M710" s="34" t="s">
        <v>3059</v>
      </c>
      <c r="N710" s="44">
        <v>1.4000000000000001</v>
      </c>
      <c r="O710" s="34" t="s">
        <v>3067</v>
      </c>
      <c r="P710" s="41">
        <f t="shared" si="117"/>
        <v>5.1653571428571423</v>
      </c>
      <c r="Q710" s="41">
        <f t="shared" si="118"/>
        <v>72.314999999999998</v>
      </c>
      <c r="R710" s="41">
        <v>20.440000000000001</v>
      </c>
      <c r="S710" s="41">
        <v>-124.19</v>
      </c>
      <c r="T710" s="41" t="s">
        <v>3012</v>
      </c>
    </row>
    <row r="711" spans="1:20" s="43" customFormat="1" ht="19.5" customHeight="1" x14ac:dyDescent="0.2">
      <c r="A711" s="35">
        <v>696</v>
      </c>
      <c r="B711" s="36" t="s">
        <v>718</v>
      </c>
      <c r="C711" s="37" t="s">
        <v>1700</v>
      </c>
      <c r="D711" s="38" t="s">
        <v>2574</v>
      </c>
      <c r="E711" s="39">
        <v>356067</v>
      </c>
      <c r="F711" s="37" t="s">
        <v>2915</v>
      </c>
      <c r="G711" s="34">
        <v>2010</v>
      </c>
      <c r="H711" s="34" t="s">
        <v>3002</v>
      </c>
      <c r="I711" s="37" t="s">
        <v>11</v>
      </c>
      <c r="J711" s="40">
        <v>10</v>
      </c>
      <c r="K711" s="41">
        <v>44.489999999999995</v>
      </c>
      <c r="L711" s="42">
        <f t="shared" si="104"/>
        <v>444.9</v>
      </c>
      <c r="M711" s="34" t="s">
        <v>3059</v>
      </c>
      <c r="N711" s="44">
        <v>1</v>
      </c>
      <c r="O711" s="34" t="s">
        <v>3067</v>
      </c>
      <c r="P711" s="41">
        <f t="shared" si="117"/>
        <v>22.244999999999997</v>
      </c>
      <c r="Q711" s="41">
        <f t="shared" si="118"/>
        <v>222.45</v>
      </c>
      <c r="R711" s="41">
        <v>14.6</v>
      </c>
      <c r="S711" s="41">
        <v>-430.29999999999995</v>
      </c>
      <c r="T711" s="41" t="s">
        <v>3012</v>
      </c>
    </row>
    <row r="712" spans="1:20" s="43" customFormat="1" ht="19.5" customHeight="1" x14ac:dyDescent="0.2">
      <c r="A712" s="35">
        <v>697</v>
      </c>
      <c r="B712" s="36" t="s">
        <v>719</v>
      </c>
      <c r="C712" s="37" t="s">
        <v>1701</v>
      </c>
      <c r="D712" s="38" t="s">
        <v>2575</v>
      </c>
      <c r="E712" s="39">
        <v>334405</v>
      </c>
      <c r="F712" s="37" t="s">
        <v>2850</v>
      </c>
      <c r="G712" s="34">
        <v>2009</v>
      </c>
      <c r="H712" s="34" t="s">
        <v>3002</v>
      </c>
      <c r="I712" s="37" t="s">
        <v>11</v>
      </c>
      <c r="J712" s="40">
        <v>20</v>
      </c>
      <c r="K712" s="41">
        <v>78.503</v>
      </c>
      <c r="L712" s="42">
        <f t="shared" si="104"/>
        <v>1570.06</v>
      </c>
      <c r="M712" s="34" t="s">
        <v>3059</v>
      </c>
      <c r="N712" s="44">
        <v>1</v>
      </c>
      <c r="O712" s="34" t="s">
        <v>3067</v>
      </c>
      <c r="P712" s="41">
        <f t="shared" si="117"/>
        <v>39.2515</v>
      </c>
      <c r="Q712" s="41">
        <f t="shared" si="118"/>
        <v>785.03</v>
      </c>
      <c r="R712" s="41">
        <v>14.6</v>
      </c>
      <c r="S712" s="41">
        <v>-1555.46</v>
      </c>
      <c r="T712" s="41" t="s">
        <v>3012</v>
      </c>
    </row>
    <row r="713" spans="1:20" s="43" customFormat="1" ht="19.5" customHeight="1" x14ac:dyDescent="0.2">
      <c r="A713" s="35">
        <v>698</v>
      </c>
      <c r="B713" s="36" t="s">
        <v>720</v>
      </c>
      <c r="C713" s="37" t="s">
        <v>1702</v>
      </c>
      <c r="D713" s="38" t="s">
        <v>2576</v>
      </c>
      <c r="E713" s="39">
        <v>356305</v>
      </c>
      <c r="F713" s="37" t="s">
        <v>2926</v>
      </c>
      <c r="G713" s="34">
        <v>2009</v>
      </c>
      <c r="H713" s="34" t="s">
        <v>3002</v>
      </c>
      <c r="I713" s="37" t="s">
        <v>11</v>
      </c>
      <c r="J713" s="40">
        <v>1</v>
      </c>
      <c r="K713" s="41">
        <v>86.8</v>
      </c>
      <c r="L713" s="42">
        <f t="shared" si="104"/>
        <v>86.8</v>
      </c>
      <c r="M713" s="34" t="s">
        <v>3059</v>
      </c>
      <c r="N713" s="44">
        <v>0.1</v>
      </c>
      <c r="O713" s="34" t="s">
        <v>3067</v>
      </c>
      <c r="P713" s="41">
        <f t="shared" si="117"/>
        <v>43.4</v>
      </c>
      <c r="Q713" s="41">
        <f t="shared" si="118"/>
        <v>43.4</v>
      </c>
      <c r="R713" s="41">
        <v>1.46</v>
      </c>
      <c r="S713" s="41">
        <v>-85.34</v>
      </c>
      <c r="T713" s="41" t="s">
        <v>3012</v>
      </c>
    </row>
    <row r="714" spans="1:20" s="43" customFormat="1" ht="19.5" customHeight="1" x14ac:dyDescent="0.2">
      <c r="A714" s="35">
        <v>699</v>
      </c>
      <c r="B714" s="36" t="s">
        <v>721</v>
      </c>
      <c r="C714" s="37" t="s">
        <v>1703</v>
      </c>
      <c r="D714" s="38" t="s">
        <v>2577</v>
      </c>
      <c r="E714" s="39">
        <v>384794</v>
      </c>
      <c r="F714" s="37" t="s">
        <v>2927</v>
      </c>
      <c r="G714" s="34">
        <v>2010</v>
      </c>
      <c r="H714" s="34" t="s">
        <v>3002</v>
      </c>
      <c r="I714" s="37" t="s">
        <v>11</v>
      </c>
      <c r="J714" s="40">
        <v>2</v>
      </c>
      <c r="K714" s="41">
        <v>40.96</v>
      </c>
      <c r="L714" s="42">
        <f t="shared" si="104"/>
        <v>81.92</v>
      </c>
      <c r="M714" s="34" t="s">
        <v>3059</v>
      </c>
      <c r="N714" s="44">
        <v>0.2</v>
      </c>
      <c r="O714" s="34" t="s">
        <v>3067</v>
      </c>
      <c r="P714" s="41">
        <f t="shared" si="117"/>
        <v>20.48</v>
      </c>
      <c r="Q714" s="41">
        <f t="shared" si="118"/>
        <v>40.96</v>
      </c>
      <c r="R714" s="41">
        <v>2.92</v>
      </c>
      <c r="S714" s="41">
        <v>-79</v>
      </c>
      <c r="T714" s="41" t="s">
        <v>3012</v>
      </c>
    </row>
    <row r="715" spans="1:20" s="43" customFormat="1" ht="19.5" customHeight="1" x14ac:dyDescent="0.2">
      <c r="A715" s="35">
        <v>700</v>
      </c>
      <c r="B715" s="36" t="s">
        <v>722</v>
      </c>
      <c r="C715" s="37" t="s">
        <v>1704</v>
      </c>
      <c r="D715" s="38" t="s">
        <v>2578</v>
      </c>
      <c r="E715" s="39">
        <v>333979</v>
      </c>
      <c r="F715" s="37" t="s">
        <v>2870</v>
      </c>
      <c r="G715" s="34">
        <v>2012</v>
      </c>
      <c r="H715" s="34" t="s">
        <v>3002</v>
      </c>
      <c r="I715" s="37" t="s">
        <v>11</v>
      </c>
      <c r="J715" s="40">
        <v>1</v>
      </c>
      <c r="K715" s="41">
        <v>265.22000000000003</v>
      </c>
      <c r="L715" s="42">
        <f t="shared" si="104"/>
        <v>265.22000000000003</v>
      </c>
      <c r="M715" s="34" t="s">
        <v>3059</v>
      </c>
      <c r="N715" s="44">
        <v>0.1</v>
      </c>
      <c r="O715" s="34" t="s">
        <v>3067</v>
      </c>
      <c r="P715" s="41">
        <f t="shared" si="117"/>
        <v>132.61000000000001</v>
      </c>
      <c r="Q715" s="41">
        <f t="shared" si="118"/>
        <v>132.61000000000001</v>
      </c>
      <c r="R715" s="41">
        <v>1.46</v>
      </c>
      <c r="S715" s="41">
        <v>-263.76000000000005</v>
      </c>
      <c r="T715" s="41" t="s">
        <v>3012</v>
      </c>
    </row>
    <row r="716" spans="1:20" s="43" customFormat="1" ht="19.5" customHeight="1" x14ac:dyDescent="0.2">
      <c r="A716" s="35">
        <v>701</v>
      </c>
      <c r="B716" s="36" t="s">
        <v>723</v>
      </c>
      <c r="C716" s="37" t="s">
        <v>1705</v>
      </c>
      <c r="D716" s="38" t="s">
        <v>2579</v>
      </c>
      <c r="E716" s="39">
        <v>349134</v>
      </c>
      <c r="F716" s="37" t="s">
        <v>2925</v>
      </c>
      <c r="G716" s="34">
        <v>2012</v>
      </c>
      <c r="H716" s="34" t="s">
        <v>3002</v>
      </c>
      <c r="I716" s="37" t="s">
        <v>11</v>
      </c>
      <c r="J716" s="40">
        <v>1</v>
      </c>
      <c r="K716" s="41">
        <v>1305.56</v>
      </c>
      <c r="L716" s="42">
        <f t="shared" si="104"/>
        <v>1305.56</v>
      </c>
      <c r="M716" s="34" t="s">
        <v>3058</v>
      </c>
      <c r="N716" s="44">
        <v>0</v>
      </c>
      <c r="O716" s="34" t="s">
        <v>3066</v>
      </c>
      <c r="P716" s="41">
        <v>1</v>
      </c>
      <c r="Q716" s="41">
        <f>P716*J716</f>
        <v>1</v>
      </c>
      <c r="R716" s="41">
        <v>0</v>
      </c>
      <c r="S716" s="41">
        <v>-1305.56</v>
      </c>
      <c r="T716" s="41" t="s">
        <v>3012</v>
      </c>
    </row>
    <row r="717" spans="1:20" s="43" customFormat="1" ht="19.5" customHeight="1" x14ac:dyDescent="0.2">
      <c r="A717" s="35">
        <v>702</v>
      </c>
      <c r="B717" s="36" t="s">
        <v>724</v>
      </c>
      <c r="C717" s="37" t="s">
        <v>1706</v>
      </c>
      <c r="D717" s="38" t="s">
        <v>2580</v>
      </c>
      <c r="E717" s="39">
        <v>394936</v>
      </c>
      <c r="F717" s="37" t="s">
        <v>2863</v>
      </c>
      <c r="G717" s="34">
        <v>2012</v>
      </c>
      <c r="H717" s="34" t="s">
        <v>3002</v>
      </c>
      <c r="I717" s="37" t="s">
        <v>11</v>
      </c>
      <c r="J717" s="40">
        <v>2</v>
      </c>
      <c r="K717" s="41">
        <v>57.84</v>
      </c>
      <c r="L717" s="42">
        <f t="shared" si="104"/>
        <v>115.68</v>
      </c>
      <c r="M717" s="34" t="s">
        <v>3059</v>
      </c>
      <c r="N717" s="44">
        <v>0.2</v>
      </c>
      <c r="O717" s="34" t="s">
        <v>3067</v>
      </c>
      <c r="P717" s="41">
        <f>K717*0.5</f>
        <v>28.92</v>
      </c>
      <c r="Q717" s="41">
        <f>P717*J717</f>
        <v>57.84</v>
      </c>
      <c r="R717" s="41">
        <v>2.92</v>
      </c>
      <c r="S717" s="41">
        <v>-112.76</v>
      </c>
      <c r="T717" s="41" t="s">
        <v>3012</v>
      </c>
    </row>
    <row r="718" spans="1:20" s="43" customFormat="1" ht="19.5" customHeight="1" x14ac:dyDescent="0.2">
      <c r="A718" s="35">
        <v>703</v>
      </c>
      <c r="B718" s="36" t="s">
        <v>725</v>
      </c>
      <c r="C718" s="37" t="s">
        <v>1707</v>
      </c>
      <c r="D718" s="38" t="s">
        <v>2581</v>
      </c>
      <c r="E718" s="39">
        <v>353430</v>
      </c>
      <c r="F718" s="37" t="s">
        <v>2861</v>
      </c>
      <c r="G718" s="34">
        <v>2012</v>
      </c>
      <c r="H718" s="34" t="s">
        <v>3002</v>
      </c>
      <c r="I718" s="37" t="s">
        <v>11</v>
      </c>
      <c r="J718" s="40">
        <v>1</v>
      </c>
      <c r="K718" s="41">
        <v>2427.5300000000002</v>
      </c>
      <c r="L718" s="42">
        <f t="shared" si="104"/>
        <v>2427.5300000000002</v>
      </c>
      <c r="M718" s="34" t="s">
        <v>3059</v>
      </c>
      <c r="N718" s="44">
        <v>0.01</v>
      </c>
      <c r="O718" s="34" t="s">
        <v>3066</v>
      </c>
      <c r="P718" s="41">
        <v>14.6</v>
      </c>
      <c r="Q718" s="41">
        <f>P718*N718</f>
        <v>0.14599999999999999</v>
      </c>
      <c r="R718" s="41">
        <v>0.14599999999999999</v>
      </c>
      <c r="S718" s="41">
        <v>-2427.384</v>
      </c>
      <c r="T718" s="41" t="s">
        <v>3012</v>
      </c>
    </row>
    <row r="719" spans="1:20" s="43" customFormat="1" ht="19.5" customHeight="1" x14ac:dyDescent="0.2">
      <c r="A719" s="35">
        <v>704</v>
      </c>
      <c r="B719" s="36" t="s">
        <v>726</v>
      </c>
      <c r="C719" s="37" t="s">
        <v>1708</v>
      </c>
      <c r="D719" s="38" t="s">
        <v>2582</v>
      </c>
      <c r="E719" s="39">
        <v>352618</v>
      </c>
      <c r="F719" s="37" t="s">
        <v>2870</v>
      </c>
      <c r="G719" s="34">
        <v>2012</v>
      </c>
      <c r="H719" s="34" t="s">
        <v>3002</v>
      </c>
      <c r="I719" s="37" t="s">
        <v>11</v>
      </c>
      <c r="J719" s="40">
        <v>1</v>
      </c>
      <c r="K719" s="41">
        <v>95.3</v>
      </c>
      <c r="L719" s="42">
        <f t="shared" si="104"/>
        <v>95.3</v>
      </c>
      <c r="M719" s="34" t="s">
        <v>3059</v>
      </c>
      <c r="N719" s="44">
        <v>0.1</v>
      </c>
      <c r="O719" s="34" t="s">
        <v>3067</v>
      </c>
      <c r="P719" s="41">
        <f t="shared" ref="P719:P720" si="119">K719*0.5</f>
        <v>47.65</v>
      </c>
      <c r="Q719" s="41">
        <f t="shared" ref="Q719:Q720" si="120">P719*J719</f>
        <v>47.65</v>
      </c>
      <c r="R719" s="41">
        <v>1.46</v>
      </c>
      <c r="S719" s="41">
        <v>-93.84</v>
      </c>
      <c r="T719" s="41" t="s">
        <v>3012</v>
      </c>
    </row>
    <row r="720" spans="1:20" s="43" customFormat="1" ht="19.5" customHeight="1" x14ac:dyDescent="0.2">
      <c r="A720" s="35">
        <v>705</v>
      </c>
      <c r="B720" s="36" t="s">
        <v>727</v>
      </c>
      <c r="C720" s="37" t="s">
        <v>1709</v>
      </c>
      <c r="D720" s="38" t="s">
        <v>2583</v>
      </c>
      <c r="E720" s="39">
        <v>404387</v>
      </c>
      <c r="F720" s="37" t="s">
        <v>2927</v>
      </c>
      <c r="G720" s="34">
        <v>2012</v>
      </c>
      <c r="H720" s="34" t="s">
        <v>3002</v>
      </c>
      <c r="I720" s="37" t="s">
        <v>11</v>
      </c>
      <c r="J720" s="40">
        <v>1</v>
      </c>
      <c r="K720" s="41">
        <v>98.46</v>
      </c>
      <c r="L720" s="42">
        <f t="shared" ref="L720:L783" si="121">K720*J720</f>
        <v>98.46</v>
      </c>
      <c r="M720" s="34" t="s">
        <v>3059</v>
      </c>
      <c r="N720" s="44">
        <v>0.1</v>
      </c>
      <c r="O720" s="34" t="s">
        <v>3067</v>
      </c>
      <c r="P720" s="41">
        <f t="shared" si="119"/>
        <v>49.23</v>
      </c>
      <c r="Q720" s="41">
        <f t="shared" si="120"/>
        <v>49.23</v>
      </c>
      <c r="R720" s="41">
        <v>1.46</v>
      </c>
      <c r="S720" s="41">
        <v>-97</v>
      </c>
      <c r="T720" s="41" t="s">
        <v>3012</v>
      </c>
    </row>
    <row r="721" spans="1:20" s="43" customFormat="1" ht="19.5" customHeight="1" x14ac:dyDescent="0.2">
      <c r="A721" s="35">
        <v>706</v>
      </c>
      <c r="B721" s="36" t="s">
        <v>458</v>
      </c>
      <c r="C721" s="37" t="s">
        <v>1440</v>
      </c>
      <c r="D721" s="38" t="s">
        <v>2349</v>
      </c>
      <c r="E721" s="39">
        <v>374300</v>
      </c>
      <c r="F721" s="37" t="s">
        <v>2846</v>
      </c>
      <c r="G721" s="34">
        <v>2014</v>
      </c>
      <c r="H721" s="34" t="s">
        <v>3002</v>
      </c>
      <c r="I721" s="37" t="s">
        <v>11</v>
      </c>
      <c r="J721" s="40">
        <v>14</v>
      </c>
      <c r="K721" s="41">
        <v>467</v>
      </c>
      <c r="L721" s="42">
        <f t="shared" si="121"/>
        <v>6538</v>
      </c>
      <c r="M721" s="34" t="s">
        <v>3059</v>
      </c>
      <c r="N721" s="44">
        <v>11.2</v>
      </c>
      <c r="O721" s="34" t="s">
        <v>3067</v>
      </c>
      <c r="P721" s="64">
        <v>326.89999999999998</v>
      </c>
      <c r="Q721" s="64">
        <f>P721*J721</f>
        <v>4576.5999999999995</v>
      </c>
      <c r="R721" s="41">
        <v>163.51999999999998</v>
      </c>
      <c r="S721" s="41">
        <v>-6374.48</v>
      </c>
      <c r="T721" s="41" t="s">
        <v>3012</v>
      </c>
    </row>
    <row r="722" spans="1:20" s="43" customFormat="1" ht="19.5" customHeight="1" x14ac:dyDescent="0.2">
      <c r="A722" s="35">
        <v>707</v>
      </c>
      <c r="B722" s="36" t="s">
        <v>728</v>
      </c>
      <c r="C722" s="37" t="s">
        <v>1710</v>
      </c>
      <c r="D722" s="38" t="s">
        <v>2584</v>
      </c>
      <c r="E722" s="39">
        <v>342685</v>
      </c>
      <c r="F722" s="37" t="s">
        <v>2861</v>
      </c>
      <c r="G722" s="34">
        <v>2014</v>
      </c>
      <c r="H722" s="34" t="s">
        <v>3002</v>
      </c>
      <c r="I722" s="37" t="s">
        <v>11</v>
      </c>
      <c r="J722" s="40">
        <v>1</v>
      </c>
      <c r="K722" s="41">
        <v>180.34</v>
      </c>
      <c r="L722" s="42">
        <f t="shared" si="121"/>
        <v>180.34</v>
      </c>
      <c r="M722" s="34" t="s">
        <v>3059</v>
      </c>
      <c r="N722" s="44">
        <v>0.01</v>
      </c>
      <c r="O722" s="34" t="s">
        <v>3067</v>
      </c>
      <c r="P722" s="64">
        <v>126.238</v>
      </c>
      <c r="Q722" s="64">
        <f>P722*J722</f>
        <v>126.238</v>
      </c>
      <c r="R722" s="41">
        <v>0.14599999999999999</v>
      </c>
      <c r="S722" s="41">
        <v>-180.19400000000002</v>
      </c>
      <c r="T722" s="41" t="s">
        <v>3012</v>
      </c>
    </row>
    <row r="723" spans="1:20" s="43" customFormat="1" ht="19.5" customHeight="1" x14ac:dyDescent="0.2">
      <c r="A723" s="35">
        <v>708</v>
      </c>
      <c r="B723" s="36" t="s">
        <v>729</v>
      </c>
      <c r="C723" s="37" t="s">
        <v>1711</v>
      </c>
      <c r="D723" s="38" t="s">
        <v>2585</v>
      </c>
      <c r="E723" s="39">
        <v>336928</v>
      </c>
      <c r="F723" s="37" t="s">
        <v>2861</v>
      </c>
      <c r="G723" s="34">
        <v>2014</v>
      </c>
      <c r="H723" s="34" t="s">
        <v>3002</v>
      </c>
      <c r="I723" s="37" t="s">
        <v>11</v>
      </c>
      <c r="J723" s="40">
        <v>1</v>
      </c>
      <c r="K723" s="41">
        <v>71.48</v>
      </c>
      <c r="L723" s="42">
        <f t="shared" si="121"/>
        <v>71.48</v>
      </c>
      <c r="M723" s="34" t="s">
        <v>3059</v>
      </c>
      <c r="N723" s="44">
        <v>0.01</v>
      </c>
      <c r="O723" s="34" t="s">
        <v>3067</v>
      </c>
      <c r="P723" s="64">
        <v>50.036000000000001</v>
      </c>
      <c r="Q723" s="64">
        <f>P723*J723</f>
        <v>50.036000000000001</v>
      </c>
      <c r="R723" s="41">
        <v>0.14599999999999999</v>
      </c>
      <c r="S723" s="41">
        <v>-71.334000000000003</v>
      </c>
      <c r="T723" s="41" t="s">
        <v>3012</v>
      </c>
    </row>
    <row r="724" spans="1:20" s="43" customFormat="1" ht="19.5" customHeight="1" x14ac:dyDescent="0.2">
      <c r="A724" s="35">
        <v>709</v>
      </c>
      <c r="B724" s="36" t="s">
        <v>730</v>
      </c>
      <c r="C724" s="37" t="s">
        <v>1712</v>
      </c>
      <c r="D724" s="38" t="s">
        <v>1712</v>
      </c>
      <c r="E724" s="39">
        <v>371393</v>
      </c>
      <c r="F724" s="37" t="s">
        <v>2910</v>
      </c>
      <c r="G724" s="34">
        <v>2013</v>
      </c>
      <c r="H724" s="34" t="s">
        <v>3002</v>
      </c>
      <c r="I724" s="37" t="s">
        <v>11</v>
      </c>
      <c r="J724" s="40">
        <v>1</v>
      </c>
      <c r="K724" s="41">
        <v>50</v>
      </c>
      <c r="L724" s="42">
        <f t="shared" si="121"/>
        <v>50</v>
      </c>
      <c r="M724" s="34" t="s">
        <v>3059</v>
      </c>
      <c r="N724" s="44">
        <v>0.01</v>
      </c>
      <c r="O724" s="34" t="s">
        <v>3067</v>
      </c>
      <c r="P724" s="41">
        <f t="shared" ref="P724:P728" si="122">K724*0.5</f>
        <v>25</v>
      </c>
      <c r="Q724" s="41">
        <f t="shared" ref="Q724:Q728" si="123">P724*J724</f>
        <v>25</v>
      </c>
      <c r="R724" s="41">
        <v>0.14599999999999999</v>
      </c>
      <c r="S724" s="41">
        <v>-49.853999999999999</v>
      </c>
      <c r="T724" s="41" t="s">
        <v>3012</v>
      </c>
    </row>
    <row r="725" spans="1:20" s="43" customFormat="1" ht="19.5" customHeight="1" x14ac:dyDescent="0.2">
      <c r="A725" s="35">
        <v>710</v>
      </c>
      <c r="B725" s="36" t="s">
        <v>731</v>
      </c>
      <c r="C725" s="37" t="s">
        <v>1713</v>
      </c>
      <c r="D725" s="38" t="s">
        <v>1713</v>
      </c>
      <c r="E725" s="39">
        <v>354285</v>
      </c>
      <c r="F725" s="37" t="s">
        <v>2910</v>
      </c>
      <c r="G725" s="34">
        <v>2013</v>
      </c>
      <c r="H725" s="34" t="s">
        <v>3002</v>
      </c>
      <c r="I725" s="37" t="s">
        <v>11</v>
      </c>
      <c r="J725" s="40">
        <v>1</v>
      </c>
      <c r="K725" s="41">
        <v>35</v>
      </c>
      <c r="L725" s="42">
        <f t="shared" si="121"/>
        <v>35</v>
      </c>
      <c r="M725" s="34" t="s">
        <v>3059</v>
      </c>
      <c r="N725" s="44">
        <v>0.01</v>
      </c>
      <c r="O725" s="34" t="s">
        <v>3067</v>
      </c>
      <c r="P725" s="41">
        <f t="shared" si="122"/>
        <v>17.5</v>
      </c>
      <c r="Q725" s="41">
        <f t="shared" si="123"/>
        <v>17.5</v>
      </c>
      <c r="R725" s="41">
        <v>0.14599999999999999</v>
      </c>
      <c r="S725" s="41">
        <v>-34.853999999999999</v>
      </c>
      <c r="T725" s="41" t="s">
        <v>3012</v>
      </c>
    </row>
    <row r="726" spans="1:20" s="43" customFormat="1" ht="19.5" customHeight="1" x14ac:dyDescent="0.2">
      <c r="A726" s="35">
        <v>711</v>
      </c>
      <c r="B726" s="36" t="s">
        <v>732</v>
      </c>
      <c r="C726" s="37" t="s">
        <v>1714</v>
      </c>
      <c r="D726" s="38" t="s">
        <v>2586</v>
      </c>
      <c r="E726" s="39">
        <v>342472</v>
      </c>
      <c r="F726" s="37" t="s">
        <v>2861</v>
      </c>
      <c r="G726" s="34">
        <v>2008</v>
      </c>
      <c r="H726" s="34" t="s">
        <v>3002</v>
      </c>
      <c r="I726" s="37" t="s">
        <v>11</v>
      </c>
      <c r="J726" s="40">
        <v>10</v>
      </c>
      <c r="K726" s="41">
        <v>6.9700000000000006</v>
      </c>
      <c r="L726" s="42">
        <f t="shared" si="121"/>
        <v>69.7</v>
      </c>
      <c r="M726" s="34" t="s">
        <v>3059</v>
      </c>
      <c r="N726" s="44">
        <v>0.1</v>
      </c>
      <c r="O726" s="34" t="s">
        <v>3067</v>
      </c>
      <c r="P726" s="41">
        <f t="shared" si="122"/>
        <v>3.4850000000000003</v>
      </c>
      <c r="Q726" s="41">
        <f t="shared" si="123"/>
        <v>34.85</v>
      </c>
      <c r="R726" s="41">
        <v>1.46</v>
      </c>
      <c r="S726" s="41">
        <v>-68.240000000000009</v>
      </c>
      <c r="T726" s="41" t="s">
        <v>3012</v>
      </c>
    </row>
    <row r="727" spans="1:20" s="43" customFormat="1" ht="19.5" customHeight="1" x14ac:dyDescent="0.2">
      <c r="A727" s="35">
        <v>712</v>
      </c>
      <c r="B727" s="36" t="s">
        <v>504</v>
      </c>
      <c r="C727" s="37" t="s">
        <v>1486</v>
      </c>
      <c r="D727" s="38" t="s">
        <v>2387</v>
      </c>
      <c r="E727" s="39">
        <v>336694</v>
      </c>
      <c r="F727" s="37" t="s">
        <v>2870</v>
      </c>
      <c r="G727" s="34">
        <v>2008</v>
      </c>
      <c r="H727" s="34" t="s">
        <v>3002</v>
      </c>
      <c r="I727" s="37" t="s">
        <v>11</v>
      </c>
      <c r="J727" s="40">
        <v>3</v>
      </c>
      <c r="K727" s="41">
        <v>48.879999999999995</v>
      </c>
      <c r="L727" s="42">
        <f t="shared" si="121"/>
        <v>146.63999999999999</v>
      </c>
      <c r="M727" s="34" t="s">
        <v>3059</v>
      </c>
      <c r="N727" s="44">
        <v>1</v>
      </c>
      <c r="O727" s="34" t="s">
        <v>3067</v>
      </c>
      <c r="P727" s="41">
        <f t="shared" si="122"/>
        <v>24.439999999999998</v>
      </c>
      <c r="Q727" s="41">
        <f t="shared" si="123"/>
        <v>73.319999999999993</v>
      </c>
      <c r="R727" s="41">
        <v>14.6</v>
      </c>
      <c r="S727" s="41">
        <v>-132.04</v>
      </c>
      <c r="T727" s="41" t="s">
        <v>3012</v>
      </c>
    </row>
    <row r="728" spans="1:20" s="43" customFormat="1" ht="19.5" customHeight="1" x14ac:dyDescent="0.2">
      <c r="A728" s="35">
        <v>713</v>
      </c>
      <c r="B728" s="36" t="s">
        <v>733</v>
      </c>
      <c r="C728" s="37" t="s">
        <v>1715</v>
      </c>
      <c r="D728" s="38" t="s">
        <v>2587</v>
      </c>
      <c r="E728" s="39">
        <v>357005</v>
      </c>
      <c r="F728" s="37" t="s">
        <v>2915</v>
      </c>
      <c r="G728" s="34">
        <v>2008</v>
      </c>
      <c r="H728" s="34" t="s">
        <v>3002</v>
      </c>
      <c r="I728" s="37" t="s">
        <v>11</v>
      </c>
      <c r="J728" s="40">
        <v>1</v>
      </c>
      <c r="K728" s="41">
        <v>39.36</v>
      </c>
      <c r="L728" s="42">
        <f t="shared" si="121"/>
        <v>39.36</v>
      </c>
      <c r="M728" s="34" t="s">
        <v>3059</v>
      </c>
      <c r="N728" s="44">
        <v>0.1</v>
      </c>
      <c r="O728" s="34" t="s">
        <v>3067</v>
      </c>
      <c r="P728" s="41">
        <f t="shared" si="122"/>
        <v>19.68</v>
      </c>
      <c r="Q728" s="41">
        <f t="shared" si="123"/>
        <v>19.68</v>
      </c>
      <c r="R728" s="41">
        <v>1.46</v>
      </c>
      <c r="S728" s="41">
        <v>-37.9</v>
      </c>
      <c r="T728" s="41" t="s">
        <v>3012</v>
      </c>
    </row>
    <row r="729" spans="1:20" s="43" customFormat="1" ht="19.5" customHeight="1" x14ac:dyDescent="0.2">
      <c r="A729" s="35">
        <v>714</v>
      </c>
      <c r="B729" s="36" t="s">
        <v>734</v>
      </c>
      <c r="C729" s="37" t="s">
        <v>1716</v>
      </c>
      <c r="D729" s="38" t="s">
        <v>1716</v>
      </c>
      <c r="E729" s="39">
        <v>402209</v>
      </c>
      <c r="F729" s="37" t="s">
        <v>2860</v>
      </c>
      <c r="G729" s="34">
        <v>2008</v>
      </c>
      <c r="H729" s="34" t="s">
        <v>3002</v>
      </c>
      <c r="I729" s="37" t="s">
        <v>3011</v>
      </c>
      <c r="J729" s="40">
        <v>3</v>
      </c>
      <c r="K729" s="41">
        <v>279.66000000000003</v>
      </c>
      <c r="L729" s="42">
        <f t="shared" si="121"/>
        <v>838.98</v>
      </c>
      <c r="M729" s="34" t="s">
        <v>3058</v>
      </c>
      <c r="N729" s="44">
        <v>0</v>
      </c>
      <c r="O729" s="34" t="s">
        <v>3066</v>
      </c>
      <c r="P729" s="41">
        <v>1</v>
      </c>
      <c r="Q729" s="41">
        <f>P729*J729</f>
        <v>3</v>
      </c>
      <c r="R729" s="41">
        <v>0</v>
      </c>
      <c r="S729" s="41">
        <v>-838.98</v>
      </c>
      <c r="T729" s="41" t="s">
        <v>3012</v>
      </c>
    </row>
    <row r="730" spans="1:20" s="43" customFormat="1" ht="19.5" customHeight="1" x14ac:dyDescent="0.2">
      <c r="A730" s="35">
        <v>715</v>
      </c>
      <c r="B730" s="36" t="s">
        <v>735</v>
      </c>
      <c r="C730" s="37" t="s">
        <v>1717</v>
      </c>
      <c r="D730" s="38" t="s">
        <v>2588</v>
      </c>
      <c r="E730" s="39">
        <v>338002</v>
      </c>
      <c r="F730" s="37" t="s">
        <v>2928</v>
      </c>
      <c r="G730" s="34">
        <v>2008</v>
      </c>
      <c r="H730" s="34" t="s">
        <v>3002</v>
      </c>
      <c r="I730" s="37" t="s">
        <v>3004</v>
      </c>
      <c r="J730" s="40">
        <v>1</v>
      </c>
      <c r="K730" s="41">
        <v>1086.93</v>
      </c>
      <c r="L730" s="42">
        <f t="shared" si="121"/>
        <v>1086.93</v>
      </c>
      <c r="M730" s="34" t="s">
        <v>3059</v>
      </c>
      <c r="N730" s="44">
        <v>0.1</v>
      </c>
      <c r="O730" s="34" t="s">
        <v>3067</v>
      </c>
      <c r="P730" s="41">
        <f>K730*0.5</f>
        <v>543.46500000000003</v>
      </c>
      <c r="Q730" s="41">
        <f>P730*J730</f>
        <v>543.46500000000003</v>
      </c>
      <c r="R730" s="41">
        <v>1.46</v>
      </c>
      <c r="S730" s="41">
        <v>-1085.47</v>
      </c>
      <c r="T730" s="41" t="s">
        <v>3012</v>
      </c>
    </row>
    <row r="731" spans="1:20" s="43" customFormat="1" ht="19.5" customHeight="1" x14ac:dyDescent="0.2">
      <c r="A731" s="35">
        <v>716</v>
      </c>
      <c r="B731" s="36" t="s">
        <v>736</v>
      </c>
      <c r="C731" s="37" t="s">
        <v>1718</v>
      </c>
      <c r="D731" s="38" t="s">
        <v>1718</v>
      </c>
      <c r="E731" s="39">
        <v>447879</v>
      </c>
      <c r="F731" s="37" t="s">
        <v>2929</v>
      </c>
      <c r="G731" s="34">
        <v>2008</v>
      </c>
      <c r="H731" s="34" t="s">
        <v>3002</v>
      </c>
      <c r="I731" s="37" t="s">
        <v>3011</v>
      </c>
      <c r="J731" s="40">
        <v>881</v>
      </c>
      <c r="K731" s="41">
        <v>37.96985244040863</v>
      </c>
      <c r="L731" s="42">
        <f t="shared" si="121"/>
        <v>33451.440000000002</v>
      </c>
      <c r="M731" s="34" t="s">
        <v>3058</v>
      </c>
      <c r="N731" s="44">
        <v>0</v>
      </c>
      <c r="O731" s="34" t="s">
        <v>3066</v>
      </c>
      <c r="P731" s="41">
        <v>1</v>
      </c>
      <c r="Q731" s="41">
        <f>P731*J731</f>
        <v>881</v>
      </c>
      <c r="R731" s="41">
        <v>0</v>
      </c>
      <c r="S731" s="41">
        <v>-33451.440000000002</v>
      </c>
      <c r="T731" s="41" t="s">
        <v>3012</v>
      </c>
    </row>
    <row r="732" spans="1:20" s="43" customFormat="1" ht="26.25" customHeight="1" x14ac:dyDescent="0.2">
      <c r="A732" s="35">
        <v>717</v>
      </c>
      <c r="B732" s="36" t="s">
        <v>737</v>
      </c>
      <c r="C732" s="37" t="s">
        <v>1719</v>
      </c>
      <c r="D732" s="38" t="s">
        <v>1719</v>
      </c>
      <c r="E732" s="39">
        <v>346668</v>
      </c>
      <c r="F732" s="37" t="s">
        <v>2930</v>
      </c>
      <c r="G732" s="34">
        <v>2010</v>
      </c>
      <c r="H732" s="34" t="s">
        <v>3002</v>
      </c>
      <c r="I732" s="37" t="s">
        <v>3011</v>
      </c>
      <c r="J732" s="40">
        <v>6</v>
      </c>
      <c r="K732" s="41">
        <v>1215.5899999999999</v>
      </c>
      <c r="L732" s="42">
        <f t="shared" si="121"/>
        <v>7293.5399999999991</v>
      </c>
      <c r="M732" s="34" t="s">
        <v>3058</v>
      </c>
      <c r="N732" s="44">
        <v>0</v>
      </c>
      <c r="O732" s="34" t="s">
        <v>3067</v>
      </c>
      <c r="P732" s="41">
        <f>K732*0.3</f>
        <v>364.67699999999996</v>
      </c>
      <c r="Q732" s="41">
        <f>P732*J732</f>
        <v>2188.0619999999999</v>
      </c>
      <c r="R732" s="41">
        <v>0</v>
      </c>
      <c r="S732" s="41">
        <v>-7293.5399999999991</v>
      </c>
      <c r="T732" s="41" t="s">
        <v>3012</v>
      </c>
    </row>
    <row r="733" spans="1:20" s="43" customFormat="1" ht="19.5" customHeight="1" x14ac:dyDescent="0.2">
      <c r="A733" s="35">
        <v>718</v>
      </c>
      <c r="B733" s="36" t="s">
        <v>3045</v>
      </c>
      <c r="C733" s="37" t="s">
        <v>3046</v>
      </c>
      <c r="D733" s="37" t="s">
        <v>3047</v>
      </c>
      <c r="E733" s="39">
        <v>383072</v>
      </c>
      <c r="F733" s="37" t="s">
        <v>3049</v>
      </c>
      <c r="G733" s="34">
        <v>2012</v>
      </c>
      <c r="H733" s="34" t="s">
        <v>3002</v>
      </c>
      <c r="I733" s="37" t="s">
        <v>17</v>
      </c>
      <c r="J733" s="40">
        <v>36</v>
      </c>
      <c r="K733" s="42">
        <v>68.77</v>
      </c>
      <c r="L733" s="42">
        <f t="shared" si="121"/>
        <v>2475.7199999999998</v>
      </c>
      <c r="M733" s="34" t="s">
        <v>3058</v>
      </c>
      <c r="N733" s="44">
        <v>0</v>
      </c>
      <c r="O733" s="34" t="s">
        <v>3042</v>
      </c>
      <c r="P733" s="41">
        <v>1</v>
      </c>
      <c r="Q733" s="41">
        <v>36</v>
      </c>
      <c r="R733" s="41">
        <v>0</v>
      </c>
      <c r="S733" s="41">
        <v>-2475.7199999999998</v>
      </c>
      <c r="T733" s="41" t="s">
        <v>3048</v>
      </c>
    </row>
    <row r="734" spans="1:20" s="43" customFormat="1" ht="19.5" customHeight="1" x14ac:dyDescent="0.2">
      <c r="A734" s="35">
        <v>719</v>
      </c>
      <c r="B734" s="36" t="s">
        <v>738</v>
      </c>
      <c r="C734" s="37" t="s">
        <v>1720</v>
      </c>
      <c r="D734" s="38" t="s">
        <v>2589</v>
      </c>
      <c r="E734" s="39">
        <v>356815</v>
      </c>
      <c r="F734" s="37" t="s">
        <v>2931</v>
      </c>
      <c r="G734" s="34">
        <v>2010</v>
      </c>
      <c r="H734" s="34" t="s">
        <v>3002</v>
      </c>
      <c r="I734" s="37" t="s">
        <v>11</v>
      </c>
      <c r="J734" s="40">
        <v>1</v>
      </c>
      <c r="K734" s="41">
        <v>720.34</v>
      </c>
      <c r="L734" s="42">
        <f t="shared" si="121"/>
        <v>720.34</v>
      </c>
      <c r="M734" s="34" t="s">
        <v>3058</v>
      </c>
      <c r="N734" s="44">
        <v>0</v>
      </c>
      <c r="O734" s="34" t="s">
        <v>3066</v>
      </c>
      <c r="P734" s="41">
        <v>1</v>
      </c>
      <c r="Q734" s="41">
        <f>P734*J734</f>
        <v>1</v>
      </c>
      <c r="R734" s="41">
        <v>0</v>
      </c>
      <c r="S734" s="41">
        <v>-720.34</v>
      </c>
      <c r="T734" s="41" t="s">
        <v>3012</v>
      </c>
    </row>
    <row r="735" spans="1:20" s="43" customFormat="1" ht="19.5" customHeight="1" x14ac:dyDescent="0.2">
      <c r="A735" s="35">
        <v>720</v>
      </c>
      <c r="B735" s="36" t="s">
        <v>739</v>
      </c>
      <c r="C735" s="37" t="s">
        <v>1721</v>
      </c>
      <c r="D735" s="38" t="s">
        <v>2590</v>
      </c>
      <c r="E735" s="39">
        <v>426400</v>
      </c>
      <c r="F735" s="37" t="s">
        <v>2932</v>
      </c>
      <c r="G735" s="34">
        <v>2012</v>
      </c>
      <c r="H735" s="34" t="s">
        <v>3002</v>
      </c>
      <c r="I735" s="37" t="s">
        <v>11</v>
      </c>
      <c r="J735" s="40">
        <v>8</v>
      </c>
      <c r="K735" s="41">
        <v>1931.99125</v>
      </c>
      <c r="L735" s="42">
        <f t="shared" si="121"/>
        <v>15455.93</v>
      </c>
      <c r="M735" s="34" t="s">
        <v>3058</v>
      </c>
      <c r="N735" s="44">
        <v>0</v>
      </c>
      <c r="O735" s="34" t="s">
        <v>3067</v>
      </c>
      <c r="P735" s="41">
        <f t="shared" ref="P735:P736" si="124">K735*0.3</f>
        <v>579.59737499999994</v>
      </c>
      <c r="Q735" s="41">
        <f t="shared" ref="Q735:Q736" si="125">P735*J735</f>
        <v>4636.7789999999995</v>
      </c>
      <c r="R735" s="41">
        <v>0</v>
      </c>
      <c r="S735" s="41">
        <v>-15455.93</v>
      </c>
      <c r="T735" s="41" t="s">
        <v>3012</v>
      </c>
    </row>
    <row r="736" spans="1:20" s="43" customFormat="1" ht="19.5" customHeight="1" x14ac:dyDescent="0.2">
      <c r="A736" s="35">
        <v>721</v>
      </c>
      <c r="B736" s="36" t="s">
        <v>740</v>
      </c>
      <c r="C736" s="37" t="s">
        <v>1722</v>
      </c>
      <c r="D736" s="38" t="s">
        <v>2591</v>
      </c>
      <c r="E736" s="39">
        <v>403855</v>
      </c>
      <c r="F736" s="37" t="s">
        <v>2932</v>
      </c>
      <c r="G736" s="34">
        <v>2012</v>
      </c>
      <c r="H736" s="34" t="s">
        <v>3002</v>
      </c>
      <c r="I736" s="37" t="s">
        <v>11</v>
      </c>
      <c r="J736" s="40">
        <v>2</v>
      </c>
      <c r="K736" s="41">
        <v>1931.99</v>
      </c>
      <c r="L736" s="42">
        <f t="shared" si="121"/>
        <v>3863.98</v>
      </c>
      <c r="M736" s="34" t="s">
        <v>3058</v>
      </c>
      <c r="N736" s="44">
        <v>0</v>
      </c>
      <c r="O736" s="34" t="s">
        <v>3067</v>
      </c>
      <c r="P736" s="41">
        <f t="shared" si="124"/>
        <v>579.59699999999998</v>
      </c>
      <c r="Q736" s="41">
        <f t="shared" si="125"/>
        <v>1159.194</v>
      </c>
      <c r="R736" s="41">
        <v>0</v>
      </c>
      <c r="S736" s="41">
        <v>-3863.98</v>
      </c>
      <c r="T736" s="41" t="s">
        <v>3012</v>
      </c>
    </row>
    <row r="737" spans="1:20" s="43" customFormat="1" ht="19.5" customHeight="1" x14ac:dyDescent="0.2">
      <c r="A737" s="35">
        <v>722</v>
      </c>
      <c r="B737" s="36" t="s">
        <v>741</v>
      </c>
      <c r="C737" s="37" t="s">
        <v>1723</v>
      </c>
      <c r="D737" s="38" t="s">
        <v>2592</v>
      </c>
      <c r="E737" s="39">
        <v>355422</v>
      </c>
      <c r="F737" s="37" t="s">
        <v>2839</v>
      </c>
      <c r="G737" s="34">
        <v>2012</v>
      </c>
      <c r="H737" s="34" t="s">
        <v>3002</v>
      </c>
      <c r="I737" s="37" t="s">
        <v>11</v>
      </c>
      <c r="J737" s="40">
        <v>2</v>
      </c>
      <c r="K737" s="41">
        <v>35.505000000000003</v>
      </c>
      <c r="L737" s="42">
        <f t="shared" si="121"/>
        <v>71.010000000000005</v>
      </c>
      <c r="M737" s="34" t="s">
        <v>3058</v>
      </c>
      <c r="N737" s="44">
        <v>0</v>
      </c>
      <c r="O737" s="34" t="s">
        <v>3066</v>
      </c>
      <c r="P737" s="41">
        <v>1</v>
      </c>
      <c r="Q737" s="41">
        <f t="shared" ref="Q737:Q741" si="126">P737*J737</f>
        <v>2</v>
      </c>
      <c r="R737" s="41">
        <v>0</v>
      </c>
      <c r="S737" s="41">
        <v>-71.010000000000005</v>
      </c>
      <c r="T737" s="41" t="s">
        <v>3012</v>
      </c>
    </row>
    <row r="738" spans="1:20" s="43" customFormat="1" ht="19.5" customHeight="1" x14ac:dyDescent="0.2">
      <c r="A738" s="35">
        <v>723</v>
      </c>
      <c r="B738" s="36" t="s">
        <v>742</v>
      </c>
      <c r="C738" s="37" t="s">
        <v>1724</v>
      </c>
      <c r="D738" s="38" t="s">
        <v>1724</v>
      </c>
      <c r="E738" s="39">
        <v>419055</v>
      </c>
      <c r="F738" s="37" t="s">
        <v>2934</v>
      </c>
      <c r="G738" s="34">
        <v>2007</v>
      </c>
      <c r="H738" s="34" t="s">
        <v>3002</v>
      </c>
      <c r="I738" s="37" t="s">
        <v>11</v>
      </c>
      <c r="J738" s="40">
        <v>5</v>
      </c>
      <c r="K738" s="41">
        <v>62.629999999999995</v>
      </c>
      <c r="L738" s="42">
        <f t="shared" si="121"/>
        <v>313.14999999999998</v>
      </c>
      <c r="M738" s="34" t="s">
        <v>3058</v>
      </c>
      <c r="N738" s="44">
        <v>0</v>
      </c>
      <c r="O738" s="34" t="s">
        <v>3066</v>
      </c>
      <c r="P738" s="41">
        <v>1</v>
      </c>
      <c r="Q738" s="41">
        <f t="shared" si="126"/>
        <v>5</v>
      </c>
      <c r="R738" s="41">
        <v>0</v>
      </c>
      <c r="S738" s="41">
        <v>-313.14999999999998</v>
      </c>
      <c r="T738" s="41" t="s">
        <v>3012</v>
      </c>
    </row>
    <row r="739" spans="1:20" s="43" customFormat="1" ht="19.5" customHeight="1" x14ac:dyDescent="0.2">
      <c r="A739" s="35">
        <v>724</v>
      </c>
      <c r="B739" s="36" t="s">
        <v>743</v>
      </c>
      <c r="C739" s="37" t="s">
        <v>1725</v>
      </c>
      <c r="D739" s="38" t="s">
        <v>2593</v>
      </c>
      <c r="E739" s="39">
        <v>388892</v>
      </c>
      <c r="F739" s="37" t="s">
        <v>2887</v>
      </c>
      <c r="G739" s="34">
        <v>2007</v>
      </c>
      <c r="H739" s="34" t="s">
        <v>3002</v>
      </c>
      <c r="I739" s="37" t="s">
        <v>11</v>
      </c>
      <c r="J739" s="40">
        <v>1</v>
      </c>
      <c r="K739" s="41">
        <v>330.4</v>
      </c>
      <c r="L739" s="42">
        <f t="shared" si="121"/>
        <v>330.4</v>
      </c>
      <c r="M739" s="34" t="s">
        <v>3058</v>
      </c>
      <c r="N739" s="44">
        <v>0</v>
      </c>
      <c r="O739" s="34" t="s">
        <v>3066</v>
      </c>
      <c r="P739" s="41">
        <v>1</v>
      </c>
      <c r="Q739" s="41">
        <f t="shared" si="126"/>
        <v>1</v>
      </c>
      <c r="R739" s="41">
        <v>0</v>
      </c>
      <c r="S739" s="41">
        <v>-330.4</v>
      </c>
      <c r="T739" s="41" t="s">
        <v>3012</v>
      </c>
    </row>
    <row r="740" spans="1:20" s="43" customFormat="1" ht="19.5" customHeight="1" x14ac:dyDescent="0.2">
      <c r="A740" s="35">
        <v>725</v>
      </c>
      <c r="B740" s="36" t="s">
        <v>744</v>
      </c>
      <c r="C740" s="37" t="s">
        <v>1726</v>
      </c>
      <c r="D740" s="38" t="s">
        <v>1726</v>
      </c>
      <c r="E740" s="39">
        <v>450530</v>
      </c>
      <c r="F740" s="37" t="s">
        <v>2833</v>
      </c>
      <c r="G740" s="34">
        <v>2007</v>
      </c>
      <c r="H740" s="34" t="s">
        <v>3002</v>
      </c>
      <c r="I740" s="37" t="s">
        <v>11</v>
      </c>
      <c r="J740" s="40">
        <v>1</v>
      </c>
      <c r="K740" s="41">
        <v>330</v>
      </c>
      <c r="L740" s="42">
        <f t="shared" si="121"/>
        <v>330</v>
      </c>
      <c r="M740" s="34" t="s">
        <v>3058</v>
      </c>
      <c r="N740" s="44">
        <v>0</v>
      </c>
      <c r="O740" s="34" t="s">
        <v>3066</v>
      </c>
      <c r="P740" s="41">
        <v>1</v>
      </c>
      <c r="Q740" s="41">
        <f t="shared" si="126"/>
        <v>1</v>
      </c>
      <c r="R740" s="41">
        <v>0</v>
      </c>
      <c r="S740" s="41">
        <v>-330</v>
      </c>
      <c r="T740" s="41" t="s">
        <v>3012</v>
      </c>
    </row>
    <row r="741" spans="1:20" s="43" customFormat="1" ht="19.5" customHeight="1" x14ac:dyDescent="0.2">
      <c r="A741" s="35">
        <v>726</v>
      </c>
      <c r="B741" s="36" t="s">
        <v>745</v>
      </c>
      <c r="C741" s="37" t="s">
        <v>1727</v>
      </c>
      <c r="D741" s="38" t="s">
        <v>2594</v>
      </c>
      <c r="E741" s="39">
        <v>373985</v>
      </c>
      <c r="F741" s="37" t="s">
        <v>2839</v>
      </c>
      <c r="G741" s="34">
        <v>2006</v>
      </c>
      <c r="H741" s="34" t="s">
        <v>3002</v>
      </c>
      <c r="I741" s="37" t="s">
        <v>11</v>
      </c>
      <c r="J741" s="40">
        <v>9</v>
      </c>
      <c r="K741" s="41">
        <v>27.614444444444445</v>
      </c>
      <c r="L741" s="42">
        <f t="shared" si="121"/>
        <v>248.53</v>
      </c>
      <c r="M741" s="34" t="s">
        <v>3058</v>
      </c>
      <c r="N741" s="44">
        <v>0</v>
      </c>
      <c r="O741" s="34" t="s">
        <v>3066</v>
      </c>
      <c r="P741" s="41">
        <v>1</v>
      </c>
      <c r="Q741" s="41">
        <f t="shared" si="126"/>
        <v>9</v>
      </c>
      <c r="R741" s="41">
        <v>0</v>
      </c>
      <c r="S741" s="41">
        <v>-248.53</v>
      </c>
      <c r="T741" s="41" t="s">
        <v>3012</v>
      </c>
    </row>
    <row r="742" spans="1:20" s="43" customFormat="1" ht="19.5" customHeight="1" x14ac:dyDescent="0.2">
      <c r="A742" s="35">
        <v>727</v>
      </c>
      <c r="B742" s="36" t="s">
        <v>746</v>
      </c>
      <c r="C742" s="37" t="s">
        <v>1728</v>
      </c>
      <c r="D742" s="38" t="s">
        <v>1728</v>
      </c>
      <c r="E742" s="39">
        <v>419721</v>
      </c>
      <c r="F742" s="37" t="s">
        <v>2932</v>
      </c>
      <c r="G742" s="34">
        <v>2006</v>
      </c>
      <c r="H742" s="34" t="s">
        <v>3002</v>
      </c>
      <c r="I742" s="37" t="s">
        <v>11</v>
      </c>
      <c r="J742" s="40">
        <v>100</v>
      </c>
      <c r="K742" s="41">
        <v>17.631500000000003</v>
      </c>
      <c r="L742" s="42">
        <f t="shared" si="121"/>
        <v>1763.1500000000003</v>
      </c>
      <c r="M742" s="34" t="s">
        <v>3058</v>
      </c>
      <c r="N742" s="44">
        <v>0</v>
      </c>
      <c r="O742" s="34" t="s">
        <v>3067</v>
      </c>
      <c r="P742" s="41">
        <f>K742*0.3</f>
        <v>5.2894500000000004</v>
      </c>
      <c r="Q742" s="41">
        <f>P742*J742</f>
        <v>528.94500000000005</v>
      </c>
      <c r="R742" s="41">
        <v>0</v>
      </c>
      <c r="S742" s="41">
        <v>-1763.1500000000003</v>
      </c>
      <c r="T742" s="41" t="s">
        <v>3012</v>
      </c>
    </row>
    <row r="743" spans="1:20" s="43" customFormat="1" ht="19.5" customHeight="1" x14ac:dyDescent="0.2">
      <c r="A743" s="35">
        <v>728</v>
      </c>
      <c r="B743" s="36" t="s">
        <v>747</v>
      </c>
      <c r="C743" s="37" t="s">
        <v>1729</v>
      </c>
      <c r="D743" s="38" t="s">
        <v>2595</v>
      </c>
      <c r="E743" s="39">
        <v>334799</v>
      </c>
      <c r="F743" s="37" t="s">
        <v>2935</v>
      </c>
      <c r="G743" s="34">
        <v>2006</v>
      </c>
      <c r="H743" s="34" t="s">
        <v>3002</v>
      </c>
      <c r="I743" s="37" t="s">
        <v>11</v>
      </c>
      <c r="J743" s="40">
        <v>1</v>
      </c>
      <c r="K743" s="41">
        <v>1200</v>
      </c>
      <c r="L743" s="42">
        <f t="shared" si="121"/>
        <v>1200</v>
      </c>
      <c r="M743" s="34" t="s">
        <v>3058</v>
      </c>
      <c r="N743" s="44">
        <v>0</v>
      </c>
      <c r="O743" s="34" t="s">
        <v>3066</v>
      </c>
      <c r="P743" s="41">
        <v>1</v>
      </c>
      <c r="Q743" s="41">
        <f t="shared" ref="Q743:Q745" si="127">P743*J743</f>
        <v>1</v>
      </c>
      <c r="R743" s="41">
        <v>0</v>
      </c>
      <c r="S743" s="41">
        <v>-1200</v>
      </c>
      <c r="T743" s="41" t="s">
        <v>3012</v>
      </c>
    </row>
    <row r="744" spans="1:20" s="43" customFormat="1" ht="19.5" customHeight="1" x14ac:dyDescent="0.2">
      <c r="A744" s="35">
        <v>729</v>
      </c>
      <c r="B744" s="36" t="s">
        <v>748</v>
      </c>
      <c r="C744" s="37" t="s">
        <v>1730</v>
      </c>
      <c r="D744" s="38" t="s">
        <v>2596</v>
      </c>
      <c r="E744" s="39">
        <v>420041</v>
      </c>
      <c r="F744" s="37" t="s">
        <v>2937</v>
      </c>
      <c r="G744" s="34">
        <v>2006</v>
      </c>
      <c r="H744" s="34" t="s">
        <v>3002</v>
      </c>
      <c r="I744" s="37" t="s">
        <v>11</v>
      </c>
      <c r="J744" s="40">
        <v>4</v>
      </c>
      <c r="K744" s="41">
        <v>288.13499999999999</v>
      </c>
      <c r="L744" s="42">
        <f t="shared" si="121"/>
        <v>1152.54</v>
      </c>
      <c r="M744" s="34" t="s">
        <v>3058</v>
      </c>
      <c r="N744" s="44">
        <v>0</v>
      </c>
      <c r="O744" s="34" t="s">
        <v>3066</v>
      </c>
      <c r="P744" s="41">
        <v>1</v>
      </c>
      <c r="Q744" s="41">
        <f t="shared" si="127"/>
        <v>4</v>
      </c>
      <c r="R744" s="41">
        <v>0</v>
      </c>
      <c r="S744" s="41">
        <v>-1152.54</v>
      </c>
      <c r="T744" s="41" t="s">
        <v>3012</v>
      </c>
    </row>
    <row r="745" spans="1:20" s="43" customFormat="1" ht="19.5" customHeight="1" x14ac:dyDescent="0.2">
      <c r="A745" s="35">
        <v>730</v>
      </c>
      <c r="B745" s="36" t="s">
        <v>749</v>
      </c>
      <c r="C745" s="37" t="s">
        <v>1731</v>
      </c>
      <c r="D745" s="38" t="s">
        <v>1731</v>
      </c>
      <c r="E745" s="39">
        <v>437540</v>
      </c>
      <c r="F745" s="37" t="s">
        <v>2922</v>
      </c>
      <c r="G745" s="34">
        <v>2006</v>
      </c>
      <c r="H745" s="34" t="s">
        <v>3003</v>
      </c>
      <c r="I745" s="37" t="s">
        <v>11</v>
      </c>
      <c r="J745" s="40">
        <v>9</v>
      </c>
      <c r="K745" s="41">
        <v>4025.4300000000003</v>
      </c>
      <c r="L745" s="42">
        <f t="shared" si="121"/>
        <v>36228.870000000003</v>
      </c>
      <c r="M745" s="34" t="s">
        <v>3058</v>
      </c>
      <c r="N745" s="44">
        <v>0</v>
      </c>
      <c r="O745" s="34" t="s">
        <v>3066</v>
      </c>
      <c r="P745" s="41">
        <v>1</v>
      </c>
      <c r="Q745" s="41">
        <f t="shared" si="127"/>
        <v>9</v>
      </c>
      <c r="R745" s="41">
        <v>0</v>
      </c>
      <c r="S745" s="41">
        <v>-36228.870000000003</v>
      </c>
      <c r="T745" s="41" t="s">
        <v>3012</v>
      </c>
    </row>
    <row r="746" spans="1:20" s="43" customFormat="1" ht="19.5" customHeight="1" x14ac:dyDescent="0.2">
      <c r="A746" s="35">
        <v>731</v>
      </c>
      <c r="B746" s="36" t="s">
        <v>750</v>
      </c>
      <c r="C746" s="37" t="s">
        <v>1732</v>
      </c>
      <c r="D746" s="38" t="s">
        <v>2597</v>
      </c>
      <c r="E746" s="39">
        <v>441021</v>
      </c>
      <c r="F746" s="37" t="s">
        <v>2918</v>
      </c>
      <c r="G746" s="34">
        <v>2014</v>
      </c>
      <c r="H746" s="34" t="s">
        <v>3002</v>
      </c>
      <c r="I746" s="37" t="s">
        <v>11</v>
      </c>
      <c r="J746" s="40">
        <v>26</v>
      </c>
      <c r="K746" s="41">
        <v>132.88153846153847</v>
      </c>
      <c r="L746" s="42">
        <f t="shared" si="121"/>
        <v>3454.92</v>
      </c>
      <c r="M746" s="34" t="s">
        <v>3058</v>
      </c>
      <c r="N746" s="44">
        <v>0</v>
      </c>
      <c r="O746" s="34" t="s">
        <v>3067</v>
      </c>
      <c r="P746" s="64">
        <v>93.017076923076928</v>
      </c>
      <c r="Q746" s="64">
        <f>P746*J746</f>
        <v>2418.444</v>
      </c>
      <c r="R746" s="41">
        <v>0</v>
      </c>
      <c r="S746" s="41">
        <v>-3454.92</v>
      </c>
      <c r="T746" s="41" t="s">
        <v>3012</v>
      </c>
    </row>
    <row r="747" spans="1:20" s="43" customFormat="1" ht="19.5" customHeight="1" x14ac:dyDescent="0.2">
      <c r="A747" s="35">
        <v>732</v>
      </c>
      <c r="B747" s="77" t="s">
        <v>751</v>
      </c>
      <c r="C747" s="78" t="s">
        <v>1733</v>
      </c>
      <c r="D747" s="38" t="s">
        <v>1733</v>
      </c>
      <c r="E747" s="39">
        <v>423908</v>
      </c>
      <c r="F747" s="37" t="s">
        <v>2934</v>
      </c>
      <c r="G747" s="34">
        <v>2007</v>
      </c>
      <c r="H747" s="34" t="s">
        <v>3002</v>
      </c>
      <c r="I747" s="37" t="s">
        <v>11</v>
      </c>
      <c r="J747" s="40">
        <v>10</v>
      </c>
      <c r="K747" s="64">
        <v>74.28</v>
      </c>
      <c r="L747" s="42">
        <f t="shared" si="121"/>
        <v>742.8</v>
      </c>
      <c r="M747" s="34" t="s">
        <v>3058</v>
      </c>
      <c r="N747" s="44">
        <v>0</v>
      </c>
      <c r="O747" s="34" t="s">
        <v>3067</v>
      </c>
      <c r="P747" s="41">
        <f t="shared" ref="P747:P749" si="128">K747*0.3</f>
        <v>22.283999999999999</v>
      </c>
      <c r="Q747" s="41">
        <f t="shared" ref="Q747:Q749" si="129">P747*J747</f>
        <v>222.83999999999997</v>
      </c>
      <c r="R747" s="41">
        <v>0</v>
      </c>
      <c r="S747" s="41">
        <v>-742.8</v>
      </c>
      <c r="T747" s="41" t="s">
        <v>3012</v>
      </c>
    </row>
    <row r="748" spans="1:20" s="43" customFormat="1" ht="19.5" customHeight="1" x14ac:dyDescent="0.2">
      <c r="A748" s="35">
        <v>733</v>
      </c>
      <c r="B748" s="77" t="s">
        <v>752</v>
      </c>
      <c r="C748" s="78" t="s">
        <v>1734</v>
      </c>
      <c r="D748" s="38" t="s">
        <v>2598</v>
      </c>
      <c r="E748" s="39">
        <v>395001</v>
      </c>
      <c r="F748" s="37" t="s">
        <v>2939</v>
      </c>
      <c r="G748" s="34">
        <v>2007</v>
      </c>
      <c r="H748" s="34" t="s">
        <v>3002</v>
      </c>
      <c r="I748" s="37" t="s">
        <v>11</v>
      </c>
      <c r="J748" s="40">
        <v>2</v>
      </c>
      <c r="K748" s="64">
        <v>20.09</v>
      </c>
      <c r="L748" s="42">
        <f t="shared" si="121"/>
        <v>40.18</v>
      </c>
      <c r="M748" s="34" t="s">
        <v>3058</v>
      </c>
      <c r="N748" s="44">
        <v>0</v>
      </c>
      <c r="O748" s="34" t="s">
        <v>3067</v>
      </c>
      <c r="P748" s="41">
        <f t="shared" si="128"/>
        <v>6.0270000000000001</v>
      </c>
      <c r="Q748" s="41">
        <f t="shared" si="129"/>
        <v>12.054</v>
      </c>
      <c r="R748" s="41">
        <v>0</v>
      </c>
      <c r="S748" s="41">
        <v>-40.18</v>
      </c>
      <c r="T748" s="41" t="s">
        <v>3012</v>
      </c>
    </row>
    <row r="749" spans="1:20" s="43" customFormat="1" ht="19.5" customHeight="1" x14ac:dyDescent="0.2">
      <c r="A749" s="35">
        <v>734</v>
      </c>
      <c r="B749" s="77" t="s">
        <v>753</v>
      </c>
      <c r="C749" s="78" t="s">
        <v>1735</v>
      </c>
      <c r="D749" s="38" t="s">
        <v>2599</v>
      </c>
      <c r="E749" s="39">
        <v>371083</v>
      </c>
      <c r="F749" s="37" t="s">
        <v>2934</v>
      </c>
      <c r="G749" s="34">
        <v>2007</v>
      </c>
      <c r="H749" s="34" t="s">
        <v>3002</v>
      </c>
      <c r="I749" s="37" t="s">
        <v>11</v>
      </c>
      <c r="J749" s="40">
        <v>13</v>
      </c>
      <c r="K749" s="64">
        <v>13.024615384615384</v>
      </c>
      <c r="L749" s="42">
        <f t="shared" si="121"/>
        <v>169.32</v>
      </c>
      <c r="M749" s="34" t="s">
        <v>3058</v>
      </c>
      <c r="N749" s="44">
        <v>0</v>
      </c>
      <c r="O749" s="34" t="s">
        <v>3067</v>
      </c>
      <c r="P749" s="41">
        <f t="shared" si="128"/>
        <v>3.9073846153846148</v>
      </c>
      <c r="Q749" s="41">
        <f t="shared" si="129"/>
        <v>50.795999999999992</v>
      </c>
      <c r="R749" s="41">
        <v>0</v>
      </c>
      <c r="S749" s="41">
        <v>-169.32</v>
      </c>
      <c r="T749" s="41" t="s">
        <v>3012</v>
      </c>
    </row>
    <row r="750" spans="1:20" s="43" customFormat="1" ht="19.5" customHeight="1" x14ac:dyDescent="0.2">
      <c r="A750" s="35">
        <v>735</v>
      </c>
      <c r="B750" s="36" t="s">
        <v>754</v>
      </c>
      <c r="C750" s="37" t="s">
        <v>1736</v>
      </c>
      <c r="D750" s="38" t="s">
        <v>2600</v>
      </c>
      <c r="E750" s="39">
        <v>338477</v>
      </c>
      <c r="F750" s="37" t="s">
        <v>2860</v>
      </c>
      <c r="G750" s="34">
        <v>2007</v>
      </c>
      <c r="H750" s="34" t="s">
        <v>3002</v>
      </c>
      <c r="I750" s="37" t="s">
        <v>11</v>
      </c>
      <c r="J750" s="40">
        <v>17</v>
      </c>
      <c r="K750" s="41">
        <v>975.87176470588236</v>
      </c>
      <c r="L750" s="42">
        <f t="shared" si="121"/>
        <v>16589.82</v>
      </c>
      <c r="M750" s="34" t="s">
        <v>3058</v>
      </c>
      <c r="N750" s="44">
        <v>0</v>
      </c>
      <c r="O750" s="34" t="s">
        <v>3066</v>
      </c>
      <c r="P750" s="41">
        <v>1</v>
      </c>
      <c r="Q750" s="41">
        <f>P750*J750</f>
        <v>17</v>
      </c>
      <c r="R750" s="41">
        <v>0</v>
      </c>
      <c r="S750" s="41">
        <v>-16589.82</v>
      </c>
      <c r="T750" s="41" t="s">
        <v>3012</v>
      </c>
    </row>
    <row r="751" spans="1:20" s="43" customFormat="1" ht="19.5" customHeight="1" x14ac:dyDescent="0.2">
      <c r="A751" s="35">
        <v>736</v>
      </c>
      <c r="B751" s="36" t="s">
        <v>755</v>
      </c>
      <c r="C751" s="37" t="s">
        <v>1737</v>
      </c>
      <c r="D751" s="38" t="s">
        <v>2601</v>
      </c>
      <c r="E751" s="39">
        <v>385338</v>
      </c>
      <c r="F751" s="37" t="s">
        <v>2933</v>
      </c>
      <c r="G751" s="34">
        <v>2007</v>
      </c>
      <c r="H751" s="34" t="s">
        <v>3002</v>
      </c>
      <c r="I751" s="37" t="s">
        <v>11</v>
      </c>
      <c r="J751" s="40">
        <v>94</v>
      </c>
      <c r="K751" s="41">
        <v>41.98</v>
      </c>
      <c r="L751" s="42">
        <f t="shared" si="121"/>
        <v>3946.12</v>
      </c>
      <c r="M751" s="34" t="s">
        <v>3058</v>
      </c>
      <c r="N751" s="44">
        <v>0</v>
      </c>
      <c r="O751" s="34" t="s">
        <v>3067</v>
      </c>
      <c r="P751" s="41">
        <f t="shared" ref="P751:P752" si="130">K751*0.3</f>
        <v>12.593999999999999</v>
      </c>
      <c r="Q751" s="41">
        <f t="shared" ref="Q751:Q752" si="131">P751*J751</f>
        <v>1183.836</v>
      </c>
      <c r="R751" s="41">
        <v>0</v>
      </c>
      <c r="S751" s="41">
        <v>-3946.12</v>
      </c>
      <c r="T751" s="41" t="s">
        <v>3012</v>
      </c>
    </row>
    <row r="752" spans="1:20" s="43" customFormat="1" ht="19.5" customHeight="1" x14ac:dyDescent="0.2">
      <c r="A752" s="35">
        <v>737</v>
      </c>
      <c r="B752" s="36" t="s">
        <v>756</v>
      </c>
      <c r="C752" s="37" t="s">
        <v>1738</v>
      </c>
      <c r="D752" s="38" t="s">
        <v>2602</v>
      </c>
      <c r="E752" s="39">
        <v>368982</v>
      </c>
      <c r="F752" s="37" t="s">
        <v>2894</v>
      </c>
      <c r="G752" s="34">
        <v>2010</v>
      </c>
      <c r="H752" s="34" t="s">
        <v>3002</v>
      </c>
      <c r="I752" s="37" t="s">
        <v>11</v>
      </c>
      <c r="J752" s="40">
        <v>1</v>
      </c>
      <c r="K752" s="41">
        <v>1074.27</v>
      </c>
      <c r="L752" s="42">
        <f t="shared" si="121"/>
        <v>1074.27</v>
      </c>
      <c r="M752" s="34" t="s">
        <v>3058</v>
      </c>
      <c r="N752" s="44">
        <v>0</v>
      </c>
      <c r="O752" s="34" t="s">
        <v>3067</v>
      </c>
      <c r="P752" s="41">
        <f t="shared" si="130"/>
        <v>322.28100000000001</v>
      </c>
      <c r="Q752" s="41">
        <f t="shared" si="131"/>
        <v>322.28100000000001</v>
      </c>
      <c r="R752" s="41">
        <v>0</v>
      </c>
      <c r="S752" s="41">
        <v>-1074.27</v>
      </c>
      <c r="T752" s="41" t="s">
        <v>3012</v>
      </c>
    </row>
    <row r="753" spans="1:20" s="43" customFormat="1" ht="19.5" customHeight="1" x14ac:dyDescent="0.2">
      <c r="A753" s="35">
        <v>738</v>
      </c>
      <c r="B753" s="36" t="s">
        <v>757</v>
      </c>
      <c r="C753" s="37" t="s">
        <v>1739</v>
      </c>
      <c r="D753" s="38" t="s">
        <v>2603</v>
      </c>
      <c r="E753" s="39"/>
      <c r="F753" s="37"/>
      <c r="G753" s="34">
        <v>2010</v>
      </c>
      <c r="H753" s="34" t="s">
        <v>3002</v>
      </c>
      <c r="I753" s="37" t="s">
        <v>11</v>
      </c>
      <c r="J753" s="40">
        <v>1</v>
      </c>
      <c r="K753" s="41">
        <v>21679.55</v>
      </c>
      <c r="L753" s="42">
        <f t="shared" si="121"/>
        <v>21679.55</v>
      </c>
      <c r="M753" s="34" t="s">
        <v>3059</v>
      </c>
      <c r="N753" s="44">
        <v>100</v>
      </c>
      <c r="O753" s="34" t="s">
        <v>3067</v>
      </c>
      <c r="P753" s="41">
        <f>K753*0.5</f>
        <v>10839.775</v>
      </c>
      <c r="Q753" s="41">
        <f>P753*J753</f>
        <v>10839.775</v>
      </c>
      <c r="R753" s="41">
        <v>1460</v>
      </c>
      <c r="S753" s="41">
        <v>-20219.55</v>
      </c>
      <c r="T753" s="41" t="s">
        <v>3012</v>
      </c>
    </row>
    <row r="754" spans="1:20" s="43" customFormat="1" ht="19.5" customHeight="1" x14ac:dyDescent="0.2">
      <c r="A754" s="35">
        <v>739</v>
      </c>
      <c r="B754" s="36" t="s">
        <v>758</v>
      </c>
      <c r="C754" s="37" t="s">
        <v>1740</v>
      </c>
      <c r="D754" s="38" t="s">
        <v>2604</v>
      </c>
      <c r="E754" s="39">
        <v>334447</v>
      </c>
      <c r="F754" s="37" t="s">
        <v>2935</v>
      </c>
      <c r="G754" s="34">
        <v>2010</v>
      </c>
      <c r="H754" s="34" t="s">
        <v>3002</v>
      </c>
      <c r="I754" s="37" t="s">
        <v>11</v>
      </c>
      <c r="J754" s="40">
        <v>2</v>
      </c>
      <c r="K754" s="41">
        <v>430</v>
      </c>
      <c r="L754" s="42">
        <f t="shared" si="121"/>
        <v>860</v>
      </c>
      <c r="M754" s="34" t="s">
        <v>3058</v>
      </c>
      <c r="N754" s="44">
        <v>0</v>
      </c>
      <c r="O754" s="34" t="s">
        <v>3066</v>
      </c>
      <c r="P754" s="41">
        <v>1</v>
      </c>
      <c r="Q754" s="41">
        <f>P754*J754</f>
        <v>2</v>
      </c>
      <c r="R754" s="41">
        <v>0</v>
      </c>
      <c r="S754" s="41">
        <v>-860</v>
      </c>
      <c r="T754" s="41" t="s">
        <v>3012</v>
      </c>
    </row>
    <row r="755" spans="1:20" s="43" customFormat="1" ht="19.5" customHeight="1" x14ac:dyDescent="0.2">
      <c r="A755" s="35">
        <v>740</v>
      </c>
      <c r="B755" s="77" t="s">
        <v>759</v>
      </c>
      <c r="C755" s="78" t="s">
        <v>1741</v>
      </c>
      <c r="D755" s="38" t="s">
        <v>1741</v>
      </c>
      <c r="E755" s="39">
        <v>455409</v>
      </c>
      <c r="F755" s="37" t="s">
        <v>2934</v>
      </c>
      <c r="G755" s="34">
        <v>2010</v>
      </c>
      <c r="H755" s="34" t="s">
        <v>3002</v>
      </c>
      <c r="I755" s="37" t="s">
        <v>11</v>
      </c>
      <c r="J755" s="40">
        <v>8</v>
      </c>
      <c r="K755" s="64">
        <v>75.290000000000006</v>
      </c>
      <c r="L755" s="42">
        <f t="shared" si="121"/>
        <v>602.32000000000005</v>
      </c>
      <c r="M755" s="34" t="s">
        <v>3058</v>
      </c>
      <c r="N755" s="44">
        <v>0</v>
      </c>
      <c r="O755" s="34" t="s">
        <v>3067</v>
      </c>
      <c r="P755" s="41">
        <f>K755*0.3</f>
        <v>22.587</v>
      </c>
      <c r="Q755" s="41">
        <f>P755*J755</f>
        <v>180.696</v>
      </c>
      <c r="R755" s="41">
        <v>0</v>
      </c>
      <c r="S755" s="41">
        <v>-602.32000000000005</v>
      </c>
      <c r="T755" s="41" t="s">
        <v>3012</v>
      </c>
    </row>
    <row r="756" spans="1:20" s="43" customFormat="1" ht="19.5" customHeight="1" x14ac:dyDescent="0.2">
      <c r="A756" s="35">
        <v>741</v>
      </c>
      <c r="B756" s="36" t="s">
        <v>760</v>
      </c>
      <c r="C756" s="37" t="s">
        <v>1742</v>
      </c>
      <c r="D756" s="38" t="s">
        <v>2605</v>
      </c>
      <c r="E756" s="39">
        <v>344702</v>
      </c>
      <c r="F756" s="37" t="s">
        <v>2935</v>
      </c>
      <c r="G756" s="34">
        <v>2010</v>
      </c>
      <c r="H756" s="34" t="s">
        <v>3002</v>
      </c>
      <c r="I756" s="37" t="s">
        <v>11</v>
      </c>
      <c r="J756" s="40">
        <v>12</v>
      </c>
      <c r="K756" s="41">
        <v>868.02</v>
      </c>
      <c r="L756" s="42">
        <f t="shared" si="121"/>
        <v>10416.24</v>
      </c>
      <c r="M756" s="34" t="s">
        <v>3059</v>
      </c>
      <c r="N756" s="44">
        <v>0.5</v>
      </c>
      <c r="O756" s="34" t="s">
        <v>3066</v>
      </c>
      <c r="P756" s="41">
        <v>14.6</v>
      </c>
      <c r="Q756" s="41">
        <f>P756*N756</f>
        <v>7.3</v>
      </c>
      <c r="R756" s="41">
        <v>7.3</v>
      </c>
      <c r="S756" s="41">
        <v>-10408.94</v>
      </c>
      <c r="T756" s="41" t="s">
        <v>3012</v>
      </c>
    </row>
    <row r="757" spans="1:20" s="43" customFormat="1" ht="19.5" customHeight="1" x14ac:dyDescent="0.2">
      <c r="A757" s="35">
        <v>742</v>
      </c>
      <c r="B757" s="36" t="s">
        <v>761</v>
      </c>
      <c r="C757" s="37" t="s">
        <v>1743</v>
      </c>
      <c r="D757" s="38" t="s">
        <v>2606</v>
      </c>
      <c r="E757" s="39">
        <v>397949</v>
      </c>
      <c r="F757" s="37" t="s">
        <v>2877</v>
      </c>
      <c r="G757" s="34">
        <v>2005</v>
      </c>
      <c r="H757" s="34" t="s">
        <v>3002</v>
      </c>
      <c r="I757" s="37" t="s">
        <v>11</v>
      </c>
      <c r="J757" s="40">
        <v>3</v>
      </c>
      <c r="K757" s="41">
        <v>23926.12</v>
      </c>
      <c r="L757" s="42">
        <f t="shared" si="121"/>
        <v>71778.36</v>
      </c>
      <c r="M757" s="34" t="s">
        <v>3058</v>
      </c>
      <c r="N757" s="44">
        <v>0</v>
      </c>
      <c r="O757" s="34" t="s">
        <v>3067</v>
      </c>
      <c r="P757" s="41">
        <f t="shared" ref="P757:P758" si="132">K757*0.3</f>
        <v>7177.8359999999993</v>
      </c>
      <c r="Q757" s="41">
        <f t="shared" ref="Q757:Q758" si="133">P757*J757</f>
        <v>21533.507999999998</v>
      </c>
      <c r="R757" s="41">
        <v>0</v>
      </c>
      <c r="S757" s="41">
        <v>-71778.36</v>
      </c>
      <c r="T757" s="41" t="s">
        <v>3012</v>
      </c>
    </row>
    <row r="758" spans="1:20" s="43" customFormat="1" ht="19.5" customHeight="1" x14ac:dyDescent="0.2">
      <c r="A758" s="35">
        <v>743</v>
      </c>
      <c r="B758" s="77" t="s">
        <v>762</v>
      </c>
      <c r="C758" s="78" t="s">
        <v>1744</v>
      </c>
      <c r="D758" s="38" t="s">
        <v>1744</v>
      </c>
      <c r="E758" s="39">
        <v>401774</v>
      </c>
      <c r="F758" s="37" t="s">
        <v>2902</v>
      </c>
      <c r="G758" s="34">
        <v>2005</v>
      </c>
      <c r="H758" s="34" t="s">
        <v>3002</v>
      </c>
      <c r="I758" s="37" t="s">
        <v>11</v>
      </c>
      <c r="J758" s="40">
        <v>30</v>
      </c>
      <c r="K758" s="64">
        <v>3.6599999999999997</v>
      </c>
      <c r="L758" s="42">
        <f t="shared" si="121"/>
        <v>109.8</v>
      </c>
      <c r="M758" s="34" t="s">
        <v>3058</v>
      </c>
      <c r="N758" s="44">
        <v>0</v>
      </c>
      <c r="O758" s="34" t="s">
        <v>3067</v>
      </c>
      <c r="P758" s="41">
        <f t="shared" si="132"/>
        <v>1.0979999999999999</v>
      </c>
      <c r="Q758" s="41">
        <f t="shared" si="133"/>
        <v>32.94</v>
      </c>
      <c r="R758" s="41">
        <v>0</v>
      </c>
      <c r="S758" s="41">
        <v>-109.8</v>
      </c>
      <c r="T758" s="41" t="s">
        <v>3012</v>
      </c>
    </row>
    <row r="759" spans="1:20" s="43" customFormat="1" ht="19.5" customHeight="1" x14ac:dyDescent="0.2">
      <c r="A759" s="35">
        <v>744</v>
      </c>
      <c r="B759" s="36" t="s">
        <v>763</v>
      </c>
      <c r="C759" s="37" t="s">
        <v>1745</v>
      </c>
      <c r="D759" s="38" t="s">
        <v>2607</v>
      </c>
      <c r="E759" s="39">
        <v>448821</v>
      </c>
      <c r="F759" s="37" t="s">
        <v>2849</v>
      </c>
      <c r="G759" s="34">
        <v>2005</v>
      </c>
      <c r="H759" s="34" t="s">
        <v>3002</v>
      </c>
      <c r="I759" s="37" t="s">
        <v>11</v>
      </c>
      <c r="J759" s="40">
        <v>10</v>
      </c>
      <c r="K759" s="41">
        <v>5.29</v>
      </c>
      <c r="L759" s="42">
        <f t="shared" si="121"/>
        <v>52.9</v>
      </c>
      <c r="M759" s="34" t="s">
        <v>3058</v>
      </c>
      <c r="N759" s="44">
        <v>0</v>
      </c>
      <c r="O759" s="34" t="s">
        <v>3066</v>
      </c>
      <c r="P759" s="41">
        <v>1</v>
      </c>
      <c r="Q759" s="41">
        <f>P759*J759</f>
        <v>10</v>
      </c>
      <c r="R759" s="41">
        <v>0</v>
      </c>
      <c r="S759" s="41">
        <v>-52.9</v>
      </c>
      <c r="T759" s="41" t="s">
        <v>3012</v>
      </c>
    </row>
    <row r="760" spans="1:20" s="43" customFormat="1" ht="19.5" customHeight="1" x14ac:dyDescent="0.2">
      <c r="A760" s="35">
        <v>745</v>
      </c>
      <c r="B760" s="36" t="s">
        <v>764</v>
      </c>
      <c r="C760" s="37" t="s">
        <v>1746</v>
      </c>
      <c r="D760" s="38" t="s">
        <v>2608</v>
      </c>
      <c r="E760" s="39"/>
      <c r="F760" s="37"/>
      <c r="G760" s="34">
        <v>2005</v>
      </c>
      <c r="H760" s="34" t="s">
        <v>3002</v>
      </c>
      <c r="I760" s="37" t="s">
        <v>11</v>
      </c>
      <c r="J760" s="40">
        <v>2</v>
      </c>
      <c r="K760" s="41">
        <v>805.08</v>
      </c>
      <c r="L760" s="42">
        <f t="shared" si="121"/>
        <v>1610.16</v>
      </c>
      <c r="M760" s="34" t="s">
        <v>3058</v>
      </c>
      <c r="N760" s="44">
        <v>0</v>
      </c>
      <c r="O760" s="34" t="s">
        <v>3067</v>
      </c>
      <c r="P760" s="41">
        <f>K760*0.3</f>
        <v>241.524</v>
      </c>
      <c r="Q760" s="41">
        <f>P760*J760</f>
        <v>483.048</v>
      </c>
      <c r="R760" s="41">
        <v>0</v>
      </c>
      <c r="S760" s="41">
        <v>-1610.16</v>
      </c>
      <c r="T760" s="41" t="s">
        <v>3012</v>
      </c>
    </row>
    <row r="761" spans="1:20" s="43" customFormat="1" ht="19.5" customHeight="1" x14ac:dyDescent="0.2">
      <c r="A761" s="35">
        <v>746</v>
      </c>
      <c r="B761" s="36" t="s">
        <v>765</v>
      </c>
      <c r="C761" s="37" t="s">
        <v>1747</v>
      </c>
      <c r="D761" s="38" t="s">
        <v>2609</v>
      </c>
      <c r="E761" s="39">
        <v>343207</v>
      </c>
      <c r="F761" s="37" t="s">
        <v>2935</v>
      </c>
      <c r="G761" s="34">
        <v>2005</v>
      </c>
      <c r="H761" s="34" t="s">
        <v>3002</v>
      </c>
      <c r="I761" s="37" t="s">
        <v>11</v>
      </c>
      <c r="J761" s="40">
        <v>2</v>
      </c>
      <c r="K761" s="41">
        <v>250</v>
      </c>
      <c r="L761" s="42">
        <f t="shared" si="121"/>
        <v>500</v>
      </c>
      <c r="M761" s="34" t="s">
        <v>3058</v>
      </c>
      <c r="N761" s="44">
        <v>0</v>
      </c>
      <c r="O761" s="34" t="s">
        <v>3066</v>
      </c>
      <c r="P761" s="41">
        <v>1</v>
      </c>
      <c r="Q761" s="41">
        <f t="shared" ref="Q761:Q772" si="134">P761*J761</f>
        <v>2</v>
      </c>
      <c r="R761" s="41">
        <v>0</v>
      </c>
      <c r="S761" s="41">
        <v>-500</v>
      </c>
      <c r="T761" s="41" t="s">
        <v>3012</v>
      </c>
    </row>
    <row r="762" spans="1:20" s="43" customFormat="1" ht="19.5" customHeight="1" x14ac:dyDescent="0.2">
      <c r="A762" s="35">
        <v>747</v>
      </c>
      <c r="B762" s="36" t="s">
        <v>766</v>
      </c>
      <c r="C762" s="37" t="s">
        <v>1748</v>
      </c>
      <c r="D762" s="38" t="s">
        <v>2610</v>
      </c>
      <c r="E762" s="39">
        <v>342162</v>
      </c>
      <c r="F762" s="37" t="s">
        <v>2935</v>
      </c>
      <c r="G762" s="34">
        <v>2005</v>
      </c>
      <c r="H762" s="34" t="s">
        <v>3002</v>
      </c>
      <c r="I762" s="37" t="s">
        <v>11</v>
      </c>
      <c r="J762" s="40">
        <v>2</v>
      </c>
      <c r="K762" s="41">
        <v>594.66499999999996</v>
      </c>
      <c r="L762" s="42">
        <f t="shared" si="121"/>
        <v>1189.33</v>
      </c>
      <c r="M762" s="34" t="s">
        <v>3058</v>
      </c>
      <c r="N762" s="44">
        <v>0</v>
      </c>
      <c r="O762" s="34" t="s">
        <v>3066</v>
      </c>
      <c r="P762" s="41">
        <v>1</v>
      </c>
      <c r="Q762" s="41">
        <f t="shared" si="134"/>
        <v>2</v>
      </c>
      <c r="R762" s="41">
        <v>0</v>
      </c>
      <c r="S762" s="41">
        <v>-1189.33</v>
      </c>
      <c r="T762" s="41" t="s">
        <v>3012</v>
      </c>
    </row>
    <row r="763" spans="1:20" s="43" customFormat="1" ht="19.5" customHeight="1" x14ac:dyDescent="0.2">
      <c r="A763" s="35">
        <v>748</v>
      </c>
      <c r="B763" s="36" t="s">
        <v>767</v>
      </c>
      <c r="C763" s="37" t="s">
        <v>1749</v>
      </c>
      <c r="D763" s="38" t="s">
        <v>2611</v>
      </c>
      <c r="E763" s="39">
        <v>448585</v>
      </c>
      <c r="F763" s="37" t="s">
        <v>2935</v>
      </c>
      <c r="G763" s="34">
        <v>2005</v>
      </c>
      <c r="H763" s="34" t="s">
        <v>3002</v>
      </c>
      <c r="I763" s="37" t="s">
        <v>11</v>
      </c>
      <c r="J763" s="40">
        <v>5</v>
      </c>
      <c r="K763" s="41">
        <v>115</v>
      </c>
      <c r="L763" s="42">
        <f t="shared" si="121"/>
        <v>575</v>
      </c>
      <c r="M763" s="34" t="s">
        <v>3058</v>
      </c>
      <c r="N763" s="44">
        <v>0</v>
      </c>
      <c r="O763" s="34" t="s">
        <v>3066</v>
      </c>
      <c r="P763" s="41">
        <v>1</v>
      </c>
      <c r="Q763" s="41">
        <f t="shared" si="134"/>
        <v>5</v>
      </c>
      <c r="R763" s="41">
        <v>0</v>
      </c>
      <c r="S763" s="41">
        <v>-575</v>
      </c>
      <c r="T763" s="41" t="s">
        <v>3012</v>
      </c>
    </row>
    <row r="764" spans="1:20" s="43" customFormat="1" ht="19.5" customHeight="1" x14ac:dyDescent="0.2">
      <c r="A764" s="35">
        <v>749</v>
      </c>
      <c r="B764" s="36" t="s">
        <v>768</v>
      </c>
      <c r="C764" s="37" t="s">
        <v>1750</v>
      </c>
      <c r="D764" s="38" t="s">
        <v>1750</v>
      </c>
      <c r="E764" s="39">
        <v>457193</v>
      </c>
      <c r="F764" s="37" t="s">
        <v>2816</v>
      </c>
      <c r="G764" s="34">
        <v>2005</v>
      </c>
      <c r="H764" s="34" t="s">
        <v>3002</v>
      </c>
      <c r="I764" s="37" t="s">
        <v>11</v>
      </c>
      <c r="J764" s="40">
        <v>3</v>
      </c>
      <c r="K764" s="41">
        <v>800.85</v>
      </c>
      <c r="L764" s="42">
        <f t="shared" si="121"/>
        <v>2402.5500000000002</v>
      </c>
      <c r="M764" s="34" t="s">
        <v>3058</v>
      </c>
      <c r="N764" s="44">
        <v>0</v>
      </c>
      <c r="O764" s="34" t="s">
        <v>3066</v>
      </c>
      <c r="P764" s="41">
        <v>1</v>
      </c>
      <c r="Q764" s="41">
        <f t="shared" si="134"/>
        <v>3</v>
      </c>
      <c r="R764" s="41">
        <v>0</v>
      </c>
      <c r="S764" s="41">
        <v>-2402.5500000000002</v>
      </c>
      <c r="T764" s="41" t="s">
        <v>3012</v>
      </c>
    </row>
    <row r="765" spans="1:20" s="43" customFormat="1" ht="19.5" customHeight="1" x14ac:dyDescent="0.2">
      <c r="A765" s="35">
        <v>750</v>
      </c>
      <c r="B765" s="36" t="s">
        <v>769</v>
      </c>
      <c r="C765" s="37" t="s">
        <v>1751</v>
      </c>
      <c r="D765" s="38" t="s">
        <v>1751</v>
      </c>
      <c r="E765" s="39">
        <v>415691</v>
      </c>
      <c r="F765" s="37" t="s">
        <v>2936</v>
      </c>
      <c r="G765" s="34">
        <v>2005</v>
      </c>
      <c r="H765" s="34" t="s">
        <v>3002</v>
      </c>
      <c r="I765" s="37" t="s">
        <v>11</v>
      </c>
      <c r="J765" s="40">
        <v>2</v>
      </c>
      <c r="K765" s="41">
        <v>96.61</v>
      </c>
      <c r="L765" s="42">
        <f t="shared" si="121"/>
        <v>193.22</v>
      </c>
      <c r="M765" s="34" t="s">
        <v>3058</v>
      </c>
      <c r="N765" s="44">
        <v>0</v>
      </c>
      <c r="O765" s="34" t="s">
        <v>3066</v>
      </c>
      <c r="P765" s="41">
        <v>1</v>
      </c>
      <c r="Q765" s="41">
        <f t="shared" si="134"/>
        <v>2</v>
      </c>
      <c r="R765" s="41">
        <v>0</v>
      </c>
      <c r="S765" s="41">
        <v>-193.22</v>
      </c>
      <c r="T765" s="41" t="s">
        <v>3012</v>
      </c>
    </row>
    <row r="766" spans="1:20" s="43" customFormat="1" ht="19.5" customHeight="1" x14ac:dyDescent="0.2">
      <c r="A766" s="35">
        <v>751</v>
      </c>
      <c r="B766" s="36" t="s">
        <v>770</v>
      </c>
      <c r="C766" s="37" t="s">
        <v>1752</v>
      </c>
      <c r="D766" s="38" t="s">
        <v>2612</v>
      </c>
      <c r="E766" s="39">
        <v>385326</v>
      </c>
      <c r="F766" s="37" t="s">
        <v>2937</v>
      </c>
      <c r="G766" s="34">
        <v>2005</v>
      </c>
      <c r="H766" s="34" t="s">
        <v>3002</v>
      </c>
      <c r="I766" s="37" t="s">
        <v>11</v>
      </c>
      <c r="J766" s="40">
        <v>4</v>
      </c>
      <c r="K766" s="41">
        <v>110.1825</v>
      </c>
      <c r="L766" s="42">
        <f t="shared" si="121"/>
        <v>440.73</v>
      </c>
      <c r="M766" s="34" t="s">
        <v>3058</v>
      </c>
      <c r="N766" s="44">
        <v>0</v>
      </c>
      <c r="O766" s="34" t="s">
        <v>3066</v>
      </c>
      <c r="P766" s="41">
        <v>1</v>
      </c>
      <c r="Q766" s="41">
        <f t="shared" si="134"/>
        <v>4</v>
      </c>
      <c r="R766" s="41">
        <v>0</v>
      </c>
      <c r="S766" s="41">
        <v>-440.73</v>
      </c>
      <c r="T766" s="41" t="s">
        <v>3012</v>
      </c>
    </row>
    <row r="767" spans="1:20" s="43" customFormat="1" ht="19.5" customHeight="1" x14ac:dyDescent="0.2">
      <c r="A767" s="35">
        <v>752</v>
      </c>
      <c r="B767" s="36" t="s">
        <v>771</v>
      </c>
      <c r="C767" s="37" t="s">
        <v>1753</v>
      </c>
      <c r="D767" s="38" t="s">
        <v>1753</v>
      </c>
      <c r="E767" s="39">
        <v>401626</v>
      </c>
      <c r="F767" s="37" t="s">
        <v>2940</v>
      </c>
      <c r="G767" s="34">
        <v>2005</v>
      </c>
      <c r="H767" s="34" t="s">
        <v>3002</v>
      </c>
      <c r="I767" s="37" t="s">
        <v>11</v>
      </c>
      <c r="J767" s="40">
        <v>4</v>
      </c>
      <c r="K767" s="41">
        <v>111.61750000000001</v>
      </c>
      <c r="L767" s="42">
        <f t="shared" si="121"/>
        <v>446.47</v>
      </c>
      <c r="M767" s="34" t="s">
        <v>3058</v>
      </c>
      <c r="N767" s="44">
        <v>0</v>
      </c>
      <c r="O767" s="34" t="s">
        <v>3066</v>
      </c>
      <c r="P767" s="41">
        <v>1</v>
      </c>
      <c r="Q767" s="41">
        <f t="shared" si="134"/>
        <v>4</v>
      </c>
      <c r="R767" s="41">
        <v>0</v>
      </c>
      <c r="S767" s="41">
        <v>-446.47</v>
      </c>
      <c r="T767" s="41" t="s">
        <v>3012</v>
      </c>
    </row>
    <row r="768" spans="1:20" s="43" customFormat="1" ht="19.5" customHeight="1" x14ac:dyDescent="0.2">
      <c r="A768" s="35">
        <v>753</v>
      </c>
      <c r="B768" s="77" t="s">
        <v>772</v>
      </c>
      <c r="C768" s="78" t="s">
        <v>1754</v>
      </c>
      <c r="D768" s="38" t="s">
        <v>2613</v>
      </c>
      <c r="E768" s="39">
        <v>404266</v>
      </c>
      <c r="F768" s="37" t="s">
        <v>2941</v>
      </c>
      <c r="G768" s="34">
        <v>2005</v>
      </c>
      <c r="H768" s="34" t="s">
        <v>3002</v>
      </c>
      <c r="I768" s="37" t="s">
        <v>11</v>
      </c>
      <c r="J768" s="40">
        <v>4</v>
      </c>
      <c r="K768" s="64">
        <v>600</v>
      </c>
      <c r="L768" s="42">
        <f t="shared" si="121"/>
        <v>2400</v>
      </c>
      <c r="M768" s="34" t="s">
        <v>3058</v>
      </c>
      <c r="N768" s="44">
        <v>0</v>
      </c>
      <c r="O768" s="34" t="s">
        <v>3067</v>
      </c>
      <c r="P768" s="41">
        <f t="shared" ref="P768:P772" si="135">K768*0.3</f>
        <v>180</v>
      </c>
      <c r="Q768" s="41">
        <f t="shared" si="134"/>
        <v>720</v>
      </c>
      <c r="R768" s="41">
        <v>0</v>
      </c>
      <c r="S768" s="41">
        <v>-2400</v>
      </c>
      <c r="T768" s="41" t="s">
        <v>3012</v>
      </c>
    </row>
    <row r="769" spans="1:20" s="43" customFormat="1" ht="19.5" customHeight="1" x14ac:dyDescent="0.2">
      <c r="A769" s="35">
        <v>754</v>
      </c>
      <c r="B769" s="77" t="s">
        <v>773</v>
      </c>
      <c r="C769" s="78" t="s">
        <v>1755</v>
      </c>
      <c r="D769" s="38" t="s">
        <v>2614</v>
      </c>
      <c r="E769" s="39">
        <v>355597</v>
      </c>
      <c r="F769" s="37" t="s">
        <v>2942</v>
      </c>
      <c r="G769" s="34">
        <v>2005</v>
      </c>
      <c r="H769" s="34" t="s">
        <v>3002</v>
      </c>
      <c r="I769" s="37" t="s">
        <v>11</v>
      </c>
      <c r="J769" s="40">
        <v>4</v>
      </c>
      <c r="K769" s="64">
        <v>2062.1799999999998</v>
      </c>
      <c r="L769" s="42">
        <f t="shared" si="121"/>
        <v>8248.7199999999993</v>
      </c>
      <c r="M769" s="34" t="s">
        <v>3058</v>
      </c>
      <c r="N769" s="44">
        <v>0</v>
      </c>
      <c r="O769" s="34" t="s">
        <v>3067</v>
      </c>
      <c r="P769" s="41">
        <f t="shared" si="135"/>
        <v>618.65399999999988</v>
      </c>
      <c r="Q769" s="41">
        <f t="shared" si="134"/>
        <v>2474.6159999999995</v>
      </c>
      <c r="R769" s="41">
        <v>0</v>
      </c>
      <c r="S769" s="41">
        <v>-8248.7199999999993</v>
      </c>
      <c r="T769" s="41" t="s">
        <v>3012</v>
      </c>
    </row>
    <row r="770" spans="1:20" s="43" customFormat="1" ht="19.5" customHeight="1" x14ac:dyDescent="0.2">
      <c r="A770" s="35">
        <v>755</v>
      </c>
      <c r="B770" s="77" t="s">
        <v>774</v>
      </c>
      <c r="C770" s="78" t="s">
        <v>1756</v>
      </c>
      <c r="D770" s="38" t="s">
        <v>1756</v>
      </c>
      <c r="E770" s="39">
        <v>454524</v>
      </c>
      <c r="F770" s="37" t="s">
        <v>2943</v>
      </c>
      <c r="G770" s="34">
        <v>2005</v>
      </c>
      <c r="H770" s="34" t="s">
        <v>3002</v>
      </c>
      <c r="I770" s="37" t="s">
        <v>11</v>
      </c>
      <c r="J770" s="40">
        <v>105</v>
      </c>
      <c r="K770" s="64">
        <v>3.69</v>
      </c>
      <c r="L770" s="42">
        <f t="shared" si="121"/>
        <v>387.45</v>
      </c>
      <c r="M770" s="34" t="s">
        <v>3058</v>
      </c>
      <c r="N770" s="44">
        <v>0</v>
      </c>
      <c r="O770" s="34" t="s">
        <v>3067</v>
      </c>
      <c r="P770" s="41">
        <f t="shared" si="135"/>
        <v>1.107</v>
      </c>
      <c r="Q770" s="41">
        <f t="shared" si="134"/>
        <v>116.235</v>
      </c>
      <c r="R770" s="41">
        <v>0</v>
      </c>
      <c r="S770" s="41">
        <v>-387.45</v>
      </c>
      <c r="T770" s="41" t="s">
        <v>3012</v>
      </c>
    </row>
    <row r="771" spans="1:20" s="43" customFormat="1" ht="19.5" customHeight="1" x14ac:dyDescent="0.2">
      <c r="A771" s="35">
        <v>756</v>
      </c>
      <c r="B771" s="77" t="s">
        <v>775</v>
      </c>
      <c r="C771" s="78" t="s">
        <v>1757</v>
      </c>
      <c r="D771" s="38" t="s">
        <v>2615</v>
      </c>
      <c r="E771" s="39">
        <v>359981</v>
      </c>
      <c r="F771" s="37" t="s">
        <v>2890</v>
      </c>
      <c r="G771" s="34">
        <v>2005</v>
      </c>
      <c r="H771" s="34" t="s">
        <v>3002</v>
      </c>
      <c r="I771" s="37" t="s">
        <v>11</v>
      </c>
      <c r="J771" s="40">
        <v>75</v>
      </c>
      <c r="K771" s="64">
        <v>1328.81</v>
      </c>
      <c r="L771" s="42">
        <f t="shared" si="121"/>
        <v>99660.75</v>
      </c>
      <c r="M771" s="34" t="s">
        <v>3058</v>
      </c>
      <c r="N771" s="44">
        <v>0</v>
      </c>
      <c r="O771" s="34" t="s">
        <v>3067</v>
      </c>
      <c r="P771" s="41">
        <f t="shared" si="135"/>
        <v>398.64299999999997</v>
      </c>
      <c r="Q771" s="41">
        <f t="shared" si="134"/>
        <v>29898.224999999999</v>
      </c>
      <c r="R771" s="41">
        <v>0</v>
      </c>
      <c r="S771" s="41">
        <v>-99660.75</v>
      </c>
      <c r="T771" s="41" t="s">
        <v>3012</v>
      </c>
    </row>
    <row r="772" spans="1:20" s="43" customFormat="1" ht="19.5" customHeight="1" x14ac:dyDescent="0.2">
      <c r="A772" s="35">
        <v>757</v>
      </c>
      <c r="B772" s="77" t="s">
        <v>776</v>
      </c>
      <c r="C772" s="78" t="s">
        <v>1758</v>
      </c>
      <c r="D772" s="38" t="s">
        <v>2616</v>
      </c>
      <c r="E772" s="39">
        <v>385419</v>
      </c>
      <c r="F772" s="37" t="s">
        <v>2934</v>
      </c>
      <c r="G772" s="34">
        <v>2005</v>
      </c>
      <c r="H772" s="34" t="s">
        <v>3002</v>
      </c>
      <c r="I772" s="37" t="s">
        <v>11</v>
      </c>
      <c r="J772" s="40">
        <v>25</v>
      </c>
      <c r="K772" s="64">
        <v>16.550799999999999</v>
      </c>
      <c r="L772" s="42">
        <f t="shared" si="121"/>
        <v>413.77</v>
      </c>
      <c r="M772" s="34" t="s">
        <v>3058</v>
      </c>
      <c r="N772" s="44">
        <v>0</v>
      </c>
      <c r="O772" s="34" t="s">
        <v>3067</v>
      </c>
      <c r="P772" s="41">
        <f t="shared" si="135"/>
        <v>4.9652399999999997</v>
      </c>
      <c r="Q772" s="41">
        <f t="shared" si="134"/>
        <v>124.13099999999999</v>
      </c>
      <c r="R772" s="41">
        <v>0</v>
      </c>
      <c r="S772" s="41">
        <v>-413.77</v>
      </c>
      <c r="T772" s="41" t="s">
        <v>3012</v>
      </c>
    </row>
    <row r="773" spans="1:20" s="43" customFormat="1" ht="19.5" customHeight="1" x14ac:dyDescent="0.2">
      <c r="A773" s="35">
        <v>758</v>
      </c>
      <c r="B773" s="36" t="s">
        <v>777</v>
      </c>
      <c r="C773" s="37" t="s">
        <v>1759</v>
      </c>
      <c r="D773" s="38" t="s">
        <v>1759</v>
      </c>
      <c r="E773" s="39">
        <v>450026</v>
      </c>
      <c r="F773" s="37" t="s">
        <v>2944</v>
      </c>
      <c r="G773" s="34">
        <v>2005</v>
      </c>
      <c r="H773" s="34" t="s">
        <v>3002</v>
      </c>
      <c r="I773" s="37" t="s">
        <v>11</v>
      </c>
      <c r="J773" s="40">
        <v>1</v>
      </c>
      <c r="K773" s="41">
        <v>39265</v>
      </c>
      <c r="L773" s="42">
        <f t="shared" si="121"/>
        <v>39265</v>
      </c>
      <c r="M773" s="34" t="s">
        <v>3059</v>
      </c>
      <c r="N773" s="44">
        <v>2.5</v>
      </c>
      <c r="O773" s="34" t="s">
        <v>3066</v>
      </c>
      <c r="P773" s="41">
        <v>14.6</v>
      </c>
      <c r="Q773" s="41">
        <f>P773*N773</f>
        <v>36.5</v>
      </c>
      <c r="R773" s="41">
        <v>36.5</v>
      </c>
      <c r="S773" s="41">
        <v>-39228.5</v>
      </c>
      <c r="T773" s="41" t="s">
        <v>3012</v>
      </c>
    </row>
    <row r="774" spans="1:20" s="43" customFormat="1" ht="19.5" customHeight="1" x14ac:dyDescent="0.2">
      <c r="A774" s="35">
        <v>759</v>
      </c>
      <c r="B774" s="77" t="s">
        <v>778</v>
      </c>
      <c r="C774" s="78" t="s">
        <v>1760</v>
      </c>
      <c r="D774" s="38" t="s">
        <v>1760</v>
      </c>
      <c r="E774" s="39">
        <v>423909</v>
      </c>
      <c r="F774" s="37" t="s">
        <v>2934</v>
      </c>
      <c r="G774" s="34">
        <v>2005</v>
      </c>
      <c r="H774" s="34" t="s">
        <v>3002</v>
      </c>
      <c r="I774" s="37" t="s">
        <v>11</v>
      </c>
      <c r="J774" s="40">
        <v>3</v>
      </c>
      <c r="K774" s="64">
        <v>100.96</v>
      </c>
      <c r="L774" s="42">
        <f t="shared" si="121"/>
        <v>302.88</v>
      </c>
      <c r="M774" s="34" t="s">
        <v>3058</v>
      </c>
      <c r="N774" s="44">
        <v>0</v>
      </c>
      <c r="O774" s="34" t="s">
        <v>3067</v>
      </c>
      <c r="P774" s="41">
        <f t="shared" ref="P774:P776" si="136">K774*0.3</f>
        <v>30.287999999999997</v>
      </c>
      <c r="Q774" s="41">
        <f t="shared" ref="Q774:Q776" si="137">P774*J774</f>
        <v>90.86399999999999</v>
      </c>
      <c r="R774" s="41">
        <v>0</v>
      </c>
      <c r="S774" s="41">
        <v>-302.88</v>
      </c>
      <c r="T774" s="41" t="s">
        <v>3012</v>
      </c>
    </row>
    <row r="775" spans="1:20" s="43" customFormat="1" ht="19.5" customHeight="1" x14ac:dyDescent="0.2">
      <c r="A775" s="35">
        <v>760</v>
      </c>
      <c r="B775" s="77" t="s">
        <v>779</v>
      </c>
      <c r="C775" s="78" t="s">
        <v>1761</v>
      </c>
      <c r="D775" s="38" t="s">
        <v>1761</v>
      </c>
      <c r="E775" s="39">
        <v>457181</v>
      </c>
      <c r="F775" s="37" t="s">
        <v>2934</v>
      </c>
      <c r="G775" s="34">
        <v>2005</v>
      </c>
      <c r="H775" s="34" t="s">
        <v>3002</v>
      </c>
      <c r="I775" s="37" t="s">
        <v>11</v>
      </c>
      <c r="J775" s="40">
        <v>7</v>
      </c>
      <c r="K775" s="64">
        <v>132.98999999999998</v>
      </c>
      <c r="L775" s="42">
        <f t="shared" si="121"/>
        <v>930.92999999999984</v>
      </c>
      <c r="M775" s="34" t="s">
        <v>3058</v>
      </c>
      <c r="N775" s="44">
        <v>0</v>
      </c>
      <c r="O775" s="34" t="s">
        <v>3067</v>
      </c>
      <c r="P775" s="41">
        <f t="shared" si="136"/>
        <v>39.896999999999991</v>
      </c>
      <c r="Q775" s="41">
        <f t="shared" si="137"/>
        <v>279.27899999999994</v>
      </c>
      <c r="R775" s="41">
        <v>0</v>
      </c>
      <c r="S775" s="41">
        <v>-930.92999999999984</v>
      </c>
      <c r="T775" s="41" t="s">
        <v>3012</v>
      </c>
    </row>
    <row r="776" spans="1:20" s="43" customFormat="1" ht="19.5" customHeight="1" x14ac:dyDescent="0.2">
      <c r="A776" s="35">
        <v>761</v>
      </c>
      <c r="B776" s="77" t="s">
        <v>780</v>
      </c>
      <c r="C776" s="78" t="s">
        <v>1762</v>
      </c>
      <c r="D776" s="38" t="s">
        <v>2617</v>
      </c>
      <c r="E776" s="39">
        <v>457180</v>
      </c>
      <c r="F776" s="37" t="s">
        <v>2945</v>
      </c>
      <c r="G776" s="34">
        <v>2005</v>
      </c>
      <c r="H776" s="34" t="s">
        <v>3002</v>
      </c>
      <c r="I776" s="37" t="s">
        <v>11</v>
      </c>
      <c r="J776" s="40">
        <v>20</v>
      </c>
      <c r="K776" s="64">
        <v>144.07</v>
      </c>
      <c r="L776" s="42">
        <f t="shared" si="121"/>
        <v>2881.3999999999996</v>
      </c>
      <c r="M776" s="34" t="s">
        <v>3058</v>
      </c>
      <c r="N776" s="44">
        <v>0</v>
      </c>
      <c r="O776" s="34" t="s">
        <v>3067</v>
      </c>
      <c r="P776" s="41">
        <f t="shared" si="136"/>
        <v>43.220999999999997</v>
      </c>
      <c r="Q776" s="41">
        <f t="shared" si="137"/>
        <v>864.42</v>
      </c>
      <c r="R776" s="41">
        <v>0</v>
      </c>
      <c r="S776" s="41">
        <v>-2881.3999999999996</v>
      </c>
      <c r="T776" s="41" t="s">
        <v>3012</v>
      </c>
    </row>
    <row r="777" spans="1:20" s="43" customFormat="1" ht="19.5" customHeight="1" x14ac:dyDescent="0.2">
      <c r="A777" s="35">
        <v>762</v>
      </c>
      <c r="B777" s="36" t="s">
        <v>781</v>
      </c>
      <c r="C777" s="37" t="s">
        <v>1763</v>
      </c>
      <c r="D777" s="38" t="s">
        <v>2618</v>
      </c>
      <c r="E777" s="39">
        <v>343195</v>
      </c>
      <c r="F777" s="37" t="s">
        <v>2935</v>
      </c>
      <c r="G777" s="34">
        <v>2005</v>
      </c>
      <c r="H777" s="34" t="s">
        <v>3002</v>
      </c>
      <c r="I777" s="37" t="s">
        <v>11</v>
      </c>
      <c r="J777" s="40">
        <v>4</v>
      </c>
      <c r="K777" s="41">
        <v>215</v>
      </c>
      <c r="L777" s="42">
        <f t="shared" si="121"/>
        <v>860</v>
      </c>
      <c r="M777" s="34" t="s">
        <v>3058</v>
      </c>
      <c r="N777" s="44">
        <v>0</v>
      </c>
      <c r="O777" s="34" t="s">
        <v>3066</v>
      </c>
      <c r="P777" s="41">
        <v>1</v>
      </c>
      <c r="Q777" s="41">
        <f t="shared" ref="Q777:Q778" si="138">P777*J777</f>
        <v>4</v>
      </c>
      <c r="R777" s="41">
        <v>0</v>
      </c>
      <c r="S777" s="41">
        <v>-860</v>
      </c>
      <c r="T777" s="41" t="s">
        <v>3012</v>
      </c>
    </row>
    <row r="778" spans="1:20" s="43" customFormat="1" ht="19.5" customHeight="1" x14ac:dyDescent="0.2">
      <c r="A778" s="35">
        <v>763</v>
      </c>
      <c r="B778" s="36" t="s">
        <v>782</v>
      </c>
      <c r="C778" s="37" t="s">
        <v>1764</v>
      </c>
      <c r="D778" s="38" t="s">
        <v>2619</v>
      </c>
      <c r="E778" s="39">
        <v>381193</v>
      </c>
      <c r="F778" s="37" t="s">
        <v>2913</v>
      </c>
      <c r="G778" s="34">
        <v>2005</v>
      </c>
      <c r="H778" s="34" t="s">
        <v>3002</v>
      </c>
      <c r="I778" s="37" t="s">
        <v>11</v>
      </c>
      <c r="J778" s="40">
        <v>4</v>
      </c>
      <c r="K778" s="41">
        <v>162.5</v>
      </c>
      <c r="L778" s="42">
        <f t="shared" si="121"/>
        <v>650</v>
      </c>
      <c r="M778" s="34" t="s">
        <v>3058</v>
      </c>
      <c r="N778" s="44">
        <v>0</v>
      </c>
      <c r="O778" s="34" t="s">
        <v>3066</v>
      </c>
      <c r="P778" s="41">
        <v>1</v>
      </c>
      <c r="Q778" s="41">
        <f t="shared" si="138"/>
        <v>4</v>
      </c>
      <c r="R778" s="41">
        <v>0</v>
      </c>
      <c r="S778" s="41">
        <v>-650</v>
      </c>
      <c r="T778" s="41" t="s">
        <v>3012</v>
      </c>
    </row>
    <row r="779" spans="1:20" s="43" customFormat="1" ht="19.5" customHeight="1" x14ac:dyDescent="0.2">
      <c r="A779" s="35">
        <v>764</v>
      </c>
      <c r="B779" s="36" t="s">
        <v>783</v>
      </c>
      <c r="C779" s="37" t="s">
        <v>1765</v>
      </c>
      <c r="D779" s="38" t="s">
        <v>2620</v>
      </c>
      <c r="E779" s="39"/>
      <c r="F779" s="37"/>
      <c r="G779" s="34">
        <v>2005</v>
      </c>
      <c r="H779" s="34" t="s">
        <v>3002</v>
      </c>
      <c r="I779" s="37" t="s">
        <v>11</v>
      </c>
      <c r="J779" s="40">
        <v>1</v>
      </c>
      <c r="K779" s="41">
        <v>414.75</v>
      </c>
      <c r="L779" s="42">
        <f t="shared" si="121"/>
        <v>414.75</v>
      </c>
      <c r="M779" s="34" t="s">
        <v>3058</v>
      </c>
      <c r="N779" s="44">
        <v>0</v>
      </c>
      <c r="O779" s="34" t="s">
        <v>3066</v>
      </c>
      <c r="P779" s="41">
        <v>1</v>
      </c>
      <c r="Q779" s="41">
        <v>1</v>
      </c>
      <c r="R779" s="41">
        <v>0</v>
      </c>
      <c r="S779" s="41">
        <v>-414.75</v>
      </c>
      <c r="T779" s="41" t="s">
        <v>3012</v>
      </c>
    </row>
    <row r="780" spans="1:20" s="43" customFormat="1" ht="19.5" customHeight="1" x14ac:dyDescent="0.2">
      <c r="A780" s="35">
        <v>765</v>
      </c>
      <c r="B780" s="36" t="s">
        <v>784</v>
      </c>
      <c r="C780" s="37" t="s">
        <v>1766</v>
      </c>
      <c r="D780" s="38" t="s">
        <v>2621</v>
      </c>
      <c r="E780" s="39">
        <v>377253</v>
      </c>
      <c r="F780" s="37" t="s">
        <v>2932</v>
      </c>
      <c r="G780" s="34">
        <v>2005</v>
      </c>
      <c r="H780" s="34" t="s">
        <v>3002</v>
      </c>
      <c r="I780" s="37" t="s">
        <v>11</v>
      </c>
      <c r="J780" s="40">
        <v>3</v>
      </c>
      <c r="K780" s="41">
        <v>52.99</v>
      </c>
      <c r="L780" s="42">
        <f t="shared" si="121"/>
        <v>158.97</v>
      </c>
      <c r="M780" s="34" t="s">
        <v>3058</v>
      </c>
      <c r="N780" s="44">
        <v>0</v>
      </c>
      <c r="O780" s="34" t="s">
        <v>3067</v>
      </c>
      <c r="P780" s="41">
        <f>K780*0.3</f>
        <v>15.897</v>
      </c>
      <c r="Q780" s="41">
        <f>P780*J780</f>
        <v>47.691000000000003</v>
      </c>
      <c r="R780" s="41">
        <v>0</v>
      </c>
      <c r="S780" s="41">
        <v>-158.97</v>
      </c>
      <c r="T780" s="41" t="s">
        <v>3012</v>
      </c>
    </row>
    <row r="781" spans="1:20" s="43" customFormat="1" ht="19.5" customHeight="1" x14ac:dyDescent="0.2">
      <c r="A781" s="35">
        <v>766</v>
      </c>
      <c r="B781" s="36" t="s">
        <v>785</v>
      </c>
      <c r="C781" s="37" t="s">
        <v>1767</v>
      </c>
      <c r="D781" s="38" t="s">
        <v>2622</v>
      </c>
      <c r="E781" s="39">
        <v>386545</v>
      </c>
      <c r="F781" s="37" t="s">
        <v>2946</v>
      </c>
      <c r="G781" s="34">
        <v>2006</v>
      </c>
      <c r="H781" s="34" t="s">
        <v>3002</v>
      </c>
      <c r="I781" s="37" t="s">
        <v>11</v>
      </c>
      <c r="J781" s="40">
        <v>2</v>
      </c>
      <c r="K781" s="41">
        <v>834.05499999999995</v>
      </c>
      <c r="L781" s="42">
        <f t="shared" si="121"/>
        <v>1668.11</v>
      </c>
      <c r="M781" s="34" t="s">
        <v>3058</v>
      </c>
      <c r="N781" s="44">
        <v>0</v>
      </c>
      <c r="O781" s="34" t="s">
        <v>3066</v>
      </c>
      <c r="P781" s="41">
        <v>1</v>
      </c>
      <c r="Q781" s="41">
        <f>P781*J781</f>
        <v>2</v>
      </c>
      <c r="R781" s="41">
        <v>0</v>
      </c>
      <c r="S781" s="41">
        <v>-1668.11</v>
      </c>
      <c r="T781" s="41" t="s">
        <v>3012</v>
      </c>
    </row>
    <row r="782" spans="1:20" s="43" customFormat="1" ht="19.5" customHeight="1" x14ac:dyDescent="0.2">
      <c r="A782" s="35">
        <v>767</v>
      </c>
      <c r="B782" s="36" t="s">
        <v>786</v>
      </c>
      <c r="C782" s="37" t="s">
        <v>1768</v>
      </c>
      <c r="D782" s="38" t="s">
        <v>2623</v>
      </c>
      <c r="E782" s="39">
        <v>449695</v>
      </c>
      <c r="F782" s="37" t="s">
        <v>2909</v>
      </c>
      <c r="G782" s="34">
        <v>2006</v>
      </c>
      <c r="H782" s="34" t="s">
        <v>3002</v>
      </c>
      <c r="I782" s="37" t="s">
        <v>11</v>
      </c>
      <c r="J782" s="40">
        <v>10</v>
      </c>
      <c r="K782" s="41">
        <v>7.5419999999999998</v>
      </c>
      <c r="L782" s="42">
        <f t="shared" si="121"/>
        <v>75.42</v>
      </c>
      <c r="M782" s="34" t="s">
        <v>3058</v>
      </c>
      <c r="N782" s="44">
        <v>0</v>
      </c>
      <c r="O782" s="34" t="s">
        <v>3067</v>
      </c>
      <c r="P782" s="41">
        <f>K782*0.3</f>
        <v>2.2625999999999999</v>
      </c>
      <c r="Q782" s="41">
        <f>P782*J782</f>
        <v>22.625999999999998</v>
      </c>
      <c r="R782" s="41">
        <v>0</v>
      </c>
      <c r="S782" s="41">
        <v>-75.42</v>
      </c>
      <c r="T782" s="41" t="s">
        <v>3012</v>
      </c>
    </row>
    <row r="783" spans="1:20" s="43" customFormat="1" ht="19.5" customHeight="1" x14ac:dyDescent="0.2">
      <c r="A783" s="35">
        <v>768</v>
      </c>
      <c r="B783" s="36" t="s">
        <v>787</v>
      </c>
      <c r="C783" s="37" t="s">
        <v>1769</v>
      </c>
      <c r="D783" s="38" t="s">
        <v>2624</v>
      </c>
      <c r="E783" s="39">
        <v>391924</v>
      </c>
      <c r="F783" s="37" t="s">
        <v>2931</v>
      </c>
      <c r="G783" s="34">
        <v>2006</v>
      </c>
      <c r="H783" s="34" t="s">
        <v>3002</v>
      </c>
      <c r="I783" s="37" t="s">
        <v>11</v>
      </c>
      <c r="J783" s="40">
        <v>1</v>
      </c>
      <c r="K783" s="41">
        <v>2118.64</v>
      </c>
      <c r="L783" s="42">
        <f t="shared" si="121"/>
        <v>2118.64</v>
      </c>
      <c r="M783" s="34" t="s">
        <v>3058</v>
      </c>
      <c r="N783" s="44">
        <v>0</v>
      </c>
      <c r="O783" s="34" t="s">
        <v>3066</v>
      </c>
      <c r="P783" s="41">
        <v>1</v>
      </c>
      <c r="Q783" s="41">
        <f>P783*J783</f>
        <v>1</v>
      </c>
      <c r="R783" s="41">
        <v>0</v>
      </c>
      <c r="S783" s="41">
        <v>-2118.64</v>
      </c>
      <c r="T783" s="41" t="s">
        <v>3012</v>
      </c>
    </row>
    <row r="784" spans="1:20" s="43" customFormat="1" ht="19.5" customHeight="1" x14ac:dyDescent="0.2">
      <c r="A784" s="35">
        <v>769</v>
      </c>
      <c r="B784" s="36" t="s">
        <v>788</v>
      </c>
      <c r="C784" s="37" t="s">
        <v>1770</v>
      </c>
      <c r="D784" s="38" t="s">
        <v>2625</v>
      </c>
      <c r="E784" s="39"/>
      <c r="F784" s="37"/>
      <c r="G784" s="34">
        <v>2006</v>
      </c>
      <c r="H784" s="34" t="s">
        <v>3002</v>
      </c>
      <c r="I784" s="37" t="s">
        <v>11</v>
      </c>
      <c r="J784" s="40">
        <v>3</v>
      </c>
      <c r="K784" s="41">
        <v>44.330000000000005</v>
      </c>
      <c r="L784" s="42">
        <f t="shared" ref="L784:L847" si="139">K784*J784</f>
        <v>132.99</v>
      </c>
      <c r="M784" s="34" t="s">
        <v>3058</v>
      </c>
      <c r="N784" s="44">
        <v>0</v>
      </c>
      <c r="O784" s="34" t="s">
        <v>3067</v>
      </c>
      <c r="P784" s="41">
        <f t="shared" ref="P784:P788" si="140">K784*0.3</f>
        <v>13.299000000000001</v>
      </c>
      <c r="Q784" s="41">
        <f t="shared" ref="Q784:Q788" si="141">P784*J784</f>
        <v>39.897000000000006</v>
      </c>
      <c r="R784" s="41">
        <v>0</v>
      </c>
      <c r="S784" s="41">
        <v>-132.99</v>
      </c>
      <c r="T784" s="41" t="s">
        <v>3012</v>
      </c>
    </row>
    <row r="785" spans="1:20" s="43" customFormat="1" ht="19.5" customHeight="1" x14ac:dyDescent="0.2">
      <c r="A785" s="35">
        <v>770</v>
      </c>
      <c r="B785" s="77" t="s">
        <v>789</v>
      </c>
      <c r="C785" s="78" t="s">
        <v>1771</v>
      </c>
      <c r="D785" s="38" t="s">
        <v>2626</v>
      </c>
      <c r="E785" s="39">
        <v>455453</v>
      </c>
      <c r="F785" s="37" t="s">
        <v>2934</v>
      </c>
      <c r="G785" s="34">
        <v>2006</v>
      </c>
      <c r="H785" s="34" t="s">
        <v>3002</v>
      </c>
      <c r="I785" s="37" t="s">
        <v>11</v>
      </c>
      <c r="J785" s="40">
        <v>3</v>
      </c>
      <c r="K785" s="41">
        <v>95.63</v>
      </c>
      <c r="L785" s="42">
        <f t="shared" si="139"/>
        <v>286.89</v>
      </c>
      <c r="M785" s="34" t="s">
        <v>3058</v>
      </c>
      <c r="N785" s="44">
        <v>0</v>
      </c>
      <c r="O785" s="34" t="s">
        <v>3067</v>
      </c>
      <c r="P785" s="41">
        <f t="shared" si="140"/>
        <v>28.688999999999997</v>
      </c>
      <c r="Q785" s="41">
        <f t="shared" si="141"/>
        <v>86.066999999999993</v>
      </c>
      <c r="R785" s="41">
        <v>0</v>
      </c>
      <c r="S785" s="41">
        <v>-286.89</v>
      </c>
      <c r="T785" s="41" t="s">
        <v>3012</v>
      </c>
    </row>
    <row r="786" spans="1:20" s="43" customFormat="1" ht="19.5" customHeight="1" x14ac:dyDescent="0.2">
      <c r="A786" s="35">
        <v>771</v>
      </c>
      <c r="B786" s="77" t="s">
        <v>790</v>
      </c>
      <c r="C786" s="78" t="s">
        <v>1772</v>
      </c>
      <c r="D786" s="38" t="s">
        <v>1772</v>
      </c>
      <c r="E786" s="39">
        <v>455454</v>
      </c>
      <c r="F786" s="37" t="s">
        <v>2934</v>
      </c>
      <c r="G786" s="34">
        <v>2006</v>
      </c>
      <c r="H786" s="34" t="s">
        <v>3002</v>
      </c>
      <c r="I786" s="37" t="s">
        <v>11</v>
      </c>
      <c r="J786" s="40">
        <v>4</v>
      </c>
      <c r="K786" s="41">
        <v>85.65</v>
      </c>
      <c r="L786" s="42">
        <f t="shared" si="139"/>
        <v>342.6</v>
      </c>
      <c r="M786" s="34" t="s">
        <v>3058</v>
      </c>
      <c r="N786" s="44">
        <v>0</v>
      </c>
      <c r="O786" s="34" t="s">
        <v>3067</v>
      </c>
      <c r="P786" s="41">
        <f t="shared" si="140"/>
        <v>25.695</v>
      </c>
      <c r="Q786" s="41">
        <f t="shared" si="141"/>
        <v>102.78</v>
      </c>
      <c r="R786" s="41">
        <v>0</v>
      </c>
      <c r="S786" s="41">
        <v>-342.6</v>
      </c>
      <c r="T786" s="41" t="s">
        <v>3012</v>
      </c>
    </row>
    <row r="787" spans="1:20" s="43" customFormat="1" ht="19.5" customHeight="1" x14ac:dyDescent="0.2">
      <c r="A787" s="35">
        <v>772</v>
      </c>
      <c r="B787" s="77" t="s">
        <v>791</v>
      </c>
      <c r="C787" s="78" t="s">
        <v>1773</v>
      </c>
      <c r="D787" s="38" t="s">
        <v>2627</v>
      </c>
      <c r="E787" s="39">
        <v>414841</v>
      </c>
      <c r="F787" s="37" t="s">
        <v>2947</v>
      </c>
      <c r="G787" s="34">
        <v>2006</v>
      </c>
      <c r="H787" s="34" t="s">
        <v>3002</v>
      </c>
      <c r="I787" s="37" t="s">
        <v>11</v>
      </c>
      <c r="J787" s="40">
        <v>14</v>
      </c>
      <c r="K787" s="41">
        <v>7.95</v>
      </c>
      <c r="L787" s="42">
        <f t="shared" si="139"/>
        <v>111.3</v>
      </c>
      <c r="M787" s="34" t="s">
        <v>3058</v>
      </c>
      <c r="N787" s="44">
        <v>0</v>
      </c>
      <c r="O787" s="34" t="s">
        <v>3067</v>
      </c>
      <c r="P787" s="41">
        <f t="shared" si="140"/>
        <v>2.3849999999999998</v>
      </c>
      <c r="Q787" s="41">
        <f t="shared" si="141"/>
        <v>33.39</v>
      </c>
      <c r="R787" s="41">
        <v>0</v>
      </c>
      <c r="S787" s="41">
        <v>-111.3</v>
      </c>
      <c r="T787" s="41" t="s">
        <v>3012</v>
      </c>
    </row>
    <row r="788" spans="1:20" s="43" customFormat="1" ht="19.5" customHeight="1" x14ac:dyDescent="0.2">
      <c r="A788" s="35">
        <v>773</v>
      </c>
      <c r="B788" s="77" t="s">
        <v>792</v>
      </c>
      <c r="C788" s="78" t="s">
        <v>1774</v>
      </c>
      <c r="D788" s="38" t="s">
        <v>2628</v>
      </c>
      <c r="E788" s="39">
        <v>356574</v>
      </c>
      <c r="F788" s="37" t="s">
        <v>2934</v>
      </c>
      <c r="G788" s="34">
        <v>2006</v>
      </c>
      <c r="H788" s="34" t="s">
        <v>3002</v>
      </c>
      <c r="I788" s="37" t="s">
        <v>11</v>
      </c>
      <c r="J788" s="40">
        <v>3</v>
      </c>
      <c r="K788" s="41">
        <v>30.290000000000003</v>
      </c>
      <c r="L788" s="42">
        <f t="shared" si="139"/>
        <v>90.87</v>
      </c>
      <c r="M788" s="34" t="s">
        <v>3058</v>
      </c>
      <c r="N788" s="44">
        <v>0</v>
      </c>
      <c r="O788" s="34" t="s">
        <v>3067</v>
      </c>
      <c r="P788" s="41">
        <f t="shared" si="140"/>
        <v>9.0869999999999997</v>
      </c>
      <c r="Q788" s="41">
        <f t="shared" si="141"/>
        <v>27.260999999999999</v>
      </c>
      <c r="R788" s="41">
        <v>0</v>
      </c>
      <c r="S788" s="41">
        <v>-90.87</v>
      </c>
      <c r="T788" s="41" t="s">
        <v>3012</v>
      </c>
    </row>
    <row r="789" spans="1:20" s="43" customFormat="1" ht="19.5" customHeight="1" x14ac:dyDescent="0.2">
      <c r="A789" s="35">
        <v>774</v>
      </c>
      <c r="B789" s="36" t="s">
        <v>793</v>
      </c>
      <c r="C789" s="37" t="s">
        <v>1775</v>
      </c>
      <c r="D789" s="38" t="s">
        <v>2629</v>
      </c>
      <c r="E789" s="39">
        <v>379771</v>
      </c>
      <c r="F789" s="37" t="s">
        <v>2938</v>
      </c>
      <c r="G789" s="34">
        <v>2006</v>
      </c>
      <c r="H789" s="34" t="s">
        <v>3002</v>
      </c>
      <c r="I789" s="37" t="s">
        <v>11</v>
      </c>
      <c r="J789" s="40">
        <v>2</v>
      </c>
      <c r="K789" s="41">
        <v>48.47</v>
      </c>
      <c r="L789" s="42">
        <f t="shared" si="139"/>
        <v>96.94</v>
      </c>
      <c r="M789" s="34" t="s">
        <v>3058</v>
      </c>
      <c r="N789" s="44">
        <v>0</v>
      </c>
      <c r="O789" s="34" t="s">
        <v>3066</v>
      </c>
      <c r="P789" s="41">
        <v>1</v>
      </c>
      <c r="Q789" s="41">
        <f>P789*J789</f>
        <v>2</v>
      </c>
      <c r="R789" s="41">
        <v>0</v>
      </c>
      <c r="S789" s="41">
        <v>-96.94</v>
      </c>
      <c r="T789" s="41" t="s">
        <v>3012</v>
      </c>
    </row>
    <row r="790" spans="1:20" s="43" customFormat="1" ht="19.5" customHeight="1" x14ac:dyDescent="0.2">
      <c r="A790" s="35">
        <v>775</v>
      </c>
      <c r="B790" s="77" t="s">
        <v>794</v>
      </c>
      <c r="C790" s="78" t="s">
        <v>1776</v>
      </c>
      <c r="D790" s="38" t="s">
        <v>2630</v>
      </c>
      <c r="E790" s="39">
        <v>420550</v>
      </c>
      <c r="F790" s="37" t="s">
        <v>2825</v>
      </c>
      <c r="G790" s="34">
        <v>2006</v>
      </c>
      <c r="H790" s="34" t="s">
        <v>3002</v>
      </c>
      <c r="I790" s="37" t="s">
        <v>11</v>
      </c>
      <c r="J790" s="40">
        <v>30</v>
      </c>
      <c r="K790" s="41">
        <v>65.39</v>
      </c>
      <c r="L790" s="42">
        <f t="shared" si="139"/>
        <v>1961.7</v>
      </c>
      <c r="M790" s="34" t="s">
        <v>3058</v>
      </c>
      <c r="N790" s="44">
        <v>0</v>
      </c>
      <c r="O790" s="96" t="s">
        <v>3066</v>
      </c>
      <c r="P790" s="41">
        <v>1</v>
      </c>
      <c r="Q790" s="41">
        <f t="shared" ref="Q790:Q791" si="142">P790*J790</f>
        <v>30</v>
      </c>
      <c r="R790" s="41">
        <v>0</v>
      </c>
      <c r="S790" s="41">
        <v>-1961.7</v>
      </c>
      <c r="T790" s="41" t="s">
        <v>3012</v>
      </c>
    </row>
    <row r="791" spans="1:20" s="43" customFormat="1" ht="19.5" customHeight="1" x14ac:dyDescent="0.2">
      <c r="A791" s="35">
        <v>776</v>
      </c>
      <c r="B791" s="77" t="s">
        <v>795</v>
      </c>
      <c r="C791" s="78" t="s">
        <v>1777</v>
      </c>
      <c r="D791" s="38" t="s">
        <v>2631</v>
      </c>
      <c r="E791" s="39">
        <v>454157</v>
      </c>
      <c r="F791" s="37" t="s">
        <v>2909</v>
      </c>
      <c r="G791" s="34">
        <v>2006</v>
      </c>
      <c r="H791" s="34" t="s">
        <v>3002</v>
      </c>
      <c r="I791" s="37" t="s">
        <v>11</v>
      </c>
      <c r="J791" s="40">
        <v>12</v>
      </c>
      <c r="K791" s="41">
        <v>65.679999999999993</v>
      </c>
      <c r="L791" s="42">
        <f t="shared" si="139"/>
        <v>788.15999999999985</v>
      </c>
      <c r="M791" s="34" t="s">
        <v>3058</v>
      </c>
      <c r="N791" s="44">
        <v>0</v>
      </c>
      <c r="O791" s="34" t="s">
        <v>3067</v>
      </c>
      <c r="P791" s="41">
        <f t="shared" ref="P791" si="143">K791*0.3</f>
        <v>19.703999999999997</v>
      </c>
      <c r="Q791" s="41">
        <f t="shared" si="142"/>
        <v>236.44799999999998</v>
      </c>
      <c r="R791" s="41">
        <v>0</v>
      </c>
      <c r="S791" s="41">
        <v>-788.15999999999985</v>
      </c>
      <c r="T791" s="41" t="s">
        <v>3012</v>
      </c>
    </row>
    <row r="792" spans="1:20" s="43" customFormat="1" ht="19.5" customHeight="1" x14ac:dyDescent="0.2">
      <c r="A792" s="35">
        <v>777</v>
      </c>
      <c r="B792" s="36" t="s">
        <v>796</v>
      </c>
      <c r="C792" s="37" t="s">
        <v>1778</v>
      </c>
      <c r="D792" s="38" t="s">
        <v>1778</v>
      </c>
      <c r="E792" s="39">
        <v>409723</v>
      </c>
      <c r="F792" s="37" t="s">
        <v>2826</v>
      </c>
      <c r="G792" s="34">
        <v>2006</v>
      </c>
      <c r="H792" s="34" t="s">
        <v>3002</v>
      </c>
      <c r="I792" s="37" t="s">
        <v>11</v>
      </c>
      <c r="J792" s="40">
        <v>10</v>
      </c>
      <c r="K792" s="41">
        <v>625</v>
      </c>
      <c r="L792" s="42">
        <f t="shared" si="139"/>
        <v>6250</v>
      </c>
      <c r="M792" s="34" t="s">
        <v>3058</v>
      </c>
      <c r="N792" s="44">
        <v>0</v>
      </c>
      <c r="O792" s="34" t="s">
        <v>3066</v>
      </c>
      <c r="P792" s="41">
        <v>1</v>
      </c>
      <c r="Q792" s="41">
        <f t="shared" ref="Q792:Q799" si="144">P792*J792</f>
        <v>10</v>
      </c>
      <c r="R792" s="41">
        <v>0</v>
      </c>
      <c r="S792" s="41">
        <v>-6250</v>
      </c>
      <c r="T792" s="41" t="s">
        <v>3012</v>
      </c>
    </row>
    <row r="793" spans="1:20" s="43" customFormat="1" ht="40.5" customHeight="1" x14ac:dyDescent="0.2">
      <c r="A793" s="35">
        <v>778</v>
      </c>
      <c r="B793" s="36" t="s">
        <v>797</v>
      </c>
      <c r="C793" s="37" t="s">
        <v>1779</v>
      </c>
      <c r="D793" s="38" t="s">
        <v>2632</v>
      </c>
      <c r="E793" s="39">
        <v>356357</v>
      </c>
      <c r="F793" s="37" t="s">
        <v>2948</v>
      </c>
      <c r="G793" s="34">
        <v>2006</v>
      </c>
      <c r="H793" s="34" t="s">
        <v>3002</v>
      </c>
      <c r="I793" s="37" t="s">
        <v>3007</v>
      </c>
      <c r="J793" s="40">
        <v>2.1000000000000001E-2</v>
      </c>
      <c r="K793" s="41">
        <v>8400</v>
      </c>
      <c r="L793" s="42">
        <f t="shared" si="139"/>
        <v>176.4</v>
      </c>
      <c r="M793" s="34" t="s">
        <v>3063</v>
      </c>
      <c r="N793" s="44">
        <v>4</v>
      </c>
      <c r="O793" s="34" t="s">
        <v>3067</v>
      </c>
      <c r="P793" s="41">
        <f>K793*0.5</f>
        <v>4200</v>
      </c>
      <c r="Q793" s="41">
        <f t="shared" si="144"/>
        <v>88.2</v>
      </c>
      <c r="R793" s="41">
        <v>1200</v>
      </c>
      <c r="S793" s="41">
        <v>1023.6</v>
      </c>
      <c r="T793" s="41" t="s">
        <v>3012</v>
      </c>
    </row>
    <row r="794" spans="1:20" s="43" customFormat="1" ht="19.5" customHeight="1" x14ac:dyDescent="0.2">
      <c r="A794" s="35">
        <v>779</v>
      </c>
      <c r="B794" s="36" t="s">
        <v>798</v>
      </c>
      <c r="C794" s="37" t="s">
        <v>1780</v>
      </c>
      <c r="D794" s="38" t="s">
        <v>2633</v>
      </c>
      <c r="E794" s="39">
        <v>428602</v>
      </c>
      <c r="F794" s="37" t="s">
        <v>2949</v>
      </c>
      <c r="G794" s="34">
        <v>2006</v>
      </c>
      <c r="H794" s="34" t="s">
        <v>3002</v>
      </c>
      <c r="I794" s="37" t="s">
        <v>3007</v>
      </c>
      <c r="J794" s="40">
        <v>1</v>
      </c>
      <c r="K794" s="41">
        <v>177320</v>
      </c>
      <c r="L794" s="42">
        <f t="shared" si="139"/>
        <v>177320</v>
      </c>
      <c r="M794" s="34" t="s">
        <v>3063</v>
      </c>
      <c r="N794" s="44">
        <v>16</v>
      </c>
      <c r="O794" s="34" t="s">
        <v>3067</v>
      </c>
      <c r="P794" s="41">
        <f>K794*0.5</f>
        <v>88660</v>
      </c>
      <c r="Q794" s="41">
        <f t="shared" si="144"/>
        <v>88660</v>
      </c>
      <c r="R794" s="41">
        <v>4800</v>
      </c>
      <c r="S794" s="41">
        <v>-172520</v>
      </c>
      <c r="T794" s="41" t="s">
        <v>3012</v>
      </c>
    </row>
    <row r="795" spans="1:20" s="43" customFormat="1" ht="19.5" customHeight="1" x14ac:dyDescent="0.2">
      <c r="A795" s="35">
        <v>780</v>
      </c>
      <c r="B795" s="36" t="s">
        <v>799</v>
      </c>
      <c r="C795" s="37" t="s">
        <v>1781</v>
      </c>
      <c r="D795" s="38" t="s">
        <v>2634</v>
      </c>
      <c r="E795" s="39">
        <v>428603</v>
      </c>
      <c r="F795" s="37" t="s">
        <v>2825</v>
      </c>
      <c r="G795" s="34">
        <v>2006</v>
      </c>
      <c r="H795" s="34" t="s">
        <v>3002</v>
      </c>
      <c r="I795" s="37" t="s">
        <v>3007</v>
      </c>
      <c r="J795" s="40">
        <v>2</v>
      </c>
      <c r="K795" s="41">
        <v>57620</v>
      </c>
      <c r="L795" s="42">
        <f t="shared" si="139"/>
        <v>115240</v>
      </c>
      <c r="M795" s="34" t="s">
        <v>3058</v>
      </c>
      <c r="N795" s="44">
        <v>0</v>
      </c>
      <c r="O795" s="34" t="s">
        <v>3066</v>
      </c>
      <c r="P795" s="41">
        <v>1</v>
      </c>
      <c r="Q795" s="41">
        <f t="shared" si="144"/>
        <v>2</v>
      </c>
      <c r="R795" s="41">
        <v>0</v>
      </c>
      <c r="S795" s="41">
        <v>-115240</v>
      </c>
      <c r="T795" s="41" t="s">
        <v>3012</v>
      </c>
    </row>
    <row r="796" spans="1:20" s="43" customFormat="1" ht="19.5" customHeight="1" x14ac:dyDescent="0.2">
      <c r="A796" s="35">
        <v>781</v>
      </c>
      <c r="B796" s="36" t="s">
        <v>800</v>
      </c>
      <c r="C796" s="37" t="s">
        <v>1782</v>
      </c>
      <c r="D796" s="38" t="s">
        <v>2635</v>
      </c>
      <c r="E796" s="39"/>
      <c r="F796" s="37"/>
      <c r="G796" s="34">
        <v>2006</v>
      </c>
      <c r="H796" s="34" t="s">
        <v>3002</v>
      </c>
      <c r="I796" s="37" t="s">
        <v>3009</v>
      </c>
      <c r="J796" s="40">
        <v>120</v>
      </c>
      <c r="K796" s="41">
        <v>34.419999999999995</v>
      </c>
      <c r="L796" s="42">
        <f t="shared" si="139"/>
        <v>4130.3999999999996</v>
      </c>
      <c r="M796" s="34" t="s">
        <v>3059</v>
      </c>
      <c r="N796" s="44">
        <v>75.599999999999994</v>
      </c>
      <c r="O796" s="34" t="s">
        <v>3067</v>
      </c>
      <c r="P796" s="41">
        <f>K796*0.5</f>
        <v>17.209999999999997</v>
      </c>
      <c r="Q796" s="41">
        <f t="shared" si="144"/>
        <v>2065.1999999999998</v>
      </c>
      <c r="R796" s="41">
        <v>1103.76</v>
      </c>
      <c r="S796" s="41">
        <v>-3026.6399999999994</v>
      </c>
      <c r="T796" s="41" t="s">
        <v>3012</v>
      </c>
    </row>
    <row r="797" spans="1:20" s="43" customFormat="1" ht="19.5" customHeight="1" x14ac:dyDescent="0.2">
      <c r="A797" s="35">
        <v>782</v>
      </c>
      <c r="B797" s="36" t="s">
        <v>801</v>
      </c>
      <c r="C797" s="37" t="s">
        <v>1783</v>
      </c>
      <c r="D797" s="38" t="s">
        <v>2636</v>
      </c>
      <c r="E797" s="39">
        <v>368609</v>
      </c>
      <c r="F797" s="37" t="s">
        <v>2923</v>
      </c>
      <c r="G797" s="34">
        <v>2007</v>
      </c>
      <c r="H797" s="34" t="s">
        <v>3002</v>
      </c>
      <c r="I797" s="37" t="s">
        <v>3009</v>
      </c>
      <c r="J797" s="40">
        <v>0.14599999999999999</v>
      </c>
      <c r="K797" s="41">
        <v>950</v>
      </c>
      <c r="L797" s="42">
        <f t="shared" si="139"/>
        <v>138.69999999999999</v>
      </c>
      <c r="M797" s="34" t="s">
        <v>3058</v>
      </c>
      <c r="N797" s="44">
        <v>0</v>
      </c>
      <c r="O797" s="34" t="s">
        <v>3066</v>
      </c>
      <c r="P797" s="41">
        <v>1</v>
      </c>
      <c r="Q797" s="41">
        <f t="shared" si="144"/>
        <v>0.14599999999999999</v>
      </c>
      <c r="R797" s="41">
        <v>0</v>
      </c>
      <c r="S797" s="41">
        <v>-138.69999999999999</v>
      </c>
      <c r="T797" s="41" t="s">
        <v>3012</v>
      </c>
    </row>
    <row r="798" spans="1:20" s="43" customFormat="1" ht="19.5" customHeight="1" x14ac:dyDescent="0.2">
      <c r="A798" s="35">
        <v>783</v>
      </c>
      <c r="B798" s="36" t="s">
        <v>802</v>
      </c>
      <c r="C798" s="37" t="s">
        <v>1784</v>
      </c>
      <c r="D798" s="38" t="s">
        <v>2637</v>
      </c>
      <c r="E798" s="39">
        <v>487114</v>
      </c>
      <c r="F798" s="37" t="s">
        <v>2894</v>
      </c>
      <c r="G798" s="34">
        <v>2007</v>
      </c>
      <c r="H798" s="34" t="s">
        <v>3002</v>
      </c>
      <c r="I798" s="37" t="s">
        <v>3009</v>
      </c>
      <c r="J798" s="40">
        <v>150</v>
      </c>
      <c r="K798" s="41">
        <v>4.5619333333333332</v>
      </c>
      <c r="L798" s="42">
        <f t="shared" si="139"/>
        <v>684.29</v>
      </c>
      <c r="M798" s="34" t="s">
        <v>3058</v>
      </c>
      <c r="N798" s="44">
        <v>0</v>
      </c>
      <c r="O798" s="34" t="s">
        <v>3067</v>
      </c>
      <c r="P798" s="41">
        <f>K798*0.3</f>
        <v>1.3685799999999999</v>
      </c>
      <c r="Q798" s="41">
        <f t="shared" si="144"/>
        <v>205.28699999999998</v>
      </c>
      <c r="R798" s="41">
        <v>0</v>
      </c>
      <c r="S798" s="41">
        <v>-684.29</v>
      </c>
      <c r="T798" s="41" t="s">
        <v>3012</v>
      </c>
    </row>
    <row r="799" spans="1:20" s="43" customFormat="1" ht="19.5" customHeight="1" x14ac:dyDescent="0.2">
      <c r="A799" s="35">
        <v>784</v>
      </c>
      <c r="B799" s="36" t="s">
        <v>803</v>
      </c>
      <c r="C799" s="37" t="s">
        <v>1785</v>
      </c>
      <c r="D799" s="38" t="s">
        <v>2638</v>
      </c>
      <c r="E799" s="39">
        <v>353868</v>
      </c>
      <c r="F799" s="37" t="s">
        <v>2950</v>
      </c>
      <c r="G799" s="34">
        <v>2006</v>
      </c>
      <c r="H799" s="34" t="s">
        <v>3002</v>
      </c>
      <c r="I799" s="37" t="s">
        <v>3009</v>
      </c>
      <c r="J799" s="40">
        <v>287</v>
      </c>
      <c r="K799" s="41">
        <v>10.43</v>
      </c>
      <c r="L799" s="42">
        <f t="shared" si="139"/>
        <v>2993.41</v>
      </c>
      <c r="M799" s="34" t="s">
        <v>3059</v>
      </c>
      <c r="N799" s="44">
        <v>38.700000000000003</v>
      </c>
      <c r="O799" s="34" t="s">
        <v>3067</v>
      </c>
      <c r="P799" s="41">
        <f>K799*0.5</f>
        <v>5.2149999999999999</v>
      </c>
      <c r="Q799" s="41">
        <f t="shared" si="144"/>
        <v>1496.7049999999999</v>
      </c>
      <c r="R799" s="41">
        <v>565.02</v>
      </c>
      <c r="S799" s="41">
        <v>-2428.39</v>
      </c>
      <c r="T799" s="41" t="s">
        <v>3012</v>
      </c>
    </row>
    <row r="800" spans="1:20" s="43" customFormat="1" ht="19.5" customHeight="1" x14ac:dyDescent="0.2">
      <c r="A800" s="35">
        <v>785</v>
      </c>
      <c r="B800" s="36" t="s">
        <v>804</v>
      </c>
      <c r="C800" s="37" t="s">
        <v>1786</v>
      </c>
      <c r="D800" s="38" t="s">
        <v>2639</v>
      </c>
      <c r="E800" s="39">
        <v>475496</v>
      </c>
      <c r="F800" s="37" t="s">
        <v>2933</v>
      </c>
      <c r="G800" s="34">
        <v>2006</v>
      </c>
      <c r="H800" s="34" t="s">
        <v>3002</v>
      </c>
      <c r="I800" s="37" t="s">
        <v>3009</v>
      </c>
      <c r="J800" s="40">
        <v>2</v>
      </c>
      <c r="K800" s="41">
        <v>4704</v>
      </c>
      <c r="L800" s="42">
        <f t="shared" si="139"/>
        <v>9408</v>
      </c>
      <c r="M800" s="34" t="s">
        <v>3058</v>
      </c>
      <c r="N800" s="44">
        <v>0</v>
      </c>
      <c r="O800" s="34" t="s">
        <v>3067</v>
      </c>
      <c r="P800" s="41">
        <f t="shared" ref="P800" si="145">K800*0.3</f>
        <v>1411.2</v>
      </c>
      <c r="Q800" s="41">
        <f t="shared" ref="Q800:Q801" si="146">P800*J800</f>
        <v>2822.4</v>
      </c>
      <c r="R800" s="41">
        <v>0</v>
      </c>
      <c r="S800" s="41">
        <v>-9408</v>
      </c>
      <c r="T800" s="41" t="s">
        <v>3012</v>
      </c>
    </row>
    <row r="801" spans="1:20" s="43" customFormat="1" ht="19.5" customHeight="1" x14ac:dyDescent="0.2">
      <c r="A801" s="35">
        <v>786</v>
      </c>
      <c r="B801" s="36" t="s">
        <v>805</v>
      </c>
      <c r="C801" s="37" t="s">
        <v>1787</v>
      </c>
      <c r="D801" s="38" t="s">
        <v>1787</v>
      </c>
      <c r="E801" s="39">
        <v>448516</v>
      </c>
      <c r="F801" s="37" t="s">
        <v>2951</v>
      </c>
      <c r="G801" s="34">
        <v>2006</v>
      </c>
      <c r="H801" s="34" t="s">
        <v>3002</v>
      </c>
      <c r="I801" s="37" t="s">
        <v>3009</v>
      </c>
      <c r="J801" s="40">
        <v>5</v>
      </c>
      <c r="K801" s="41">
        <v>314.07600000000002</v>
      </c>
      <c r="L801" s="42">
        <f t="shared" si="139"/>
        <v>1570.38</v>
      </c>
      <c r="M801" s="34" t="s">
        <v>3058</v>
      </c>
      <c r="N801" s="44">
        <v>0</v>
      </c>
      <c r="O801" s="96" t="s">
        <v>3066</v>
      </c>
      <c r="P801" s="41">
        <v>1</v>
      </c>
      <c r="Q801" s="41">
        <f t="shared" si="146"/>
        <v>5</v>
      </c>
      <c r="R801" s="41">
        <v>0</v>
      </c>
      <c r="S801" s="41">
        <v>-1570.38</v>
      </c>
      <c r="T801" s="41" t="s">
        <v>3012</v>
      </c>
    </row>
    <row r="802" spans="1:20" s="43" customFormat="1" ht="19.5" customHeight="1" x14ac:dyDescent="0.2">
      <c r="A802" s="35">
        <v>787</v>
      </c>
      <c r="B802" s="36" t="s">
        <v>806</v>
      </c>
      <c r="C802" s="37" t="s">
        <v>1788</v>
      </c>
      <c r="D802" s="38" t="s">
        <v>2640</v>
      </c>
      <c r="E802" s="39">
        <v>486661</v>
      </c>
      <c r="F802" s="37" t="s">
        <v>2876</v>
      </c>
      <c r="G802" s="34">
        <v>2006</v>
      </c>
      <c r="H802" s="34" t="s">
        <v>3002</v>
      </c>
      <c r="I802" s="37" t="s">
        <v>3009</v>
      </c>
      <c r="J802" s="40">
        <v>13</v>
      </c>
      <c r="K802" s="41">
        <v>2054.4746153846154</v>
      </c>
      <c r="L802" s="42">
        <f t="shared" si="139"/>
        <v>26708.17</v>
      </c>
      <c r="M802" s="34" t="s">
        <v>3058</v>
      </c>
      <c r="N802" s="44">
        <v>0</v>
      </c>
      <c r="O802" s="34" t="s">
        <v>3066</v>
      </c>
      <c r="P802" s="41">
        <v>1</v>
      </c>
      <c r="Q802" s="41">
        <f t="shared" ref="Q802:Q808" si="147">P802*J802</f>
        <v>13</v>
      </c>
      <c r="R802" s="41">
        <v>0</v>
      </c>
      <c r="S802" s="41">
        <v>-26708.17</v>
      </c>
      <c r="T802" s="41" t="s">
        <v>3012</v>
      </c>
    </row>
    <row r="803" spans="1:20" s="43" customFormat="1" ht="19.5" customHeight="1" x14ac:dyDescent="0.2">
      <c r="A803" s="35">
        <v>788</v>
      </c>
      <c r="B803" s="36" t="s">
        <v>807</v>
      </c>
      <c r="C803" s="37" t="s">
        <v>1789</v>
      </c>
      <c r="D803" s="38" t="s">
        <v>2641</v>
      </c>
      <c r="E803" s="39">
        <v>531676</v>
      </c>
      <c r="F803" s="37" t="s">
        <v>2950</v>
      </c>
      <c r="G803" s="34">
        <v>2006</v>
      </c>
      <c r="H803" s="34" t="s">
        <v>3002</v>
      </c>
      <c r="I803" s="37" t="s">
        <v>3009</v>
      </c>
      <c r="J803" s="40">
        <v>25</v>
      </c>
      <c r="K803" s="41">
        <v>22.94</v>
      </c>
      <c r="L803" s="42">
        <f t="shared" si="139"/>
        <v>573.5</v>
      </c>
      <c r="M803" s="34" t="s">
        <v>3058</v>
      </c>
      <c r="N803" s="44">
        <v>0</v>
      </c>
      <c r="O803" s="34" t="s">
        <v>3066</v>
      </c>
      <c r="P803" s="41">
        <v>1</v>
      </c>
      <c r="Q803" s="41">
        <f t="shared" si="147"/>
        <v>25</v>
      </c>
      <c r="R803" s="41">
        <v>0</v>
      </c>
      <c r="S803" s="41">
        <v>-573.5</v>
      </c>
      <c r="T803" s="41" t="s">
        <v>3012</v>
      </c>
    </row>
    <row r="804" spans="1:20" s="43" customFormat="1" ht="19.5" customHeight="1" x14ac:dyDescent="0.2">
      <c r="A804" s="35">
        <v>789</v>
      </c>
      <c r="B804" s="36" t="s">
        <v>808</v>
      </c>
      <c r="C804" s="37" t="s">
        <v>1790</v>
      </c>
      <c r="D804" s="38" t="s">
        <v>2642</v>
      </c>
      <c r="E804" s="39">
        <v>544194</v>
      </c>
      <c r="F804" s="37" t="s">
        <v>2950</v>
      </c>
      <c r="G804" s="34">
        <v>2006</v>
      </c>
      <c r="H804" s="34" t="s">
        <v>3002</v>
      </c>
      <c r="I804" s="37" t="s">
        <v>3009</v>
      </c>
      <c r="J804" s="40">
        <v>63</v>
      </c>
      <c r="K804" s="41">
        <v>37.75</v>
      </c>
      <c r="L804" s="42">
        <f t="shared" si="139"/>
        <v>2378.25</v>
      </c>
      <c r="M804" s="34" t="s">
        <v>3058</v>
      </c>
      <c r="N804" s="44">
        <v>0</v>
      </c>
      <c r="O804" s="34" t="s">
        <v>3066</v>
      </c>
      <c r="P804" s="41">
        <v>1</v>
      </c>
      <c r="Q804" s="41">
        <f t="shared" si="147"/>
        <v>63</v>
      </c>
      <c r="R804" s="41">
        <v>0</v>
      </c>
      <c r="S804" s="41">
        <v>-2378.25</v>
      </c>
      <c r="T804" s="41" t="s">
        <v>3012</v>
      </c>
    </row>
    <row r="805" spans="1:20" s="43" customFormat="1" ht="19.5" customHeight="1" x14ac:dyDescent="0.2">
      <c r="A805" s="35">
        <v>790</v>
      </c>
      <c r="B805" s="36" t="s">
        <v>809</v>
      </c>
      <c r="C805" s="37" t="s">
        <v>1791</v>
      </c>
      <c r="D805" s="38" t="s">
        <v>2643</v>
      </c>
      <c r="E805" s="39">
        <v>337288</v>
      </c>
      <c r="F805" s="37" t="s">
        <v>2933</v>
      </c>
      <c r="G805" s="34">
        <v>2006</v>
      </c>
      <c r="H805" s="34" t="s">
        <v>3002</v>
      </c>
      <c r="I805" s="37" t="s">
        <v>3009</v>
      </c>
      <c r="J805" s="40">
        <v>7</v>
      </c>
      <c r="K805" s="41">
        <v>160.26428571428571</v>
      </c>
      <c r="L805" s="42">
        <f t="shared" si="139"/>
        <v>1121.8499999999999</v>
      </c>
      <c r="M805" s="34" t="s">
        <v>3058</v>
      </c>
      <c r="N805" s="44">
        <v>0</v>
      </c>
      <c r="O805" s="34" t="s">
        <v>3067</v>
      </c>
      <c r="P805" s="41">
        <f t="shared" ref="P805:P808" si="148">K805*0.3</f>
        <v>48.07928571428571</v>
      </c>
      <c r="Q805" s="41">
        <f t="shared" si="147"/>
        <v>336.55499999999995</v>
      </c>
      <c r="R805" s="41">
        <v>0</v>
      </c>
      <c r="S805" s="41">
        <v>-1121.8499999999999</v>
      </c>
      <c r="T805" s="41" t="s">
        <v>3012</v>
      </c>
    </row>
    <row r="806" spans="1:20" s="43" customFormat="1" ht="19.5" customHeight="1" x14ac:dyDescent="0.2">
      <c r="A806" s="35">
        <v>791</v>
      </c>
      <c r="B806" s="36" t="s">
        <v>810</v>
      </c>
      <c r="C806" s="37" t="s">
        <v>1792</v>
      </c>
      <c r="D806" s="38" t="s">
        <v>2644</v>
      </c>
      <c r="E806" s="39">
        <v>335128</v>
      </c>
      <c r="F806" s="37" t="s">
        <v>2933</v>
      </c>
      <c r="G806" s="34">
        <v>2006</v>
      </c>
      <c r="H806" s="34" t="s">
        <v>3002</v>
      </c>
      <c r="I806" s="37" t="s">
        <v>3009</v>
      </c>
      <c r="J806" s="40">
        <v>2</v>
      </c>
      <c r="K806" s="41">
        <v>9.3800000000000008</v>
      </c>
      <c r="L806" s="42">
        <f t="shared" si="139"/>
        <v>18.760000000000002</v>
      </c>
      <c r="M806" s="34" t="s">
        <v>3058</v>
      </c>
      <c r="N806" s="44">
        <v>0</v>
      </c>
      <c r="O806" s="34" t="s">
        <v>3067</v>
      </c>
      <c r="P806" s="41">
        <f t="shared" si="148"/>
        <v>2.8140000000000001</v>
      </c>
      <c r="Q806" s="41">
        <f t="shared" si="147"/>
        <v>5.6280000000000001</v>
      </c>
      <c r="R806" s="41">
        <v>0</v>
      </c>
      <c r="S806" s="41">
        <v>-18.760000000000002</v>
      </c>
      <c r="T806" s="41" t="s">
        <v>3012</v>
      </c>
    </row>
    <row r="807" spans="1:20" s="43" customFormat="1" ht="19.5" customHeight="1" x14ac:dyDescent="0.2">
      <c r="A807" s="35">
        <v>792</v>
      </c>
      <c r="B807" s="36" t="s">
        <v>811</v>
      </c>
      <c r="C807" s="37" t="s">
        <v>1793</v>
      </c>
      <c r="D807" s="38" t="s">
        <v>2645</v>
      </c>
      <c r="E807" s="39">
        <v>351192</v>
      </c>
      <c r="F807" s="37" t="s">
        <v>2933</v>
      </c>
      <c r="G807" s="34">
        <v>2006</v>
      </c>
      <c r="H807" s="34" t="s">
        <v>3002</v>
      </c>
      <c r="I807" s="37" t="s">
        <v>3009</v>
      </c>
      <c r="J807" s="40">
        <v>1</v>
      </c>
      <c r="K807" s="41">
        <v>110</v>
      </c>
      <c r="L807" s="42">
        <f t="shared" si="139"/>
        <v>110</v>
      </c>
      <c r="M807" s="34" t="s">
        <v>3058</v>
      </c>
      <c r="N807" s="44">
        <v>0</v>
      </c>
      <c r="O807" s="34" t="s">
        <v>3067</v>
      </c>
      <c r="P807" s="41">
        <f t="shared" si="148"/>
        <v>33</v>
      </c>
      <c r="Q807" s="41">
        <f t="shared" si="147"/>
        <v>33</v>
      </c>
      <c r="R807" s="41">
        <v>0</v>
      </c>
      <c r="S807" s="41">
        <v>-110</v>
      </c>
      <c r="T807" s="41" t="s">
        <v>3012</v>
      </c>
    </row>
    <row r="808" spans="1:20" s="43" customFormat="1" ht="19.5" customHeight="1" x14ac:dyDescent="0.2">
      <c r="A808" s="35">
        <v>793</v>
      </c>
      <c r="B808" s="36" t="s">
        <v>812</v>
      </c>
      <c r="C808" s="37" t="s">
        <v>1794</v>
      </c>
      <c r="D808" s="38" t="s">
        <v>2646</v>
      </c>
      <c r="E808" s="39">
        <v>382266</v>
      </c>
      <c r="F808" s="37" t="s">
        <v>2952</v>
      </c>
      <c r="G808" s="34">
        <v>2007</v>
      </c>
      <c r="H808" s="34" t="s">
        <v>3002</v>
      </c>
      <c r="I808" s="37" t="s">
        <v>3009</v>
      </c>
      <c r="J808" s="40">
        <v>28</v>
      </c>
      <c r="K808" s="41">
        <v>18.78</v>
      </c>
      <c r="L808" s="42">
        <f t="shared" si="139"/>
        <v>525.84</v>
      </c>
      <c r="M808" s="34" t="s">
        <v>3058</v>
      </c>
      <c r="N808" s="44">
        <v>0</v>
      </c>
      <c r="O808" s="34" t="s">
        <v>3067</v>
      </c>
      <c r="P808" s="41">
        <f t="shared" si="148"/>
        <v>5.6340000000000003</v>
      </c>
      <c r="Q808" s="41">
        <f t="shared" si="147"/>
        <v>157.75200000000001</v>
      </c>
      <c r="R808" s="41">
        <v>0</v>
      </c>
      <c r="S808" s="41">
        <v>-525.84</v>
      </c>
      <c r="T808" s="41" t="s">
        <v>3012</v>
      </c>
    </row>
    <row r="809" spans="1:20" s="43" customFormat="1" ht="19.5" customHeight="1" x14ac:dyDescent="0.2">
      <c r="A809" s="35">
        <v>794</v>
      </c>
      <c r="B809" s="36" t="s">
        <v>813</v>
      </c>
      <c r="C809" s="37" t="s">
        <v>1795</v>
      </c>
      <c r="D809" s="38" t="s">
        <v>2647</v>
      </c>
      <c r="E809" s="39">
        <v>344300</v>
      </c>
      <c r="F809" s="37" t="s">
        <v>2950</v>
      </c>
      <c r="G809" s="34">
        <v>2007</v>
      </c>
      <c r="H809" s="34" t="s">
        <v>3002</v>
      </c>
      <c r="I809" s="37" t="s">
        <v>3009</v>
      </c>
      <c r="J809" s="40">
        <v>149</v>
      </c>
      <c r="K809" s="41">
        <v>10.006241610738256</v>
      </c>
      <c r="L809" s="42">
        <f t="shared" si="139"/>
        <v>1490.93</v>
      </c>
      <c r="M809" s="34" t="s">
        <v>3059</v>
      </c>
      <c r="N809" s="44">
        <v>14.9</v>
      </c>
      <c r="O809" s="34" t="s">
        <v>3067</v>
      </c>
      <c r="P809" s="41">
        <f>K809*0.5</f>
        <v>5.0031208053691278</v>
      </c>
      <c r="Q809" s="41">
        <f>P809*J809</f>
        <v>745.46500000000003</v>
      </c>
      <c r="R809" s="41">
        <v>217.54</v>
      </c>
      <c r="S809" s="41">
        <v>-1273.3900000000001</v>
      </c>
      <c r="T809" s="41" t="s">
        <v>3012</v>
      </c>
    </row>
    <row r="810" spans="1:20" s="43" customFormat="1" ht="19.5" customHeight="1" x14ac:dyDescent="0.2">
      <c r="A810" s="35">
        <v>795</v>
      </c>
      <c r="B810" s="36" t="s">
        <v>814</v>
      </c>
      <c r="C810" s="37" t="s">
        <v>1796</v>
      </c>
      <c r="D810" s="38" t="s">
        <v>2648</v>
      </c>
      <c r="E810" s="39">
        <v>385475</v>
      </c>
      <c r="F810" s="37" t="s">
        <v>2911</v>
      </c>
      <c r="G810" s="34">
        <v>2007</v>
      </c>
      <c r="H810" s="34" t="s">
        <v>3002</v>
      </c>
      <c r="I810" s="37" t="s">
        <v>3009</v>
      </c>
      <c r="J810" s="40">
        <v>500</v>
      </c>
      <c r="K810" s="41">
        <v>6.0758799999999997</v>
      </c>
      <c r="L810" s="42">
        <f t="shared" si="139"/>
        <v>3037.94</v>
      </c>
      <c r="M810" s="34" t="s">
        <v>3058</v>
      </c>
      <c r="N810" s="44">
        <v>0</v>
      </c>
      <c r="O810" s="34" t="s">
        <v>3067</v>
      </c>
      <c r="P810" s="41">
        <f>K810*0.3</f>
        <v>1.8227639999999998</v>
      </c>
      <c r="Q810" s="41">
        <f>P810*J810</f>
        <v>911.38199999999995</v>
      </c>
      <c r="R810" s="41">
        <v>0</v>
      </c>
      <c r="S810" s="41">
        <v>-3037.94</v>
      </c>
      <c r="T810" s="41" t="s">
        <v>3012</v>
      </c>
    </row>
    <row r="811" spans="1:20" s="43" customFormat="1" ht="19.5" customHeight="1" x14ac:dyDescent="0.2">
      <c r="A811" s="35">
        <v>796</v>
      </c>
      <c r="B811" s="36" t="s">
        <v>815</v>
      </c>
      <c r="C811" s="37" t="s">
        <v>1797</v>
      </c>
      <c r="D811" s="38" t="s">
        <v>2649</v>
      </c>
      <c r="E811" s="39">
        <v>407918</v>
      </c>
      <c r="F811" s="37" t="s">
        <v>2824</v>
      </c>
      <c r="G811" s="34">
        <v>2010</v>
      </c>
      <c r="H811" s="34" t="s">
        <v>3002</v>
      </c>
      <c r="I811" s="37" t="s">
        <v>37</v>
      </c>
      <c r="J811" s="40">
        <v>2E-3</v>
      </c>
      <c r="K811" s="41">
        <v>77140</v>
      </c>
      <c r="L811" s="42">
        <f t="shared" si="139"/>
        <v>154.28</v>
      </c>
      <c r="M811" s="34" t="s">
        <v>3059</v>
      </c>
      <c r="N811" s="44">
        <v>2</v>
      </c>
      <c r="O811" s="34" t="s">
        <v>3067</v>
      </c>
      <c r="P811" s="41">
        <f t="shared" ref="P811:P817" si="149">K811*0.5</f>
        <v>38570</v>
      </c>
      <c r="Q811" s="41">
        <f t="shared" ref="Q811:Q817" si="150">P811*J811</f>
        <v>77.14</v>
      </c>
      <c r="R811" s="41">
        <v>29.2</v>
      </c>
      <c r="S811" s="41">
        <v>-125.08</v>
      </c>
      <c r="T811" s="41" t="s">
        <v>3012</v>
      </c>
    </row>
    <row r="812" spans="1:20" s="43" customFormat="1" ht="19.5" customHeight="1" x14ac:dyDescent="0.2">
      <c r="A812" s="35">
        <v>797</v>
      </c>
      <c r="B812" s="36" t="s">
        <v>816</v>
      </c>
      <c r="C812" s="37" t="s">
        <v>1798</v>
      </c>
      <c r="D812" s="38" t="s">
        <v>2650</v>
      </c>
      <c r="E812" s="39">
        <v>409286</v>
      </c>
      <c r="F812" s="37" t="s">
        <v>2824</v>
      </c>
      <c r="G812" s="34">
        <v>2010</v>
      </c>
      <c r="H812" s="34" t="s">
        <v>3002</v>
      </c>
      <c r="I812" s="37" t="s">
        <v>37</v>
      </c>
      <c r="J812" s="40">
        <v>3.9E-2</v>
      </c>
      <c r="K812" s="41">
        <v>53386.666666666664</v>
      </c>
      <c r="L812" s="42">
        <f t="shared" si="139"/>
        <v>2082.08</v>
      </c>
      <c r="M812" s="34" t="s">
        <v>3059</v>
      </c>
      <c r="N812" s="44">
        <v>39</v>
      </c>
      <c r="O812" s="34" t="s">
        <v>3067</v>
      </c>
      <c r="P812" s="41">
        <f t="shared" si="149"/>
        <v>26693.333333333332</v>
      </c>
      <c r="Q812" s="41">
        <f t="shared" si="150"/>
        <v>1041.04</v>
      </c>
      <c r="R812" s="41">
        <v>569.4</v>
      </c>
      <c r="S812" s="41">
        <v>-1512.6799999999998</v>
      </c>
      <c r="T812" s="41" t="s">
        <v>3012</v>
      </c>
    </row>
    <row r="813" spans="1:20" s="43" customFormat="1" ht="19.5" customHeight="1" x14ac:dyDescent="0.2">
      <c r="A813" s="35">
        <v>798</v>
      </c>
      <c r="B813" s="36" t="s">
        <v>817</v>
      </c>
      <c r="C813" s="37" t="s">
        <v>1799</v>
      </c>
      <c r="D813" s="38" t="s">
        <v>2651</v>
      </c>
      <c r="E813" s="39">
        <v>375457</v>
      </c>
      <c r="F813" s="37" t="s">
        <v>2866</v>
      </c>
      <c r="G813" s="34">
        <v>2010</v>
      </c>
      <c r="H813" s="34" t="s">
        <v>3002</v>
      </c>
      <c r="I813" s="37" t="s">
        <v>37</v>
      </c>
      <c r="J813" s="40">
        <v>0.01</v>
      </c>
      <c r="K813" s="41">
        <v>84600</v>
      </c>
      <c r="L813" s="42">
        <f t="shared" si="139"/>
        <v>846</v>
      </c>
      <c r="M813" s="34" t="s">
        <v>3059</v>
      </c>
      <c r="N813" s="44">
        <v>10</v>
      </c>
      <c r="O813" s="34" t="s">
        <v>3067</v>
      </c>
      <c r="P813" s="41">
        <f t="shared" si="149"/>
        <v>42300</v>
      </c>
      <c r="Q813" s="41">
        <f t="shared" si="150"/>
        <v>423</v>
      </c>
      <c r="R813" s="41">
        <v>146</v>
      </c>
      <c r="S813" s="41">
        <v>-700</v>
      </c>
      <c r="T813" s="41" t="s">
        <v>3012</v>
      </c>
    </row>
    <row r="814" spans="1:20" s="43" customFormat="1" ht="19.5" customHeight="1" x14ac:dyDescent="0.2">
      <c r="A814" s="35">
        <v>799</v>
      </c>
      <c r="B814" s="36" t="s">
        <v>818</v>
      </c>
      <c r="C814" s="37" t="s">
        <v>1800</v>
      </c>
      <c r="D814" s="38" t="s">
        <v>2652</v>
      </c>
      <c r="E814" s="39">
        <v>411271</v>
      </c>
      <c r="F814" s="37" t="s">
        <v>2953</v>
      </c>
      <c r="G814" s="34">
        <v>2010</v>
      </c>
      <c r="H814" s="34" t="s">
        <v>3002</v>
      </c>
      <c r="I814" s="37" t="s">
        <v>37</v>
      </c>
      <c r="J814" s="40">
        <v>0.255</v>
      </c>
      <c r="K814" s="41">
        <v>91763.686274509804</v>
      </c>
      <c r="L814" s="42">
        <f t="shared" si="139"/>
        <v>23399.74</v>
      </c>
      <c r="M814" s="34" t="s">
        <v>3059</v>
      </c>
      <c r="N814" s="44">
        <v>255</v>
      </c>
      <c r="O814" s="34" t="s">
        <v>3067</v>
      </c>
      <c r="P814" s="41">
        <f t="shared" si="149"/>
        <v>45881.843137254902</v>
      </c>
      <c r="Q814" s="41">
        <f t="shared" si="150"/>
        <v>11699.87</v>
      </c>
      <c r="R814" s="41">
        <v>3723</v>
      </c>
      <c r="S814" s="41">
        <v>-19676.740000000002</v>
      </c>
      <c r="T814" s="41" t="s">
        <v>3012</v>
      </c>
    </row>
    <row r="815" spans="1:20" s="43" customFormat="1" ht="19.5" customHeight="1" x14ac:dyDescent="0.2">
      <c r="A815" s="35">
        <v>800</v>
      </c>
      <c r="B815" s="36" t="s">
        <v>819</v>
      </c>
      <c r="C815" s="37" t="s">
        <v>1801</v>
      </c>
      <c r="D815" s="38" t="s">
        <v>2653</v>
      </c>
      <c r="E815" s="39">
        <v>383005</v>
      </c>
      <c r="F815" s="37" t="s">
        <v>43</v>
      </c>
      <c r="G815" s="34">
        <v>2010</v>
      </c>
      <c r="H815" s="34" t="s">
        <v>3002</v>
      </c>
      <c r="I815" s="37" t="s">
        <v>37</v>
      </c>
      <c r="J815" s="40">
        <v>4.0000000000000001E-3</v>
      </c>
      <c r="K815" s="41">
        <v>90385</v>
      </c>
      <c r="L815" s="42">
        <f t="shared" si="139"/>
        <v>361.54</v>
      </c>
      <c r="M815" s="34" t="s">
        <v>3059</v>
      </c>
      <c r="N815" s="44">
        <v>4</v>
      </c>
      <c r="O815" s="34" t="s">
        <v>3067</v>
      </c>
      <c r="P815" s="41">
        <f t="shared" si="149"/>
        <v>45192.5</v>
      </c>
      <c r="Q815" s="41">
        <f t="shared" si="150"/>
        <v>180.77</v>
      </c>
      <c r="R815" s="41">
        <v>58.4</v>
      </c>
      <c r="S815" s="41">
        <v>-303.14000000000004</v>
      </c>
      <c r="T815" s="41" t="s">
        <v>3012</v>
      </c>
    </row>
    <row r="816" spans="1:20" s="43" customFormat="1" ht="19.5" customHeight="1" x14ac:dyDescent="0.2">
      <c r="A816" s="35">
        <v>801</v>
      </c>
      <c r="B816" s="36" t="s">
        <v>820</v>
      </c>
      <c r="C816" s="37" t="s">
        <v>1802</v>
      </c>
      <c r="D816" s="38" t="s">
        <v>2654</v>
      </c>
      <c r="E816" s="39">
        <v>356713</v>
      </c>
      <c r="F816" s="37" t="s">
        <v>2824</v>
      </c>
      <c r="G816" s="34">
        <v>2005</v>
      </c>
      <c r="H816" s="34" t="s">
        <v>3002</v>
      </c>
      <c r="I816" s="37" t="s">
        <v>37</v>
      </c>
      <c r="J816" s="40">
        <v>6.0000000000000001E-3</v>
      </c>
      <c r="K816" s="41">
        <v>25630</v>
      </c>
      <c r="L816" s="42">
        <f t="shared" si="139"/>
        <v>153.78</v>
      </c>
      <c r="M816" s="34" t="s">
        <v>3059</v>
      </c>
      <c r="N816" s="44">
        <v>6</v>
      </c>
      <c r="O816" s="34" t="s">
        <v>3067</v>
      </c>
      <c r="P816" s="41">
        <f t="shared" si="149"/>
        <v>12815</v>
      </c>
      <c r="Q816" s="41">
        <f t="shared" si="150"/>
        <v>76.89</v>
      </c>
      <c r="R816" s="41">
        <v>87.6</v>
      </c>
      <c r="S816" s="41">
        <v>-66.180000000000007</v>
      </c>
      <c r="T816" s="41" t="s">
        <v>3012</v>
      </c>
    </row>
    <row r="817" spans="1:21" s="43" customFormat="1" ht="19.5" customHeight="1" x14ac:dyDescent="0.2">
      <c r="A817" s="35">
        <v>802</v>
      </c>
      <c r="B817" s="36" t="s">
        <v>821</v>
      </c>
      <c r="C817" s="37" t="s">
        <v>1803</v>
      </c>
      <c r="D817" s="38" t="s">
        <v>2655</v>
      </c>
      <c r="E817" s="39">
        <v>376073</v>
      </c>
      <c r="F817" s="37" t="s">
        <v>2954</v>
      </c>
      <c r="G817" s="34">
        <v>2005</v>
      </c>
      <c r="H817" s="34" t="s">
        <v>3002</v>
      </c>
      <c r="I817" s="37" t="s">
        <v>37</v>
      </c>
      <c r="J817" s="40">
        <v>9.9000000000000005E-2</v>
      </c>
      <c r="K817" s="41">
        <v>58813.63636363636</v>
      </c>
      <c r="L817" s="42">
        <f t="shared" si="139"/>
        <v>5822.55</v>
      </c>
      <c r="M817" s="34" t="s">
        <v>3059</v>
      </c>
      <c r="N817" s="44">
        <v>99</v>
      </c>
      <c r="O817" s="34" t="s">
        <v>3067</v>
      </c>
      <c r="P817" s="41">
        <f t="shared" si="149"/>
        <v>29406.81818181818</v>
      </c>
      <c r="Q817" s="41">
        <f t="shared" si="150"/>
        <v>2911.2750000000001</v>
      </c>
      <c r="R817" s="41">
        <v>1445.3999999999999</v>
      </c>
      <c r="S817" s="41">
        <v>-4377.1500000000005</v>
      </c>
      <c r="T817" s="41" t="s">
        <v>3012</v>
      </c>
    </row>
    <row r="818" spans="1:21" s="43" customFormat="1" ht="19.5" customHeight="1" x14ac:dyDescent="0.2">
      <c r="A818" s="35">
        <v>803</v>
      </c>
      <c r="B818" s="36" t="s">
        <v>822</v>
      </c>
      <c r="C818" s="37" t="s">
        <v>1804</v>
      </c>
      <c r="D818" s="38" t="s">
        <v>2656</v>
      </c>
      <c r="E818" s="39">
        <v>373447</v>
      </c>
      <c r="F818" s="37" t="s">
        <v>2955</v>
      </c>
      <c r="G818" s="34">
        <v>2005</v>
      </c>
      <c r="H818" s="34" t="s">
        <v>3002</v>
      </c>
      <c r="I818" s="37" t="s">
        <v>37</v>
      </c>
      <c r="J818" s="40">
        <v>0.02</v>
      </c>
      <c r="K818" s="41">
        <v>276949</v>
      </c>
      <c r="L818" s="42">
        <f t="shared" si="139"/>
        <v>5538.9800000000005</v>
      </c>
      <c r="M818" s="34" t="s">
        <v>3061</v>
      </c>
      <c r="N818" s="44">
        <v>20</v>
      </c>
      <c r="O818" s="34" t="s">
        <v>3067</v>
      </c>
      <c r="P818" s="41">
        <v>65</v>
      </c>
      <c r="Q818" s="41">
        <f>P818*N818</f>
        <v>1300</v>
      </c>
      <c r="R818" s="41">
        <v>1300</v>
      </c>
      <c r="S818" s="41">
        <v>-4238.9800000000005</v>
      </c>
      <c r="T818" s="41" t="s">
        <v>3012</v>
      </c>
    </row>
    <row r="819" spans="1:21" s="43" customFormat="1" ht="19.5" customHeight="1" x14ac:dyDescent="0.2">
      <c r="A819" s="35">
        <v>804</v>
      </c>
      <c r="B819" s="36" t="s">
        <v>823</v>
      </c>
      <c r="C819" s="37" t="s">
        <v>1805</v>
      </c>
      <c r="D819" s="38" t="s">
        <v>2657</v>
      </c>
      <c r="E819" s="39">
        <v>410498</v>
      </c>
      <c r="F819" s="37" t="s">
        <v>2956</v>
      </c>
      <c r="G819" s="34">
        <v>2005</v>
      </c>
      <c r="H819" s="34" t="s">
        <v>3002</v>
      </c>
      <c r="I819" s="37" t="s">
        <v>37</v>
      </c>
      <c r="J819" s="40">
        <v>1.4E-2</v>
      </c>
      <c r="K819" s="41">
        <v>23050</v>
      </c>
      <c r="L819" s="42">
        <f t="shared" si="139"/>
        <v>322.7</v>
      </c>
      <c r="M819" s="34" t="s">
        <v>3059</v>
      </c>
      <c r="N819" s="44">
        <v>14</v>
      </c>
      <c r="O819" s="34" t="s">
        <v>3067</v>
      </c>
      <c r="P819" s="41">
        <f t="shared" ref="P819:P825" si="151">K819*0.5</f>
        <v>11525</v>
      </c>
      <c r="Q819" s="41">
        <f t="shared" ref="Q819:Q825" si="152">P819*J819</f>
        <v>161.35</v>
      </c>
      <c r="R819" s="41">
        <v>204.4</v>
      </c>
      <c r="S819" s="41">
        <v>-118.29999999999998</v>
      </c>
      <c r="T819" s="41" t="s">
        <v>3012</v>
      </c>
    </row>
    <row r="820" spans="1:21" s="43" customFormat="1" ht="19.5" customHeight="1" x14ac:dyDescent="0.2">
      <c r="A820" s="35">
        <v>805</v>
      </c>
      <c r="B820" s="36" t="s">
        <v>824</v>
      </c>
      <c r="C820" s="37" t="s">
        <v>1806</v>
      </c>
      <c r="D820" s="38" t="s">
        <v>2658</v>
      </c>
      <c r="E820" s="39">
        <v>397587</v>
      </c>
      <c r="F820" s="37" t="s">
        <v>2911</v>
      </c>
      <c r="G820" s="34">
        <v>2005</v>
      </c>
      <c r="H820" s="34" t="s">
        <v>3002</v>
      </c>
      <c r="I820" s="37" t="s">
        <v>37</v>
      </c>
      <c r="J820" s="40">
        <v>4.3999999999999997E-2</v>
      </c>
      <c r="K820" s="41">
        <v>34745.681818181816</v>
      </c>
      <c r="L820" s="42">
        <f t="shared" si="139"/>
        <v>1528.8099999999997</v>
      </c>
      <c r="M820" s="34" t="s">
        <v>3059</v>
      </c>
      <c r="N820" s="44">
        <v>44</v>
      </c>
      <c r="O820" s="34" t="s">
        <v>3067</v>
      </c>
      <c r="P820" s="41">
        <f t="shared" si="151"/>
        <v>17372.840909090908</v>
      </c>
      <c r="Q820" s="41">
        <f t="shared" si="152"/>
        <v>764.40499999999986</v>
      </c>
      <c r="R820" s="41">
        <v>642.4</v>
      </c>
      <c r="S820" s="41">
        <v>-886.40999999999974</v>
      </c>
      <c r="T820" s="41" t="s">
        <v>3012</v>
      </c>
    </row>
    <row r="821" spans="1:21" s="43" customFormat="1" ht="19.5" customHeight="1" x14ac:dyDescent="0.2">
      <c r="A821" s="35">
        <v>806</v>
      </c>
      <c r="B821" s="36" t="s">
        <v>825</v>
      </c>
      <c r="C821" s="37" t="s">
        <v>1807</v>
      </c>
      <c r="D821" s="38" t="s">
        <v>2659</v>
      </c>
      <c r="E821" s="39">
        <v>413048</v>
      </c>
      <c r="F821" s="37" t="s">
        <v>2843</v>
      </c>
      <c r="G821" s="34">
        <v>2005</v>
      </c>
      <c r="H821" s="34" t="s">
        <v>3002</v>
      </c>
      <c r="I821" s="37" t="s">
        <v>37</v>
      </c>
      <c r="J821" s="40">
        <v>0.16</v>
      </c>
      <c r="K821" s="41">
        <v>34406.75</v>
      </c>
      <c r="L821" s="42">
        <f t="shared" si="139"/>
        <v>5505.08</v>
      </c>
      <c r="M821" s="34" t="s">
        <v>3059</v>
      </c>
      <c r="N821" s="44">
        <v>160</v>
      </c>
      <c r="O821" s="34" t="s">
        <v>3067</v>
      </c>
      <c r="P821" s="41">
        <f t="shared" si="151"/>
        <v>17203.375</v>
      </c>
      <c r="Q821" s="41">
        <f t="shared" si="152"/>
        <v>2752.54</v>
      </c>
      <c r="R821" s="41">
        <v>2336</v>
      </c>
      <c r="S821" s="41">
        <v>-3169.08</v>
      </c>
      <c r="T821" s="41" t="s">
        <v>3012</v>
      </c>
    </row>
    <row r="822" spans="1:21" s="43" customFormat="1" ht="19.5" customHeight="1" x14ac:dyDescent="0.2">
      <c r="A822" s="35">
        <v>807</v>
      </c>
      <c r="B822" s="36" t="s">
        <v>826</v>
      </c>
      <c r="C822" s="37" t="s">
        <v>1808</v>
      </c>
      <c r="D822" s="38" t="s">
        <v>2660</v>
      </c>
      <c r="E822" s="39">
        <v>472193</v>
      </c>
      <c r="F822" s="37" t="s">
        <v>43</v>
      </c>
      <c r="G822" s="34">
        <v>2005</v>
      </c>
      <c r="H822" s="34" t="s">
        <v>3002</v>
      </c>
      <c r="I822" s="37" t="s">
        <v>37</v>
      </c>
      <c r="J822" s="40">
        <v>2.3E-2</v>
      </c>
      <c r="K822" s="41">
        <v>164007.82608695651</v>
      </c>
      <c r="L822" s="42">
        <f t="shared" si="139"/>
        <v>3772.18</v>
      </c>
      <c r="M822" s="34" t="s">
        <v>3059</v>
      </c>
      <c r="N822" s="44">
        <v>23</v>
      </c>
      <c r="O822" s="34" t="s">
        <v>3067</v>
      </c>
      <c r="P822" s="41">
        <f t="shared" si="151"/>
        <v>82003.913043478256</v>
      </c>
      <c r="Q822" s="41">
        <f t="shared" si="152"/>
        <v>1886.09</v>
      </c>
      <c r="R822" s="41">
        <v>335.8</v>
      </c>
      <c r="S822" s="41">
        <v>-3436.3799999999997</v>
      </c>
      <c r="T822" s="41" t="s">
        <v>3012</v>
      </c>
    </row>
    <row r="823" spans="1:21" s="43" customFormat="1" ht="19.5" customHeight="1" x14ac:dyDescent="0.2">
      <c r="A823" s="35">
        <v>808</v>
      </c>
      <c r="B823" s="36" t="s">
        <v>827</v>
      </c>
      <c r="C823" s="37" t="s">
        <v>1809</v>
      </c>
      <c r="D823" s="38" t="s">
        <v>2661</v>
      </c>
      <c r="E823" s="39">
        <v>414715</v>
      </c>
      <c r="F823" s="37" t="s">
        <v>43</v>
      </c>
      <c r="G823" s="34">
        <v>2005</v>
      </c>
      <c r="H823" s="34" t="s">
        <v>3002</v>
      </c>
      <c r="I823" s="37" t="s">
        <v>37</v>
      </c>
      <c r="J823" s="40">
        <v>0.14099999999999999</v>
      </c>
      <c r="K823" s="41">
        <v>508772.3404255319</v>
      </c>
      <c r="L823" s="42">
        <f t="shared" si="139"/>
        <v>71736.899999999994</v>
      </c>
      <c r="M823" s="34" t="s">
        <v>3059</v>
      </c>
      <c r="N823" s="44">
        <v>141</v>
      </c>
      <c r="O823" s="34" t="s">
        <v>3067</v>
      </c>
      <c r="P823" s="41">
        <f t="shared" si="151"/>
        <v>254386.17021276595</v>
      </c>
      <c r="Q823" s="41">
        <f t="shared" si="152"/>
        <v>35868.449999999997</v>
      </c>
      <c r="R823" s="41">
        <v>2058.6</v>
      </c>
      <c r="S823" s="41">
        <v>-69678.299999999988</v>
      </c>
      <c r="T823" s="41" t="s">
        <v>3012</v>
      </c>
    </row>
    <row r="824" spans="1:21" s="43" customFormat="1" ht="19.5" customHeight="1" x14ac:dyDescent="0.2">
      <c r="A824" s="35">
        <v>809</v>
      </c>
      <c r="B824" s="36" t="s">
        <v>828</v>
      </c>
      <c r="C824" s="37" t="s">
        <v>1810</v>
      </c>
      <c r="D824" s="38" t="s">
        <v>2662</v>
      </c>
      <c r="E824" s="39">
        <v>357042</v>
      </c>
      <c r="F824" s="37" t="s">
        <v>2956</v>
      </c>
      <c r="G824" s="34">
        <v>2005</v>
      </c>
      <c r="H824" s="34" t="s">
        <v>3002</v>
      </c>
      <c r="I824" s="37" t="s">
        <v>37</v>
      </c>
      <c r="J824" s="40">
        <v>0.01</v>
      </c>
      <c r="K824" s="41">
        <v>32033.999999999996</v>
      </c>
      <c r="L824" s="42">
        <f t="shared" si="139"/>
        <v>320.33999999999997</v>
      </c>
      <c r="M824" s="34" t="s">
        <v>3059</v>
      </c>
      <c r="N824" s="44">
        <v>10</v>
      </c>
      <c r="O824" s="34" t="s">
        <v>3067</v>
      </c>
      <c r="P824" s="41">
        <f t="shared" si="151"/>
        <v>16016.999999999998</v>
      </c>
      <c r="Q824" s="41">
        <f t="shared" si="152"/>
        <v>160.16999999999999</v>
      </c>
      <c r="R824" s="41">
        <v>146</v>
      </c>
      <c r="S824" s="41">
        <v>-174.33999999999997</v>
      </c>
      <c r="T824" s="41" t="s">
        <v>3012</v>
      </c>
    </row>
    <row r="825" spans="1:21" s="108" customFormat="1" ht="19.5" customHeight="1" x14ac:dyDescent="0.2">
      <c r="A825" s="99">
        <v>810</v>
      </c>
      <c r="B825" s="100" t="s">
        <v>829</v>
      </c>
      <c r="C825" s="101" t="s">
        <v>1811</v>
      </c>
      <c r="D825" s="102" t="s">
        <v>2663</v>
      </c>
      <c r="E825" s="103">
        <v>476231</v>
      </c>
      <c r="F825" s="101" t="s">
        <v>2824</v>
      </c>
      <c r="G825" s="104">
        <v>2005</v>
      </c>
      <c r="H825" s="104" t="s">
        <v>3002</v>
      </c>
      <c r="I825" s="101" t="s">
        <v>17</v>
      </c>
      <c r="J825" s="98">
        <v>358</v>
      </c>
      <c r="K825" s="105">
        <v>242.62432960893852</v>
      </c>
      <c r="L825" s="106">
        <f t="shared" si="139"/>
        <v>86859.51</v>
      </c>
      <c r="M825" s="104" t="s">
        <v>3059</v>
      </c>
      <c r="N825" s="107">
        <v>358</v>
      </c>
      <c r="O825" s="104" t="s">
        <v>3067</v>
      </c>
      <c r="P825" s="105">
        <f t="shared" si="151"/>
        <v>121.31216480446926</v>
      </c>
      <c r="Q825" s="105">
        <f t="shared" si="152"/>
        <v>43429.754999999997</v>
      </c>
      <c r="R825" s="105">
        <v>5226.8</v>
      </c>
      <c r="S825" s="105">
        <v>-81632.709999999992</v>
      </c>
      <c r="T825" s="105" t="s">
        <v>3012</v>
      </c>
      <c r="U825" s="108" t="s">
        <v>3093</v>
      </c>
    </row>
    <row r="826" spans="1:21" s="43" customFormat="1" ht="19.5" customHeight="1" x14ac:dyDescent="0.2">
      <c r="A826" s="35">
        <v>811</v>
      </c>
      <c r="B826" s="36" t="s">
        <v>830</v>
      </c>
      <c r="C826" s="37" t="s">
        <v>1812</v>
      </c>
      <c r="D826" s="38" t="s">
        <v>2664</v>
      </c>
      <c r="E826" s="39">
        <v>443923</v>
      </c>
      <c r="F826" s="37" t="s">
        <v>2876</v>
      </c>
      <c r="G826" s="34">
        <v>2005</v>
      </c>
      <c r="H826" s="34" t="s">
        <v>3002</v>
      </c>
      <c r="I826" s="37" t="s">
        <v>17</v>
      </c>
      <c r="J826" s="40">
        <v>4</v>
      </c>
      <c r="K826" s="41">
        <v>8744.2199999999993</v>
      </c>
      <c r="L826" s="42">
        <f t="shared" si="139"/>
        <v>34976.879999999997</v>
      </c>
      <c r="M826" s="34" t="s">
        <v>3058</v>
      </c>
      <c r="N826" s="44">
        <v>0</v>
      </c>
      <c r="O826" s="34" t="s">
        <v>3066</v>
      </c>
      <c r="P826" s="41">
        <v>1</v>
      </c>
      <c r="Q826" s="41">
        <f>P826*J826</f>
        <v>4</v>
      </c>
      <c r="R826" s="41">
        <v>0</v>
      </c>
      <c r="S826" s="41">
        <v>-34976.879999999997</v>
      </c>
      <c r="T826" s="41" t="s">
        <v>3012</v>
      </c>
    </row>
    <row r="827" spans="1:21" s="43" customFormat="1" ht="19.5" customHeight="1" x14ac:dyDescent="0.2">
      <c r="A827" s="35">
        <v>812</v>
      </c>
      <c r="B827" s="36" t="s">
        <v>831</v>
      </c>
      <c r="C827" s="37" t="s">
        <v>1813</v>
      </c>
      <c r="D827" s="38" t="s">
        <v>2665</v>
      </c>
      <c r="E827" s="39">
        <v>359702</v>
      </c>
      <c r="F827" s="37" t="s">
        <v>2825</v>
      </c>
      <c r="G827" s="34">
        <v>2005</v>
      </c>
      <c r="H827" s="34" t="s">
        <v>3002</v>
      </c>
      <c r="I827" s="37" t="s">
        <v>17</v>
      </c>
      <c r="J827" s="40">
        <v>1.66</v>
      </c>
      <c r="K827" s="41">
        <v>534.60843373493981</v>
      </c>
      <c r="L827" s="42">
        <f t="shared" si="139"/>
        <v>887.45</v>
      </c>
      <c r="M827" s="34" t="s">
        <v>3058</v>
      </c>
      <c r="N827" s="44">
        <v>0</v>
      </c>
      <c r="O827" s="34" t="s">
        <v>3067</v>
      </c>
      <c r="P827" s="41">
        <f>K827*0.3</f>
        <v>160.38253012048193</v>
      </c>
      <c r="Q827" s="41">
        <f>P827*J827</f>
        <v>266.23500000000001</v>
      </c>
      <c r="R827" s="41">
        <v>0</v>
      </c>
      <c r="S827" s="41">
        <v>-887.45</v>
      </c>
      <c r="T827" s="41" t="s">
        <v>3012</v>
      </c>
    </row>
    <row r="828" spans="1:21" s="43" customFormat="1" ht="19.5" customHeight="1" x14ac:dyDescent="0.2">
      <c r="A828" s="35">
        <v>813</v>
      </c>
      <c r="B828" s="36" t="s">
        <v>832</v>
      </c>
      <c r="C828" s="37" t="s">
        <v>1814</v>
      </c>
      <c r="D828" s="38" t="s">
        <v>2666</v>
      </c>
      <c r="E828" s="39">
        <v>388856</v>
      </c>
      <c r="F828" s="37" t="s">
        <v>2957</v>
      </c>
      <c r="G828" s="34">
        <v>2005</v>
      </c>
      <c r="H828" s="34" t="s">
        <v>3002</v>
      </c>
      <c r="I828" s="37" t="s">
        <v>17</v>
      </c>
      <c r="J828" s="40">
        <v>249</v>
      </c>
      <c r="K828" s="41">
        <v>58.35</v>
      </c>
      <c r="L828" s="42">
        <f t="shared" si="139"/>
        <v>14529.15</v>
      </c>
      <c r="M828" s="34" t="s">
        <v>3059</v>
      </c>
      <c r="N828" s="44">
        <v>249</v>
      </c>
      <c r="O828" s="34" t="s">
        <v>3067</v>
      </c>
      <c r="P828" s="41">
        <f t="shared" ref="P828:P830" si="153">K828*0.5</f>
        <v>29.175000000000001</v>
      </c>
      <c r="Q828" s="41">
        <f t="shared" ref="Q828:Q830" si="154">P828*J828</f>
        <v>7264.5749999999998</v>
      </c>
      <c r="R828" s="41">
        <v>3635.4</v>
      </c>
      <c r="S828" s="41">
        <v>-10893.75</v>
      </c>
      <c r="T828" s="41" t="s">
        <v>3012</v>
      </c>
    </row>
    <row r="829" spans="1:21" s="43" customFormat="1" ht="19.5" customHeight="1" x14ac:dyDescent="0.2">
      <c r="A829" s="35">
        <v>814</v>
      </c>
      <c r="B829" s="36" t="s">
        <v>833</v>
      </c>
      <c r="C829" s="37" t="s">
        <v>1815</v>
      </c>
      <c r="D829" s="38" t="s">
        <v>2667</v>
      </c>
      <c r="E829" s="39">
        <v>388854</v>
      </c>
      <c r="F829" s="37" t="s">
        <v>2957</v>
      </c>
      <c r="G829" s="34">
        <v>2005</v>
      </c>
      <c r="H829" s="34" t="s">
        <v>3002</v>
      </c>
      <c r="I829" s="37" t="s">
        <v>17</v>
      </c>
      <c r="J829" s="40">
        <v>118</v>
      </c>
      <c r="K829" s="41">
        <v>140.35</v>
      </c>
      <c r="L829" s="42">
        <f t="shared" si="139"/>
        <v>16561.3</v>
      </c>
      <c r="M829" s="34" t="s">
        <v>3059</v>
      </c>
      <c r="N829" s="44">
        <v>118</v>
      </c>
      <c r="O829" s="34" t="s">
        <v>3067</v>
      </c>
      <c r="P829" s="41">
        <f t="shared" si="153"/>
        <v>70.174999999999997</v>
      </c>
      <c r="Q829" s="41">
        <f t="shared" si="154"/>
        <v>8280.65</v>
      </c>
      <c r="R829" s="41">
        <v>1722.8</v>
      </c>
      <c r="S829" s="41">
        <v>-14838.5</v>
      </c>
      <c r="T829" s="41" t="s">
        <v>3012</v>
      </c>
    </row>
    <row r="830" spans="1:21" s="43" customFormat="1" ht="19.5" customHeight="1" x14ac:dyDescent="0.2">
      <c r="A830" s="35">
        <v>815</v>
      </c>
      <c r="B830" s="36" t="s">
        <v>834</v>
      </c>
      <c r="C830" s="37" t="s">
        <v>1816</v>
      </c>
      <c r="D830" s="38" t="s">
        <v>2668</v>
      </c>
      <c r="E830" s="39"/>
      <c r="F830" s="37"/>
      <c r="G830" s="34">
        <v>2005</v>
      </c>
      <c r="H830" s="34" t="s">
        <v>3002</v>
      </c>
      <c r="I830" s="37" t="s">
        <v>17</v>
      </c>
      <c r="J830" s="40">
        <v>43.5</v>
      </c>
      <c r="K830" s="41">
        <v>140.35011494252873</v>
      </c>
      <c r="L830" s="42">
        <f t="shared" si="139"/>
        <v>6105.23</v>
      </c>
      <c r="M830" s="34" t="s">
        <v>3059</v>
      </c>
      <c r="N830" s="44">
        <v>43.5</v>
      </c>
      <c r="O830" s="34" t="s">
        <v>3067</v>
      </c>
      <c r="P830" s="41">
        <f t="shared" si="153"/>
        <v>70.175057471264367</v>
      </c>
      <c r="Q830" s="41">
        <f t="shared" si="154"/>
        <v>3052.6149999999998</v>
      </c>
      <c r="R830" s="41">
        <v>635.1</v>
      </c>
      <c r="S830" s="41">
        <v>-5470.1299999999992</v>
      </c>
      <c r="T830" s="41" t="s">
        <v>3012</v>
      </c>
    </row>
    <row r="831" spans="1:21" s="43" customFormat="1" ht="19.5" customHeight="1" x14ac:dyDescent="0.2">
      <c r="A831" s="35">
        <v>816</v>
      </c>
      <c r="B831" s="36" t="s">
        <v>835</v>
      </c>
      <c r="C831" s="37" t="s">
        <v>1817</v>
      </c>
      <c r="D831" s="38" t="s">
        <v>2669</v>
      </c>
      <c r="E831" s="39">
        <v>384403</v>
      </c>
      <c r="F831" s="37" t="s">
        <v>44</v>
      </c>
      <c r="G831" s="34">
        <v>2005</v>
      </c>
      <c r="H831" s="34" t="s">
        <v>3002</v>
      </c>
      <c r="I831" s="37" t="s">
        <v>17</v>
      </c>
      <c r="J831" s="40">
        <v>1.05</v>
      </c>
      <c r="K831" s="41">
        <v>1180.0285714285712</v>
      </c>
      <c r="L831" s="42">
        <f t="shared" si="139"/>
        <v>1239.0299999999997</v>
      </c>
      <c r="M831" s="34" t="s">
        <v>3058</v>
      </c>
      <c r="N831" s="44">
        <v>0</v>
      </c>
      <c r="O831" s="34" t="s">
        <v>3067</v>
      </c>
      <c r="P831" s="41">
        <f t="shared" ref="P831:P832" si="155">K831*0.3</f>
        <v>354.00857142857137</v>
      </c>
      <c r="Q831" s="41">
        <f t="shared" ref="Q831:Q832" si="156">P831*J831</f>
        <v>371.70899999999995</v>
      </c>
      <c r="R831" s="41">
        <v>0</v>
      </c>
      <c r="S831" s="41">
        <v>-1239.0299999999997</v>
      </c>
      <c r="T831" s="41" t="s">
        <v>3012</v>
      </c>
    </row>
    <row r="832" spans="1:21" s="43" customFormat="1" ht="19.5" customHeight="1" x14ac:dyDescent="0.2">
      <c r="A832" s="35">
        <v>817</v>
      </c>
      <c r="B832" s="36" t="s">
        <v>836</v>
      </c>
      <c r="C832" s="37" t="s">
        <v>1818</v>
      </c>
      <c r="D832" s="38" t="s">
        <v>2670</v>
      </c>
      <c r="E832" s="39">
        <v>382013</v>
      </c>
      <c r="F832" s="37" t="s">
        <v>44</v>
      </c>
      <c r="G832" s="34">
        <v>2005</v>
      </c>
      <c r="H832" s="34" t="s">
        <v>3002</v>
      </c>
      <c r="I832" s="37" t="s">
        <v>17</v>
      </c>
      <c r="J832" s="40">
        <v>11.16</v>
      </c>
      <c r="K832" s="41">
        <v>878.584229390681</v>
      </c>
      <c r="L832" s="42">
        <f t="shared" si="139"/>
        <v>9805</v>
      </c>
      <c r="M832" s="34" t="s">
        <v>3058</v>
      </c>
      <c r="N832" s="44">
        <v>0</v>
      </c>
      <c r="O832" s="34" t="s">
        <v>3067</v>
      </c>
      <c r="P832" s="41">
        <f t="shared" si="155"/>
        <v>263.57526881720429</v>
      </c>
      <c r="Q832" s="41">
        <f t="shared" si="156"/>
        <v>2941.5</v>
      </c>
      <c r="R832" s="41">
        <v>0</v>
      </c>
      <c r="S832" s="41">
        <v>-9805</v>
      </c>
      <c r="T832" s="41" t="s">
        <v>3012</v>
      </c>
    </row>
    <row r="833" spans="1:21" s="43" customFormat="1" ht="19.5" customHeight="1" x14ac:dyDescent="0.2">
      <c r="A833" s="35">
        <v>818</v>
      </c>
      <c r="B833" s="36" t="s">
        <v>837</v>
      </c>
      <c r="C833" s="37" t="s">
        <v>1819</v>
      </c>
      <c r="D833" s="38" t="s">
        <v>2671</v>
      </c>
      <c r="E833" s="39">
        <v>416435</v>
      </c>
      <c r="F833" s="37" t="s">
        <v>2876</v>
      </c>
      <c r="G833" s="34">
        <v>2005</v>
      </c>
      <c r="H833" s="34" t="s">
        <v>3002</v>
      </c>
      <c r="I833" s="37" t="s">
        <v>17</v>
      </c>
      <c r="J833" s="40">
        <v>0.4</v>
      </c>
      <c r="K833" s="41">
        <v>2054.4749999999999</v>
      </c>
      <c r="L833" s="42">
        <f t="shared" si="139"/>
        <v>821.79</v>
      </c>
      <c r="M833" s="34" t="s">
        <v>3058</v>
      </c>
      <c r="N833" s="44">
        <v>0</v>
      </c>
      <c r="O833" s="34" t="s">
        <v>3066</v>
      </c>
      <c r="P833" s="41">
        <v>1</v>
      </c>
      <c r="Q833" s="41">
        <f>P833*J833</f>
        <v>0.4</v>
      </c>
      <c r="R833" s="41">
        <v>0</v>
      </c>
      <c r="S833" s="41">
        <v>-821.79</v>
      </c>
      <c r="T833" s="41" t="s">
        <v>3012</v>
      </c>
    </row>
    <row r="834" spans="1:21" s="43" customFormat="1" ht="19.5" customHeight="1" x14ac:dyDescent="0.2">
      <c r="A834" s="35">
        <v>819</v>
      </c>
      <c r="B834" s="36" t="s">
        <v>838</v>
      </c>
      <c r="C834" s="37" t="s">
        <v>1820</v>
      </c>
      <c r="D834" s="38" t="s">
        <v>2672</v>
      </c>
      <c r="E834" s="39">
        <v>440080</v>
      </c>
      <c r="F834" s="37" t="s">
        <v>2866</v>
      </c>
      <c r="G834" s="34">
        <v>2005</v>
      </c>
      <c r="H834" s="34" t="s">
        <v>3002</v>
      </c>
      <c r="I834" s="37" t="s">
        <v>17</v>
      </c>
      <c r="J834" s="40">
        <v>9.5960000000000001</v>
      </c>
      <c r="K834" s="41">
        <v>250.67423926636096</v>
      </c>
      <c r="L834" s="42">
        <f t="shared" si="139"/>
        <v>2405.4699999999998</v>
      </c>
      <c r="M834" s="34" t="s">
        <v>3059</v>
      </c>
      <c r="N834" s="44">
        <v>9.5960000000000001</v>
      </c>
      <c r="O834" s="34" t="s">
        <v>3067</v>
      </c>
      <c r="P834" s="41">
        <f>K834*0.5</f>
        <v>125.33711963318048</v>
      </c>
      <c r="Q834" s="41">
        <f>P834*J834</f>
        <v>1202.7349999999999</v>
      </c>
      <c r="R834" s="41">
        <v>140.10159999999999</v>
      </c>
      <c r="S834" s="41">
        <v>-2265.3683999999998</v>
      </c>
      <c r="T834" s="41" t="s">
        <v>3012</v>
      </c>
    </row>
    <row r="835" spans="1:21" s="43" customFormat="1" ht="19.5" customHeight="1" x14ac:dyDescent="0.2">
      <c r="A835" s="35">
        <v>820</v>
      </c>
      <c r="B835" s="36" t="s">
        <v>839</v>
      </c>
      <c r="C835" s="37" t="s">
        <v>1821</v>
      </c>
      <c r="D835" s="38" t="s">
        <v>2673</v>
      </c>
      <c r="E835" s="39">
        <v>486505</v>
      </c>
      <c r="F835" s="37" t="s">
        <v>2958</v>
      </c>
      <c r="G835" s="34">
        <v>2005</v>
      </c>
      <c r="H835" s="34" t="s">
        <v>3002</v>
      </c>
      <c r="I835" s="37" t="s">
        <v>17</v>
      </c>
      <c r="J835" s="40">
        <v>2.7</v>
      </c>
      <c r="K835" s="41">
        <v>91.077777777777769</v>
      </c>
      <c r="L835" s="42">
        <f t="shared" si="139"/>
        <v>245.91</v>
      </c>
      <c r="M835" s="34" t="s">
        <v>3058</v>
      </c>
      <c r="N835" s="44">
        <v>0</v>
      </c>
      <c r="O835" s="35" t="s">
        <v>3067</v>
      </c>
      <c r="P835" s="41">
        <f>K835*0.3</f>
        <v>27.323333333333331</v>
      </c>
      <c r="Q835" s="41">
        <f>P835*J835</f>
        <v>73.772999999999996</v>
      </c>
      <c r="R835" s="41">
        <v>0</v>
      </c>
      <c r="S835" s="41">
        <v>-245.91</v>
      </c>
      <c r="T835" s="41" t="s">
        <v>3012</v>
      </c>
    </row>
    <row r="836" spans="1:21" s="43" customFormat="1" ht="19.5" customHeight="1" x14ac:dyDescent="0.2">
      <c r="A836" s="35">
        <v>821</v>
      </c>
      <c r="B836" s="36" t="s">
        <v>840</v>
      </c>
      <c r="C836" s="37" t="s">
        <v>1822</v>
      </c>
      <c r="D836" s="38" t="s">
        <v>2674</v>
      </c>
      <c r="E836" s="39">
        <v>539525</v>
      </c>
      <c r="F836" s="37" t="s">
        <v>42</v>
      </c>
      <c r="G836" s="34">
        <v>2005</v>
      </c>
      <c r="H836" s="34" t="s">
        <v>3002</v>
      </c>
      <c r="I836" s="37" t="s">
        <v>17</v>
      </c>
      <c r="J836" s="40">
        <v>62</v>
      </c>
      <c r="K836" s="41">
        <v>36.497903225806446</v>
      </c>
      <c r="L836" s="42">
        <f t="shared" si="139"/>
        <v>2262.87</v>
      </c>
      <c r="M836" s="34" t="s">
        <v>3059</v>
      </c>
      <c r="N836" s="44">
        <v>62</v>
      </c>
      <c r="O836" s="34" t="s">
        <v>3067</v>
      </c>
      <c r="P836" s="41">
        <f t="shared" ref="P836:P844" si="157">K836*0.5</f>
        <v>18.248951612903223</v>
      </c>
      <c r="Q836" s="41">
        <f t="shared" ref="Q836:Q844" si="158">P836*J836</f>
        <v>1131.4349999999999</v>
      </c>
      <c r="R836" s="41">
        <v>905.19999999999993</v>
      </c>
      <c r="S836" s="41">
        <v>-1357.67</v>
      </c>
      <c r="T836" s="41" t="s">
        <v>3012</v>
      </c>
    </row>
    <row r="837" spans="1:21" s="43" customFormat="1" ht="19.5" customHeight="1" x14ac:dyDescent="0.2">
      <c r="A837" s="35">
        <v>822</v>
      </c>
      <c r="B837" s="36" t="s">
        <v>841</v>
      </c>
      <c r="C837" s="37" t="s">
        <v>1823</v>
      </c>
      <c r="D837" s="38" t="s">
        <v>2675</v>
      </c>
      <c r="E837" s="39">
        <v>543508</v>
      </c>
      <c r="F837" s="37" t="s">
        <v>2959</v>
      </c>
      <c r="G837" s="34">
        <v>2005</v>
      </c>
      <c r="H837" s="34" t="s">
        <v>3002</v>
      </c>
      <c r="I837" s="37" t="s">
        <v>17</v>
      </c>
      <c r="J837" s="40">
        <v>59</v>
      </c>
      <c r="K837" s="41">
        <v>19.915254237288135</v>
      </c>
      <c r="L837" s="42">
        <f t="shared" si="139"/>
        <v>1175</v>
      </c>
      <c r="M837" s="34" t="s">
        <v>3059</v>
      </c>
      <c r="N837" s="44">
        <v>59</v>
      </c>
      <c r="O837" s="34" t="s">
        <v>3067</v>
      </c>
      <c r="P837" s="41">
        <f t="shared" si="157"/>
        <v>9.9576271186440675</v>
      </c>
      <c r="Q837" s="41">
        <f t="shared" si="158"/>
        <v>587.5</v>
      </c>
      <c r="R837" s="41">
        <v>861.4</v>
      </c>
      <c r="S837" s="41">
        <v>-313.60000000000002</v>
      </c>
      <c r="T837" s="41" t="s">
        <v>3012</v>
      </c>
    </row>
    <row r="838" spans="1:21" s="43" customFormat="1" ht="19.5" customHeight="1" x14ac:dyDescent="0.2">
      <c r="A838" s="35">
        <v>823</v>
      </c>
      <c r="B838" s="36" t="s">
        <v>842</v>
      </c>
      <c r="C838" s="37" t="s">
        <v>1824</v>
      </c>
      <c r="D838" s="38" t="s">
        <v>2676</v>
      </c>
      <c r="E838" s="39">
        <v>384436</v>
      </c>
      <c r="F838" s="37" t="s">
        <v>2957</v>
      </c>
      <c r="G838" s="34">
        <v>2005</v>
      </c>
      <c r="H838" s="34" t="s">
        <v>3002</v>
      </c>
      <c r="I838" s="37" t="s">
        <v>17</v>
      </c>
      <c r="J838" s="40">
        <v>25</v>
      </c>
      <c r="K838" s="41">
        <v>29.237199999999998</v>
      </c>
      <c r="L838" s="42">
        <f t="shared" si="139"/>
        <v>730.93</v>
      </c>
      <c r="M838" s="34" t="s">
        <v>3059</v>
      </c>
      <c r="N838" s="44">
        <v>25</v>
      </c>
      <c r="O838" s="34" t="s">
        <v>3067</v>
      </c>
      <c r="P838" s="41">
        <f t="shared" si="157"/>
        <v>14.618599999999999</v>
      </c>
      <c r="Q838" s="41">
        <f t="shared" si="158"/>
        <v>365.46499999999997</v>
      </c>
      <c r="R838" s="41">
        <v>365</v>
      </c>
      <c r="S838" s="41">
        <v>-365.92999999999995</v>
      </c>
      <c r="T838" s="41" t="s">
        <v>3012</v>
      </c>
    </row>
    <row r="839" spans="1:21" s="108" customFormat="1" ht="19.5" customHeight="1" x14ac:dyDescent="0.2">
      <c r="A839" s="99">
        <v>824</v>
      </c>
      <c r="B839" s="100" t="s">
        <v>843</v>
      </c>
      <c r="C839" s="101" t="s">
        <v>1825</v>
      </c>
      <c r="D839" s="102" t="s">
        <v>2677</v>
      </c>
      <c r="E839" s="103">
        <v>476192</v>
      </c>
      <c r="F839" s="101" t="s">
        <v>2824</v>
      </c>
      <c r="G839" s="104">
        <v>2005</v>
      </c>
      <c r="H839" s="104" t="s">
        <v>3002</v>
      </c>
      <c r="I839" s="101" t="s">
        <v>17</v>
      </c>
      <c r="J839" s="98">
        <v>78</v>
      </c>
      <c r="K839" s="105">
        <v>457.62705128205135</v>
      </c>
      <c r="L839" s="106">
        <f t="shared" si="139"/>
        <v>35694.910000000003</v>
      </c>
      <c r="M839" s="104" t="s">
        <v>3059</v>
      </c>
      <c r="N839" s="107">
        <v>78</v>
      </c>
      <c r="O839" s="104" t="s">
        <v>3067</v>
      </c>
      <c r="P839" s="105">
        <f t="shared" si="157"/>
        <v>228.81352564102568</v>
      </c>
      <c r="Q839" s="105">
        <f t="shared" si="158"/>
        <v>17847.455000000002</v>
      </c>
      <c r="R839" s="105">
        <v>1138.8</v>
      </c>
      <c r="S839" s="105">
        <v>-34556.11</v>
      </c>
      <c r="T839" s="105" t="s">
        <v>3012</v>
      </c>
      <c r="U839" s="108" t="s">
        <v>3093</v>
      </c>
    </row>
    <row r="840" spans="1:21" s="43" customFormat="1" ht="19.5" customHeight="1" x14ac:dyDescent="0.2">
      <c r="A840" s="35">
        <v>825</v>
      </c>
      <c r="B840" s="36" t="s">
        <v>844</v>
      </c>
      <c r="C840" s="37" t="s">
        <v>1826</v>
      </c>
      <c r="D840" s="38" t="s">
        <v>2678</v>
      </c>
      <c r="E840" s="39">
        <v>475982</v>
      </c>
      <c r="F840" s="37" t="s">
        <v>2866</v>
      </c>
      <c r="G840" s="34">
        <v>2006</v>
      </c>
      <c r="H840" s="34" t="s">
        <v>3002</v>
      </c>
      <c r="I840" s="37" t="s">
        <v>17</v>
      </c>
      <c r="J840" s="40">
        <v>385</v>
      </c>
      <c r="K840" s="41">
        <v>122.50072727272727</v>
      </c>
      <c r="L840" s="42">
        <f t="shared" si="139"/>
        <v>47162.78</v>
      </c>
      <c r="M840" s="34" t="s">
        <v>3059</v>
      </c>
      <c r="N840" s="44">
        <v>385</v>
      </c>
      <c r="O840" s="34" t="s">
        <v>3067</v>
      </c>
      <c r="P840" s="41">
        <f t="shared" si="157"/>
        <v>61.250363636363637</v>
      </c>
      <c r="Q840" s="41">
        <f t="shared" si="158"/>
        <v>23581.39</v>
      </c>
      <c r="R840" s="41">
        <v>5621</v>
      </c>
      <c r="S840" s="41">
        <v>-41541.78</v>
      </c>
      <c r="T840" s="41" t="s">
        <v>3012</v>
      </c>
    </row>
    <row r="841" spans="1:21" s="43" customFormat="1" ht="19.5" customHeight="1" x14ac:dyDescent="0.2">
      <c r="A841" s="35">
        <v>826</v>
      </c>
      <c r="B841" s="36" t="s">
        <v>845</v>
      </c>
      <c r="C841" s="37" t="s">
        <v>1827</v>
      </c>
      <c r="D841" s="38" t="s">
        <v>2679</v>
      </c>
      <c r="E841" s="39">
        <v>475983</v>
      </c>
      <c r="F841" s="37" t="s">
        <v>2866</v>
      </c>
      <c r="G841" s="34">
        <v>2006</v>
      </c>
      <c r="H841" s="34" t="s">
        <v>3002</v>
      </c>
      <c r="I841" s="37" t="s">
        <v>17</v>
      </c>
      <c r="J841" s="40">
        <v>162</v>
      </c>
      <c r="K841" s="41">
        <v>101.71290123456791</v>
      </c>
      <c r="L841" s="42">
        <f t="shared" si="139"/>
        <v>16477.490000000002</v>
      </c>
      <c r="M841" s="34" t="s">
        <v>3059</v>
      </c>
      <c r="N841" s="44">
        <v>162</v>
      </c>
      <c r="O841" s="34" t="s">
        <v>3067</v>
      </c>
      <c r="P841" s="41">
        <f t="shared" si="157"/>
        <v>50.856450617283954</v>
      </c>
      <c r="Q841" s="41">
        <f t="shared" si="158"/>
        <v>8238.7450000000008</v>
      </c>
      <c r="R841" s="41">
        <v>2365.1999999999998</v>
      </c>
      <c r="S841" s="41">
        <v>-14112.29</v>
      </c>
      <c r="T841" s="41" t="s">
        <v>3012</v>
      </c>
    </row>
    <row r="842" spans="1:21" s="43" customFormat="1" ht="19.5" customHeight="1" x14ac:dyDescent="0.2">
      <c r="A842" s="35">
        <v>827</v>
      </c>
      <c r="B842" s="36" t="s">
        <v>846</v>
      </c>
      <c r="C842" s="37" t="s">
        <v>1828</v>
      </c>
      <c r="D842" s="38" t="s">
        <v>2680</v>
      </c>
      <c r="E842" s="39">
        <v>475906</v>
      </c>
      <c r="F842" s="37" t="s">
        <v>2866</v>
      </c>
      <c r="G842" s="34">
        <v>2006</v>
      </c>
      <c r="H842" s="34" t="s">
        <v>3002</v>
      </c>
      <c r="I842" s="37" t="s">
        <v>17</v>
      </c>
      <c r="J842" s="40">
        <v>20</v>
      </c>
      <c r="K842" s="41">
        <v>128.93</v>
      </c>
      <c r="L842" s="42">
        <f t="shared" si="139"/>
        <v>2578.6000000000004</v>
      </c>
      <c r="M842" s="34" t="s">
        <v>3059</v>
      </c>
      <c r="N842" s="44">
        <v>20</v>
      </c>
      <c r="O842" s="34" t="s">
        <v>3067</v>
      </c>
      <c r="P842" s="41">
        <f t="shared" si="157"/>
        <v>64.465000000000003</v>
      </c>
      <c r="Q842" s="41">
        <f t="shared" si="158"/>
        <v>1289.3000000000002</v>
      </c>
      <c r="R842" s="41">
        <v>292</v>
      </c>
      <c r="S842" s="41">
        <v>-2286.6000000000004</v>
      </c>
      <c r="T842" s="41" t="s">
        <v>3012</v>
      </c>
    </row>
    <row r="843" spans="1:21" s="43" customFormat="1" ht="19.5" customHeight="1" x14ac:dyDescent="0.2">
      <c r="A843" s="35">
        <v>828</v>
      </c>
      <c r="B843" s="36" t="s">
        <v>847</v>
      </c>
      <c r="C843" s="37" t="s">
        <v>1829</v>
      </c>
      <c r="D843" s="38" t="s">
        <v>2681</v>
      </c>
      <c r="E843" s="39">
        <v>476114</v>
      </c>
      <c r="F843" s="37" t="s">
        <v>2956</v>
      </c>
      <c r="G843" s="34">
        <v>2006</v>
      </c>
      <c r="H843" s="34" t="s">
        <v>3002</v>
      </c>
      <c r="I843" s="37" t="s">
        <v>17</v>
      </c>
      <c r="J843" s="40">
        <v>349</v>
      </c>
      <c r="K843" s="41">
        <v>44.118653295128937</v>
      </c>
      <c r="L843" s="42">
        <f t="shared" si="139"/>
        <v>15397.409999999998</v>
      </c>
      <c r="M843" s="34" t="s">
        <v>3059</v>
      </c>
      <c r="N843" s="44">
        <v>349</v>
      </c>
      <c r="O843" s="34" t="s">
        <v>3067</v>
      </c>
      <c r="P843" s="41">
        <f t="shared" si="157"/>
        <v>22.059326647564468</v>
      </c>
      <c r="Q843" s="41">
        <f t="shared" si="158"/>
        <v>7698.704999999999</v>
      </c>
      <c r="R843" s="41">
        <v>5095.3999999999996</v>
      </c>
      <c r="S843" s="41">
        <v>-10302.009999999998</v>
      </c>
      <c r="T843" s="41" t="s">
        <v>3012</v>
      </c>
    </row>
    <row r="844" spans="1:21" s="108" customFormat="1" ht="19.5" customHeight="1" x14ac:dyDescent="0.2">
      <c r="A844" s="99">
        <v>829</v>
      </c>
      <c r="B844" s="100" t="s">
        <v>848</v>
      </c>
      <c r="C844" s="101" t="s">
        <v>1830</v>
      </c>
      <c r="D844" s="102" t="s">
        <v>2682</v>
      </c>
      <c r="E844" s="103"/>
      <c r="F844" s="101"/>
      <c r="G844" s="104">
        <v>2006</v>
      </c>
      <c r="H844" s="104" t="s">
        <v>3002</v>
      </c>
      <c r="I844" s="101" t="s">
        <v>17</v>
      </c>
      <c r="J844" s="98">
        <v>300</v>
      </c>
      <c r="K844" s="105">
        <v>109.85</v>
      </c>
      <c r="L844" s="106">
        <f t="shared" si="139"/>
        <v>32955</v>
      </c>
      <c r="M844" s="104" t="s">
        <v>3059</v>
      </c>
      <c r="N844" s="107">
        <v>300</v>
      </c>
      <c r="O844" s="104" t="s">
        <v>3067</v>
      </c>
      <c r="P844" s="105">
        <f t="shared" si="157"/>
        <v>54.924999999999997</v>
      </c>
      <c r="Q844" s="105">
        <f t="shared" si="158"/>
        <v>16477.5</v>
      </c>
      <c r="R844" s="105">
        <v>4380</v>
      </c>
      <c r="S844" s="105">
        <v>-28575</v>
      </c>
      <c r="T844" s="105" t="s">
        <v>3012</v>
      </c>
      <c r="U844" s="108" t="s">
        <v>3094</v>
      </c>
    </row>
    <row r="845" spans="1:21" s="43" customFormat="1" ht="19.5" customHeight="1" x14ac:dyDescent="0.2">
      <c r="A845" s="35">
        <v>830</v>
      </c>
      <c r="B845" s="36" t="s">
        <v>849</v>
      </c>
      <c r="C845" s="37" t="s">
        <v>1831</v>
      </c>
      <c r="D845" s="38" t="s">
        <v>2683</v>
      </c>
      <c r="E845" s="39">
        <v>382030</v>
      </c>
      <c r="F845" s="37" t="s">
        <v>44</v>
      </c>
      <c r="G845" s="34">
        <v>2006</v>
      </c>
      <c r="H845" s="34" t="s">
        <v>3002</v>
      </c>
      <c r="I845" s="37" t="s">
        <v>17</v>
      </c>
      <c r="J845" s="40">
        <v>1</v>
      </c>
      <c r="K845" s="41">
        <v>714.13</v>
      </c>
      <c r="L845" s="42">
        <f t="shared" si="139"/>
        <v>714.13</v>
      </c>
      <c r="M845" s="34" t="s">
        <v>3058</v>
      </c>
      <c r="N845" s="44">
        <v>0</v>
      </c>
      <c r="O845" s="34" t="s">
        <v>3067</v>
      </c>
      <c r="P845" s="41">
        <f>K845*0.3</f>
        <v>214.239</v>
      </c>
      <c r="Q845" s="41">
        <f>P845*J845</f>
        <v>214.239</v>
      </c>
      <c r="R845" s="41">
        <v>0</v>
      </c>
      <c r="S845" s="41">
        <v>-714.13</v>
      </c>
      <c r="T845" s="41" t="s">
        <v>3012</v>
      </c>
    </row>
    <row r="846" spans="1:21" s="43" customFormat="1" ht="19.5" customHeight="1" x14ac:dyDescent="0.2">
      <c r="A846" s="35">
        <v>831</v>
      </c>
      <c r="B846" s="36" t="s">
        <v>850</v>
      </c>
      <c r="C846" s="37" t="s">
        <v>1832</v>
      </c>
      <c r="D846" s="38" t="s">
        <v>2684</v>
      </c>
      <c r="E846" s="39">
        <v>475770</v>
      </c>
      <c r="F846" s="37" t="s">
        <v>2866</v>
      </c>
      <c r="G846" s="34">
        <v>2006</v>
      </c>
      <c r="H846" s="34" t="s">
        <v>3002</v>
      </c>
      <c r="I846" s="37" t="s">
        <v>17</v>
      </c>
      <c r="J846" s="40">
        <v>14</v>
      </c>
      <c r="K846" s="41">
        <v>69.867142857142852</v>
      </c>
      <c r="L846" s="42">
        <f t="shared" si="139"/>
        <v>978.13999999999987</v>
      </c>
      <c r="M846" s="34" t="s">
        <v>3059</v>
      </c>
      <c r="N846" s="44">
        <v>14</v>
      </c>
      <c r="O846" s="34" t="s">
        <v>3067</v>
      </c>
      <c r="P846" s="41">
        <f t="shared" ref="P846:P850" si="159">K846*0.5</f>
        <v>34.933571428571426</v>
      </c>
      <c r="Q846" s="41">
        <f t="shared" ref="Q846:Q850" si="160">P846*J846</f>
        <v>489.06999999999994</v>
      </c>
      <c r="R846" s="41">
        <v>204.4</v>
      </c>
      <c r="S846" s="41">
        <v>-773.7399999999999</v>
      </c>
      <c r="T846" s="41" t="s">
        <v>3012</v>
      </c>
    </row>
    <row r="847" spans="1:21" s="43" customFormat="1" ht="19.5" customHeight="1" x14ac:dyDescent="0.2">
      <c r="A847" s="35">
        <v>832</v>
      </c>
      <c r="B847" s="36" t="s">
        <v>851</v>
      </c>
      <c r="C847" s="37" t="s">
        <v>1833</v>
      </c>
      <c r="D847" s="38" t="s">
        <v>2685</v>
      </c>
      <c r="E847" s="39">
        <v>476026</v>
      </c>
      <c r="F847" s="37" t="s">
        <v>2866</v>
      </c>
      <c r="G847" s="34">
        <v>2006</v>
      </c>
      <c r="H847" s="34" t="s">
        <v>3002</v>
      </c>
      <c r="I847" s="37" t="s">
        <v>17</v>
      </c>
      <c r="J847" s="40">
        <v>47</v>
      </c>
      <c r="K847" s="41">
        <v>62.593191489361708</v>
      </c>
      <c r="L847" s="42">
        <f t="shared" si="139"/>
        <v>2941.88</v>
      </c>
      <c r="M847" s="34" t="s">
        <v>3059</v>
      </c>
      <c r="N847" s="44">
        <v>47</v>
      </c>
      <c r="O847" s="34" t="s">
        <v>3067</v>
      </c>
      <c r="P847" s="41">
        <f t="shared" si="159"/>
        <v>31.296595744680854</v>
      </c>
      <c r="Q847" s="41">
        <f t="shared" si="160"/>
        <v>1470.94</v>
      </c>
      <c r="R847" s="41">
        <v>686.19999999999993</v>
      </c>
      <c r="S847" s="41">
        <v>-2255.6800000000003</v>
      </c>
      <c r="T847" s="41" t="s">
        <v>3012</v>
      </c>
    </row>
    <row r="848" spans="1:21" s="43" customFormat="1" ht="19.5" customHeight="1" x14ac:dyDescent="0.2">
      <c r="A848" s="35">
        <v>833</v>
      </c>
      <c r="B848" s="36" t="s">
        <v>852</v>
      </c>
      <c r="C848" s="37" t="s">
        <v>1834</v>
      </c>
      <c r="D848" s="38" t="s">
        <v>2686</v>
      </c>
      <c r="E848" s="39">
        <v>476573</v>
      </c>
      <c r="F848" s="37" t="s">
        <v>43</v>
      </c>
      <c r="G848" s="34">
        <v>2006</v>
      </c>
      <c r="H848" s="34" t="s">
        <v>3002</v>
      </c>
      <c r="I848" s="37" t="s">
        <v>17</v>
      </c>
      <c r="J848" s="40">
        <v>34</v>
      </c>
      <c r="K848" s="41">
        <v>85.79</v>
      </c>
      <c r="L848" s="42">
        <f t="shared" ref="L848:L911" si="161">K848*J848</f>
        <v>2916.86</v>
      </c>
      <c r="M848" s="34" t="s">
        <v>3059</v>
      </c>
      <c r="N848" s="44">
        <v>34</v>
      </c>
      <c r="O848" s="34" t="s">
        <v>3067</v>
      </c>
      <c r="P848" s="41">
        <f t="shared" si="159"/>
        <v>42.895000000000003</v>
      </c>
      <c r="Q848" s="41">
        <f t="shared" si="160"/>
        <v>1458.43</v>
      </c>
      <c r="R848" s="41">
        <v>496.4</v>
      </c>
      <c r="S848" s="41">
        <v>-2420.46</v>
      </c>
      <c r="T848" s="41" t="s">
        <v>3012</v>
      </c>
    </row>
    <row r="849" spans="1:20" s="43" customFormat="1" ht="19.5" customHeight="1" x14ac:dyDescent="0.2">
      <c r="A849" s="35">
        <v>834</v>
      </c>
      <c r="B849" s="36" t="s">
        <v>853</v>
      </c>
      <c r="C849" s="37" t="s">
        <v>1835</v>
      </c>
      <c r="D849" s="38" t="s">
        <v>2687</v>
      </c>
      <c r="E849" s="39">
        <v>475924</v>
      </c>
      <c r="F849" s="37" t="s">
        <v>2866</v>
      </c>
      <c r="G849" s="34">
        <v>2006</v>
      </c>
      <c r="H849" s="34" t="s">
        <v>3002</v>
      </c>
      <c r="I849" s="37" t="s">
        <v>17</v>
      </c>
      <c r="J849" s="40">
        <v>0.08</v>
      </c>
      <c r="K849" s="41">
        <v>85600</v>
      </c>
      <c r="L849" s="42">
        <f t="shared" si="161"/>
        <v>6848</v>
      </c>
      <c r="M849" s="34" t="s">
        <v>3059</v>
      </c>
      <c r="N849" s="44">
        <v>0.08</v>
      </c>
      <c r="O849" s="34" t="s">
        <v>3067</v>
      </c>
      <c r="P849" s="41">
        <f t="shared" si="159"/>
        <v>42800</v>
      </c>
      <c r="Q849" s="41">
        <f t="shared" si="160"/>
        <v>3424</v>
      </c>
      <c r="R849" s="41">
        <v>1.1679999999999999</v>
      </c>
      <c r="S849" s="41">
        <v>-6846.8320000000003</v>
      </c>
      <c r="T849" s="41" t="s">
        <v>3012</v>
      </c>
    </row>
    <row r="850" spans="1:20" s="43" customFormat="1" ht="19.5" customHeight="1" x14ac:dyDescent="0.2">
      <c r="A850" s="35">
        <v>835</v>
      </c>
      <c r="B850" s="36" t="s">
        <v>854</v>
      </c>
      <c r="C850" s="37" t="s">
        <v>1836</v>
      </c>
      <c r="D850" s="38" t="s">
        <v>2688</v>
      </c>
      <c r="E850" s="39">
        <v>475992</v>
      </c>
      <c r="F850" s="37" t="s">
        <v>2866</v>
      </c>
      <c r="G850" s="34">
        <v>2006</v>
      </c>
      <c r="H850" s="34" t="s">
        <v>3002</v>
      </c>
      <c r="I850" s="37" t="s">
        <v>17</v>
      </c>
      <c r="J850" s="40">
        <v>17</v>
      </c>
      <c r="K850" s="41">
        <v>36.47</v>
      </c>
      <c r="L850" s="42">
        <f t="shared" si="161"/>
        <v>619.99</v>
      </c>
      <c r="M850" s="34" t="s">
        <v>3059</v>
      </c>
      <c r="N850" s="44">
        <v>17</v>
      </c>
      <c r="O850" s="34" t="s">
        <v>3067</v>
      </c>
      <c r="P850" s="41">
        <f t="shared" si="159"/>
        <v>18.234999999999999</v>
      </c>
      <c r="Q850" s="41">
        <f t="shared" si="160"/>
        <v>309.995</v>
      </c>
      <c r="R850" s="41">
        <v>248.2</v>
      </c>
      <c r="S850" s="41">
        <v>-371.79</v>
      </c>
      <c r="T850" s="41" t="s">
        <v>3012</v>
      </c>
    </row>
    <row r="851" spans="1:20" s="43" customFormat="1" ht="19.5" customHeight="1" x14ac:dyDescent="0.2">
      <c r="A851" s="35">
        <v>836</v>
      </c>
      <c r="B851" s="36" t="s">
        <v>855</v>
      </c>
      <c r="C851" s="37" t="s">
        <v>1837</v>
      </c>
      <c r="D851" s="38" t="s">
        <v>1837</v>
      </c>
      <c r="E851" s="39">
        <v>401791</v>
      </c>
      <c r="F851" s="37" t="s">
        <v>2960</v>
      </c>
      <c r="G851" s="34">
        <v>2006</v>
      </c>
      <c r="H851" s="34" t="s">
        <v>3002</v>
      </c>
      <c r="I851" s="37" t="s">
        <v>11</v>
      </c>
      <c r="J851" s="40">
        <v>13</v>
      </c>
      <c r="K851" s="41">
        <v>4892.1499999999996</v>
      </c>
      <c r="L851" s="42">
        <f t="shared" si="161"/>
        <v>63597.95</v>
      </c>
      <c r="M851" s="34" t="s">
        <v>3058</v>
      </c>
      <c r="N851" s="44">
        <v>0</v>
      </c>
      <c r="O851" s="34" t="s">
        <v>3067</v>
      </c>
      <c r="P851" s="41">
        <v>4000</v>
      </c>
      <c r="Q851" s="41">
        <f t="shared" ref="Q851:Q854" si="162">P851*J851</f>
        <v>52000</v>
      </c>
      <c r="R851" s="41">
        <v>0</v>
      </c>
      <c r="S851" s="41">
        <v>-63597.95</v>
      </c>
      <c r="T851" s="41" t="s">
        <v>3012</v>
      </c>
    </row>
    <row r="852" spans="1:20" s="43" customFormat="1" ht="19.5" customHeight="1" x14ac:dyDescent="0.2">
      <c r="A852" s="35">
        <v>837</v>
      </c>
      <c r="B852" s="36" t="s">
        <v>856</v>
      </c>
      <c r="C852" s="37" t="s">
        <v>1838</v>
      </c>
      <c r="D852" s="38" t="s">
        <v>1838</v>
      </c>
      <c r="E852" s="39">
        <v>423401</v>
      </c>
      <c r="F852" s="37" t="s">
        <v>2961</v>
      </c>
      <c r="G852" s="34">
        <v>2006</v>
      </c>
      <c r="H852" s="34" t="s">
        <v>3002</v>
      </c>
      <c r="I852" s="37" t="s">
        <v>11</v>
      </c>
      <c r="J852" s="40">
        <v>1</v>
      </c>
      <c r="K852" s="41">
        <v>80.22</v>
      </c>
      <c r="L852" s="42">
        <f t="shared" si="161"/>
        <v>80.22</v>
      </c>
      <c r="M852" s="34" t="s">
        <v>3058</v>
      </c>
      <c r="N852" s="44">
        <v>0</v>
      </c>
      <c r="O852" s="34" t="s">
        <v>3067</v>
      </c>
      <c r="P852" s="41">
        <f t="shared" ref="P852:P854" si="163">K852*0.3</f>
        <v>24.065999999999999</v>
      </c>
      <c r="Q852" s="41">
        <f t="shared" si="162"/>
        <v>24.065999999999999</v>
      </c>
      <c r="R852" s="41">
        <v>0</v>
      </c>
      <c r="S852" s="41">
        <v>-80.22</v>
      </c>
      <c r="T852" s="41" t="s">
        <v>3012</v>
      </c>
    </row>
    <row r="853" spans="1:20" s="43" customFormat="1" ht="19.5" customHeight="1" x14ac:dyDescent="0.2">
      <c r="A853" s="35">
        <v>838</v>
      </c>
      <c r="B853" s="36" t="s">
        <v>857</v>
      </c>
      <c r="C853" s="37" t="s">
        <v>1839</v>
      </c>
      <c r="D853" s="38" t="s">
        <v>1839</v>
      </c>
      <c r="E853" s="39">
        <v>387128</v>
      </c>
      <c r="F853" s="37" t="s">
        <v>2962</v>
      </c>
      <c r="G853" s="34">
        <v>2005</v>
      </c>
      <c r="H853" s="34" t="s">
        <v>3002</v>
      </c>
      <c r="I853" s="37" t="s">
        <v>11</v>
      </c>
      <c r="J853" s="40">
        <v>3</v>
      </c>
      <c r="K853" s="41">
        <v>22273.51</v>
      </c>
      <c r="L853" s="42">
        <f t="shared" si="161"/>
        <v>66820.53</v>
      </c>
      <c r="M853" s="34" t="s">
        <v>3058</v>
      </c>
      <c r="N853" s="44">
        <v>0</v>
      </c>
      <c r="O853" s="34" t="s">
        <v>3067</v>
      </c>
      <c r="P853" s="41">
        <f t="shared" si="163"/>
        <v>6682.052999999999</v>
      </c>
      <c r="Q853" s="41">
        <f t="shared" si="162"/>
        <v>20046.158999999996</v>
      </c>
      <c r="R853" s="41">
        <v>0</v>
      </c>
      <c r="S853" s="41">
        <v>-66820.53</v>
      </c>
      <c r="T853" s="41" t="s">
        <v>3012</v>
      </c>
    </row>
    <row r="854" spans="1:20" s="43" customFormat="1" ht="19.5" customHeight="1" x14ac:dyDescent="0.2">
      <c r="A854" s="35">
        <v>839</v>
      </c>
      <c r="B854" s="77" t="s">
        <v>858</v>
      </c>
      <c r="C854" s="78" t="s">
        <v>1840</v>
      </c>
      <c r="D854" s="38" t="s">
        <v>2689</v>
      </c>
      <c r="E854" s="39">
        <v>371460</v>
      </c>
      <c r="F854" s="37" t="s">
        <v>2963</v>
      </c>
      <c r="G854" s="34">
        <v>2005</v>
      </c>
      <c r="H854" s="34" t="s">
        <v>3002</v>
      </c>
      <c r="I854" s="37" t="s">
        <v>11</v>
      </c>
      <c r="J854" s="40">
        <v>7</v>
      </c>
      <c r="K854" s="41">
        <v>231.04428571428571</v>
      </c>
      <c r="L854" s="42">
        <f t="shared" si="161"/>
        <v>1617.31</v>
      </c>
      <c r="M854" s="34" t="s">
        <v>3058</v>
      </c>
      <c r="N854" s="44">
        <v>0</v>
      </c>
      <c r="O854" s="34" t="s">
        <v>3067</v>
      </c>
      <c r="P854" s="41">
        <f t="shared" si="163"/>
        <v>69.313285714285712</v>
      </c>
      <c r="Q854" s="41">
        <f t="shared" si="162"/>
        <v>485.19299999999998</v>
      </c>
      <c r="R854" s="41">
        <v>0</v>
      </c>
      <c r="S854" s="41">
        <v>-1617.31</v>
      </c>
      <c r="T854" s="41" t="s">
        <v>3012</v>
      </c>
    </row>
    <row r="855" spans="1:20" s="43" customFormat="1" ht="19.5" customHeight="1" x14ac:dyDescent="0.2">
      <c r="A855" s="35">
        <v>840</v>
      </c>
      <c r="B855" s="36" t="s">
        <v>859</v>
      </c>
      <c r="C855" s="37" t="s">
        <v>1841</v>
      </c>
      <c r="D855" s="38" t="s">
        <v>2690</v>
      </c>
      <c r="E855" s="39">
        <v>342026</v>
      </c>
      <c r="F855" s="37" t="s">
        <v>2913</v>
      </c>
      <c r="G855" s="34">
        <v>2007</v>
      </c>
      <c r="H855" s="34" t="s">
        <v>3002</v>
      </c>
      <c r="I855" s="37" t="s">
        <v>11</v>
      </c>
      <c r="J855" s="40">
        <v>3</v>
      </c>
      <c r="K855" s="41">
        <v>2647.2999999999997</v>
      </c>
      <c r="L855" s="42">
        <f t="shared" si="161"/>
        <v>7941.9</v>
      </c>
      <c r="M855" s="34" t="s">
        <v>3058</v>
      </c>
      <c r="N855" s="44">
        <v>0</v>
      </c>
      <c r="O855" s="34" t="s">
        <v>3066</v>
      </c>
      <c r="P855" s="41">
        <v>1</v>
      </c>
      <c r="Q855" s="41">
        <f t="shared" ref="Q855:Q861" si="164">P855*J855</f>
        <v>3</v>
      </c>
      <c r="R855" s="41">
        <v>0</v>
      </c>
      <c r="S855" s="41">
        <v>-7941.9</v>
      </c>
      <c r="T855" s="41" t="s">
        <v>3012</v>
      </c>
    </row>
    <row r="856" spans="1:20" s="43" customFormat="1" ht="19.5" customHeight="1" x14ac:dyDescent="0.2">
      <c r="A856" s="35">
        <v>841</v>
      </c>
      <c r="B856" s="36" t="s">
        <v>860</v>
      </c>
      <c r="C856" s="37" t="s">
        <v>1842</v>
      </c>
      <c r="D856" s="38" t="s">
        <v>2691</v>
      </c>
      <c r="E856" s="39">
        <v>334093</v>
      </c>
      <c r="F856" s="37" t="s">
        <v>2913</v>
      </c>
      <c r="G856" s="34">
        <v>2007</v>
      </c>
      <c r="H856" s="34" t="s">
        <v>3002</v>
      </c>
      <c r="I856" s="37" t="s">
        <v>11</v>
      </c>
      <c r="J856" s="40">
        <v>5</v>
      </c>
      <c r="K856" s="41">
        <v>3075.7200000000003</v>
      </c>
      <c r="L856" s="42">
        <f t="shared" si="161"/>
        <v>15378.600000000002</v>
      </c>
      <c r="M856" s="34" t="s">
        <v>3058</v>
      </c>
      <c r="N856" s="44">
        <v>0</v>
      </c>
      <c r="O856" s="34" t="s">
        <v>3066</v>
      </c>
      <c r="P856" s="41">
        <v>1</v>
      </c>
      <c r="Q856" s="41">
        <f t="shared" si="164"/>
        <v>5</v>
      </c>
      <c r="R856" s="41">
        <v>0</v>
      </c>
      <c r="S856" s="41">
        <v>-15378.600000000002</v>
      </c>
      <c r="T856" s="41" t="s">
        <v>3012</v>
      </c>
    </row>
    <row r="857" spans="1:20" s="43" customFormat="1" ht="19.5" customHeight="1" x14ac:dyDescent="0.2">
      <c r="A857" s="35">
        <v>842</v>
      </c>
      <c r="B857" s="36" t="s">
        <v>861</v>
      </c>
      <c r="C857" s="37" t="s">
        <v>1843</v>
      </c>
      <c r="D857" s="38" t="s">
        <v>2692</v>
      </c>
      <c r="E857" s="39">
        <v>350087</v>
      </c>
      <c r="F857" s="37" t="s">
        <v>2964</v>
      </c>
      <c r="G857" s="34">
        <v>2007</v>
      </c>
      <c r="H857" s="34" t="s">
        <v>3002</v>
      </c>
      <c r="I857" s="37" t="s">
        <v>11</v>
      </c>
      <c r="J857" s="40">
        <v>2</v>
      </c>
      <c r="K857" s="41">
        <v>4615.915</v>
      </c>
      <c r="L857" s="42">
        <f t="shared" si="161"/>
        <v>9231.83</v>
      </c>
      <c r="M857" s="34" t="s">
        <v>3058</v>
      </c>
      <c r="N857" s="44">
        <v>0</v>
      </c>
      <c r="O857" s="34" t="s">
        <v>3066</v>
      </c>
      <c r="P857" s="41">
        <v>1</v>
      </c>
      <c r="Q857" s="41">
        <f t="shared" si="164"/>
        <v>2</v>
      </c>
      <c r="R857" s="41">
        <v>0</v>
      </c>
      <c r="S857" s="41">
        <v>-9231.83</v>
      </c>
      <c r="T857" s="41" t="s">
        <v>3012</v>
      </c>
    </row>
    <row r="858" spans="1:20" s="43" customFormat="1" ht="19.5" customHeight="1" x14ac:dyDescent="0.2">
      <c r="A858" s="35">
        <v>843</v>
      </c>
      <c r="B858" s="36" t="s">
        <v>862</v>
      </c>
      <c r="C858" s="37" t="s">
        <v>1844</v>
      </c>
      <c r="D858" s="38" t="s">
        <v>2693</v>
      </c>
      <c r="E858" s="39">
        <v>383146</v>
      </c>
      <c r="F858" s="37" t="s">
        <v>2913</v>
      </c>
      <c r="G858" s="34">
        <v>2006</v>
      </c>
      <c r="H858" s="34" t="s">
        <v>3002</v>
      </c>
      <c r="I858" s="37" t="s">
        <v>11</v>
      </c>
      <c r="J858" s="40">
        <v>4</v>
      </c>
      <c r="K858" s="41">
        <v>6179.81</v>
      </c>
      <c r="L858" s="42">
        <f t="shared" si="161"/>
        <v>24719.24</v>
      </c>
      <c r="M858" s="34" t="s">
        <v>3058</v>
      </c>
      <c r="N858" s="44">
        <v>0</v>
      </c>
      <c r="O858" s="34" t="s">
        <v>3066</v>
      </c>
      <c r="P858" s="41">
        <v>1</v>
      </c>
      <c r="Q858" s="41">
        <f t="shared" si="164"/>
        <v>4</v>
      </c>
      <c r="R858" s="41">
        <v>0</v>
      </c>
      <c r="S858" s="41">
        <v>-24719.24</v>
      </c>
      <c r="T858" s="41" t="s">
        <v>3012</v>
      </c>
    </row>
    <row r="859" spans="1:20" s="43" customFormat="1" ht="19.5" customHeight="1" x14ac:dyDescent="0.2">
      <c r="A859" s="35">
        <v>844</v>
      </c>
      <c r="B859" s="36" t="s">
        <v>863</v>
      </c>
      <c r="C859" s="37" t="s">
        <v>1845</v>
      </c>
      <c r="D859" s="38" t="s">
        <v>1845</v>
      </c>
      <c r="E859" s="39">
        <v>414920</v>
      </c>
      <c r="F859" s="37" t="s">
        <v>2965</v>
      </c>
      <c r="G859" s="34">
        <v>2006</v>
      </c>
      <c r="H859" s="34" t="s">
        <v>3002</v>
      </c>
      <c r="I859" s="37" t="s">
        <v>11</v>
      </c>
      <c r="J859" s="40">
        <v>1</v>
      </c>
      <c r="K859" s="41">
        <v>32751.88</v>
      </c>
      <c r="L859" s="42">
        <f t="shared" si="161"/>
        <v>32751.88</v>
      </c>
      <c r="M859" s="34" t="s">
        <v>3058</v>
      </c>
      <c r="N859" s="44">
        <v>0</v>
      </c>
      <c r="O859" s="34" t="s">
        <v>3066</v>
      </c>
      <c r="P859" s="41">
        <v>1</v>
      </c>
      <c r="Q859" s="41">
        <f t="shared" si="164"/>
        <v>1</v>
      </c>
      <c r="R859" s="41">
        <v>0</v>
      </c>
      <c r="S859" s="41">
        <v>-32751.88</v>
      </c>
      <c r="T859" s="41" t="s">
        <v>3012</v>
      </c>
    </row>
    <row r="860" spans="1:20" s="43" customFormat="1" ht="19.5" customHeight="1" x14ac:dyDescent="0.2">
      <c r="A860" s="35">
        <v>845</v>
      </c>
      <c r="B860" s="36" t="s">
        <v>864</v>
      </c>
      <c r="C860" s="37" t="s">
        <v>1846</v>
      </c>
      <c r="D860" s="38" t="s">
        <v>2694</v>
      </c>
      <c r="E860" s="39">
        <v>379870</v>
      </c>
      <c r="F860" s="37" t="s">
        <v>2966</v>
      </c>
      <c r="G860" s="34">
        <v>2006</v>
      </c>
      <c r="H860" s="34" t="s">
        <v>3002</v>
      </c>
      <c r="I860" s="37" t="s">
        <v>11</v>
      </c>
      <c r="J860" s="40">
        <v>4</v>
      </c>
      <c r="K860" s="41">
        <v>1184.19</v>
      </c>
      <c r="L860" s="42">
        <f t="shared" si="161"/>
        <v>4736.76</v>
      </c>
      <c r="M860" s="34" t="s">
        <v>3058</v>
      </c>
      <c r="N860" s="44">
        <v>0</v>
      </c>
      <c r="O860" s="34" t="s">
        <v>3066</v>
      </c>
      <c r="P860" s="41">
        <v>1</v>
      </c>
      <c r="Q860" s="41">
        <f t="shared" si="164"/>
        <v>4</v>
      </c>
      <c r="R860" s="41">
        <v>0</v>
      </c>
      <c r="S860" s="41">
        <v>-4736.76</v>
      </c>
      <c r="T860" s="41" t="s">
        <v>3012</v>
      </c>
    </row>
    <row r="861" spans="1:20" s="43" customFormat="1" ht="19.5" customHeight="1" x14ac:dyDescent="0.2">
      <c r="A861" s="35">
        <v>846</v>
      </c>
      <c r="B861" s="36" t="s">
        <v>865</v>
      </c>
      <c r="C861" s="37" t="s">
        <v>1847</v>
      </c>
      <c r="D861" s="38" t="s">
        <v>1847</v>
      </c>
      <c r="E861" s="39">
        <v>409540</v>
      </c>
      <c r="F861" s="37" t="s">
        <v>2967</v>
      </c>
      <c r="G861" s="34">
        <v>2006</v>
      </c>
      <c r="H861" s="34" t="s">
        <v>3002</v>
      </c>
      <c r="I861" s="37" t="s">
        <v>11</v>
      </c>
      <c r="J861" s="40">
        <v>1</v>
      </c>
      <c r="K861" s="41">
        <v>2800.89</v>
      </c>
      <c r="L861" s="42">
        <f t="shared" si="161"/>
        <v>2800.89</v>
      </c>
      <c r="M861" s="34" t="s">
        <v>3058</v>
      </c>
      <c r="N861" s="44">
        <v>0</v>
      </c>
      <c r="O861" s="34" t="s">
        <v>3066</v>
      </c>
      <c r="P861" s="41">
        <v>1</v>
      </c>
      <c r="Q861" s="41">
        <f t="shared" si="164"/>
        <v>1</v>
      </c>
      <c r="R861" s="41">
        <v>0</v>
      </c>
      <c r="S861" s="41">
        <v>-2800.89</v>
      </c>
      <c r="T861" s="41" t="s">
        <v>3012</v>
      </c>
    </row>
    <row r="862" spans="1:20" s="43" customFormat="1" ht="19.5" customHeight="1" x14ac:dyDescent="0.2">
      <c r="A862" s="35">
        <v>847</v>
      </c>
      <c r="B862" s="36" t="s">
        <v>866</v>
      </c>
      <c r="C862" s="37" t="s">
        <v>1848</v>
      </c>
      <c r="D862" s="38" t="s">
        <v>1848</v>
      </c>
      <c r="E862" s="39">
        <v>374588</v>
      </c>
      <c r="F862" s="37" t="s">
        <v>2833</v>
      </c>
      <c r="G862" s="34">
        <v>2006</v>
      </c>
      <c r="H862" s="34" t="s">
        <v>3002</v>
      </c>
      <c r="I862" s="37" t="s">
        <v>11</v>
      </c>
      <c r="J862" s="40">
        <v>1</v>
      </c>
      <c r="K862" s="41">
        <v>67026.34</v>
      </c>
      <c r="L862" s="42">
        <f t="shared" si="161"/>
        <v>67026.34</v>
      </c>
      <c r="M862" s="34" t="s">
        <v>3059</v>
      </c>
      <c r="N862" s="44">
        <v>5</v>
      </c>
      <c r="O862" s="34" t="s">
        <v>3066</v>
      </c>
      <c r="P862" s="41">
        <v>14.6</v>
      </c>
      <c r="Q862" s="41">
        <f>P862*N862</f>
        <v>73</v>
      </c>
      <c r="R862" s="41">
        <v>73</v>
      </c>
      <c r="S862" s="41">
        <v>-66953.34</v>
      </c>
      <c r="T862" s="41" t="s">
        <v>3012</v>
      </c>
    </row>
    <row r="863" spans="1:20" s="43" customFormat="1" ht="19.5" customHeight="1" x14ac:dyDescent="0.2">
      <c r="A863" s="35">
        <v>848</v>
      </c>
      <c r="B863" s="36" t="s">
        <v>867</v>
      </c>
      <c r="C863" s="37" t="s">
        <v>1849</v>
      </c>
      <c r="D863" s="38" t="s">
        <v>2695</v>
      </c>
      <c r="E863" s="39">
        <v>402696</v>
      </c>
      <c r="F863" s="37" t="s">
        <v>2833</v>
      </c>
      <c r="G863" s="34">
        <v>2006</v>
      </c>
      <c r="H863" s="34" t="s">
        <v>3002</v>
      </c>
      <c r="I863" s="37" t="s">
        <v>11</v>
      </c>
      <c r="J863" s="40">
        <v>6</v>
      </c>
      <c r="K863" s="41">
        <v>173.73000000000002</v>
      </c>
      <c r="L863" s="42">
        <f t="shared" si="161"/>
        <v>1042.3800000000001</v>
      </c>
      <c r="M863" s="34" t="s">
        <v>3059</v>
      </c>
      <c r="N863" s="44">
        <v>6</v>
      </c>
      <c r="O863" s="34" t="s">
        <v>3066</v>
      </c>
      <c r="P863" s="41">
        <v>14.6</v>
      </c>
      <c r="Q863" s="41">
        <f>P863*N863</f>
        <v>87.6</v>
      </c>
      <c r="R863" s="41">
        <v>87.6</v>
      </c>
      <c r="S863" s="41">
        <v>-954.78000000000009</v>
      </c>
      <c r="T863" s="41" t="s">
        <v>3012</v>
      </c>
    </row>
    <row r="864" spans="1:20" s="43" customFormat="1" ht="19.5" customHeight="1" x14ac:dyDescent="0.2">
      <c r="A864" s="35">
        <v>849</v>
      </c>
      <c r="B864" s="36" t="s">
        <v>868</v>
      </c>
      <c r="C864" s="37" t="s">
        <v>1850</v>
      </c>
      <c r="D864" s="38" t="s">
        <v>1850</v>
      </c>
      <c r="E864" s="39">
        <v>355959</v>
      </c>
      <c r="F864" s="37" t="s">
        <v>2833</v>
      </c>
      <c r="G864" s="34">
        <v>2006</v>
      </c>
      <c r="H864" s="34" t="s">
        <v>3002</v>
      </c>
      <c r="I864" s="37" t="s">
        <v>11</v>
      </c>
      <c r="J864" s="40">
        <v>53</v>
      </c>
      <c r="K864" s="41">
        <v>400.91999999999996</v>
      </c>
      <c r="L864" s="42">
        <f t="shared" si="161"/>
        <v>21248.76</v>
      </c>
      <c r="M864" s="34" t="s">
        <v>3059</v>
      </c>
      <c r="N864" s="44">
        <v>159</v>
      </c>
      <c r="O864" s="34" t="s">
        <v>3066</v>
      </c>
      <c r="P864" s="41">
        <v>14.6</v>
      </c>
      <c r="Q864" s="41">
        <f>P864*N864</f>
        <v>2321.4</v>
      </c>
      <c r="R864" s="41">
        <v>2321.4</v>
      </c>
      <c r="S864" s="41">
        <v>-18927.359999999997</v>
      </c>
      <c r="T864" s="41" t="s">
        <v>3012</v>
      </c>
    </row>
    <row r="865" spans="1:20" s="43" customFormat="1" ht="19.5" customHeight="1" x14ac:dyDescent="0.2">
      <c r="A865" s="35">
        <v>850</v>
      </c>
      <c r="B865" s="36" t="s">
        <v>869</v>
      </c>
      <c r="C865" s="37" t="s">
        <v>1851</v>
      </c>
      <c r="D865" s="38" t="s">
        <v>2696</v>
      </c>
      <c r="E865" s="39">
        <v>376166</v>
      </c>
      <c r="F865" s="37" t="s">
        <v>2816</v>
      </c>
      <c r="G865" s="34">
        <v>2006</v>
      </c>
      <c r="H865" s="34" t="s">
        <v>3002</v>
      </c>
      <c r="I865" s="37" t="s">
        <v>11</v>
      </c>
      <c r="J865" s="40">
        <v>2</v>
      </c>
      <c r="K865" s="41">
        <v>2130.15</v>
      </c>
      <c r="L865" s="42">
        <f t="shared" si="161"/>
        <v>4260.3</v>
      </c>
      <c r="M865" s="34" t="s">
        <v>3059</v>
      </c>
      <c r="N865" s="44">
        <v>0.4</v>
      </c>
      <c r="O865" s="34" t="s">
        <v>3066</v>
      </c>
      <c r="P865" s="41">
        <v>14.6</v>
      </c>
      <c r="Q865" s="41">
        <f>P865*N865</f>
        <v>5.84</v>
      </c>
      <c r="R865" s="41">
        <v>5.84</v>
      </c>
      <c r="S865" s="41">
        <v>-4254.46</v>
      </c>
      <c r="T865" s="41" t="s">
        <v>3012</v>
      </c>
    </row>
    <row r="866" spans="1:20" s="43" customFormat="1" ht="19.5" customHeight="1" x14ac:dyDescent="0.2">
      <c r="A866" s="35">
        <v>851</v>
      </c>
      <c r="B866" s="36" t="s">
        <v>870</v>
      </c>
      <c r="C866" s="37" t="s">
        <v>1852</v>
      </c>
      <c r="D866" s="38" t="s">
        <v>2697</v>
      </c>
      <c r="E866" s="39"/>
      <c r="F866" s="37"/>
      <c r="G866" s="34">
        <v>2006</v>
      </c>
      <c r="H866" s="34" t="s">
        <v>3002</v>
      </c>
      <c r="I866" s="37" t="s">
        <v>11</v>
      </c>
      <c r="J866" s="40">
        <v>2</v>
      </c>
      <c r="K866" s="41">
        <v>9173.35</v>
      </c>
      <c r="L866" s="42">
        <f t="shared" si="161"/>
        <v>18346.7</v>
      </c>
      <c r="M866" s="34" t="s">
        <v>3059</v>
      </c>
      <c r="N866" s="44">
        <v>15.6</v>
      </c>
      <c r="O866" s="34" t="s">
        <v>3067</v>
      </c>
      <c r="P866" s="64">
        <v>8700</v>
      </c>
      <c r="Q866" s="64">
        <f>P866*J866</f>
        <v>17400</v>
      </c>
      <c r="R866" s="41">
        <v>227.76</v>
      </c>
      <c r="S866" s="41">
        <v>-18118.940000000002</v>
      </c>
      <c r="T866" s="41" t="s">
        <v>3012</v>
      </c>
    </row>
    <row r="867" spans="1:20" s="43" customFormat="1" ht="19.5" customHeight="1" x14ac:dyDescent="0.2">
      <c r="A867" s="35">
        <v>852</v>
      </c>
      <c r="B867" s="77" t="s">
        <v>871</v>
      </c>
      <c r="C867" s="78" t="s">
        <v>1853</v>
      </c>
      <c r="D867" s="38" t="s">
        <v>2698</v>
      </c>
      <c r="E867" s="39">
        <v>377324</v>
      </c>
      <c r="F867" s="37" t="s">
        <v>2963</v>
      </c>
      <c r="G867" s="34">
        <v>2014</v>
      </c>
      <c r="H867" s="34" t="s">
        <v>3002</v>
      </c>
      <c r="I867" s="37" t="s">
        <v>11</v>
      </c>
      <c r="J867" s="40">
        <v>1</v>
      </c>
      <c r="K867" s="41">
        <v>43.41</v>
      </c>
      <c r="L867" s="42">
        <f t="shared" si="161"/>
        <v>43.41</v>
      </c>
      <c r="M867" s="34" t="s">
        <v>3058</v>
      </c>
      <c r="N867" s="44">
        <v>0</v>
      </c>
      <c r="O867" s="34" t="s">
        <v>3067</v>
      </c>
      <c r="P867" s="64">
        <v>30.386999999999997</v>
      </c>
      <c r="Q867" s="64">
        <f>P867*J867</f>
        <v>30.386999999999997</v>
      </c>
      <c r="R867" s="41">
        <v>0</v>
      </c>
      <c r="S867" s="41">
        <v>-43.41</v>
      </c>
      <c r="T867" s="41" t="s">
        <v>3012</v>
      </c>
    </row>
    <row r="868" spans="1:20" s="43" customFormat="1" ht="19.5" customHeight="1" x14ac:dyDescent="0.2">
      <c r="A868" s="35">
        <v>853</v>
      </c>
      <c r="B868" s="36" t="s">
        <v>872</v>
      </c>
      <c r="C868" s="37" t="s">
        <v>1854</v>
      </c>
      <c r="D868" s="38" t="s">
        <v>1854</v>
      </c>
      <c r="E868" s="39">
        <v>458084</v>
      </c>
      <c r="F868" s="37" t="s">
        <v>2822</v>
      </c>
      <c r="G868" s="34">
        <v>2007</v>
      </c>
      <c r="H868" s="34" t="s">
        <v>3002</v>
      </c>
      <c r="I868" s="37" t="s">
        <v>11</v>
      </c>
      <c r="J868" s="40">
        <v>0.94</v>
      </c>
      <c r="K868" s="41">
        <v>3151.8404255319151</v>
      </c>
      <c r="L868" s="42">
        <f t="shared" si="161"/>
        <v>2962.73</v>
      </c>
      <c r="M868" s="104" t="s">
        <v>3059</v>
      </c>
      <c r="N868" s="107">
        <v>270</v>
      </c>
      <c r="O868" s="34" t="s">
        <v>3066</v>
      </c>
      <c r="P868" s="41">
        <v>1</v>
      </c>
      <c r="Q868" s="41">
        <f>P868*J868</f>
        <v>0.94</v>
      </c>
      <c r="R868" s="41">
        <v>0</v>
      </c>
      <c r="S868" s="41">
        <v>-2962.73</v>
      </c>
      <c r="T868" s="41" t="s">
        <v>3012</v>
      </c>
    </row>
    <row r="869" spans="1:20" s="43" customFormat="1" ht="19.5" customHeight="1" x14ac:dyDescent="0.2">
      <c r="A869" s="35">
        <v>854</v>
      </c>
      <c r="B869" s="36" t="s">
        <v>873</v>
      </c>
      <c r="C869" s="37" t="s">
        <v>1855</v>
      </c>
      <c r="D869" s="38" t="s">
        <v>2699</v>
      </c>
      <c r="E869" s="39">
        <v>405499</v>
      </c>
      <c r="F869" s="37" t="s">
        <v>2822</v>
      </c>
      <c r="G869" s="34">
        <v>2007</v>
      </c>
      <c r="H869" s="34" t="s">
        <v>3002</v>
      </c>
      <c r="I869" s="37" t="s">
        <v>11</v>
      </c>
      <c r="J869" s="40">
        <v>3</v>
      </c>
      <c r="K869" s="41">
        <v>127626</v>
      </c>
      <c r="L869" s="42">
        <f t="shared" si="161"/>
        <v>382878</v>
      </c>
      <c r="M869" s="34" t="s">
        <v>3059</v>
      </c>
      <c r="N869" s="44">
        <v>6</v>
      </c>
      <c r="O869" s="34" t="s">
        <v>3066</v>
      </c>
      <c r="P869" s="41">
        <v>14.6</v>
      </c>
      <c r="Q869" s="41">
        <f>P869*N869</f>
        <v>87.6</v>
      </c>
      <c r="R869" s="41">
        <v>87.6</v>
      </c>
      <c r="S869" s="41">
        <v>-382790.40000000002</v>
      </c>
      <c r="T869" s="41" t="s">
        <v>3012</v>
      </c>
    </row>
    <row r="870" spans="1:20" s="43" customFormat="1" ht="19.5" customHeight="1" x14ac:dyDescent="0.2">
      <c r="A870" s="35">
        <v>855</v>
      </c>
      <c r="B870" s="36" t="s">
        <v>874</v>
      </c>
      <c r="C870" s="37" t="s">
        <v>1856</v>
      </c>
      <c r="D870" s="38" t="s">
        <v>2700</v>
      </c>
      <c r="E870" s="39">
        <v>454276</v>
      </c>
      <c r="F870" s="37" t="s">
        <v>2822</v>
      </c>
      <c r="G870" s="34">
        <v>2007</v>
      </c>
      <c r="H870" s="34" t="s">
        <v>3002</v>
      </c>
      <c r="I870" s="37" t="s">
        <v>11</v>
      </c>
      <c r="J870" s="40">
        <v>2</v>
      </c>
      <c r="K870" s="41">
        <v>147022.5</v>
      </c>
      <c r="L870" s="42">
        <f t="shared" si="161"/>
        <v>294045</v>
      </c>
      <c r="M870" s="34" t="s">
        <v>3058</v>
      </c>
      <c r="N870" s="44">
        <v>0</v>
      </c>
      <c r="O870" s="34" t="s">
        <v>3066</v>
      </c>
      <c r="P870" s="41">
        <v>1</v>
      </c>
      <c r="Q870" s="41">
        <f>P870*J870</f>
        <v>2</v>
      </c>
      <c r="R870" s="41">
        <v>0</v>
      </c>
      <c r="S870" s="41">
        <v>-294045</v>
      </c>
      <c r="T870" s="41" t="s">
        <v>3012</v>
      </c>
    </row>
    <row r="871" spans="1:20" s="43" customFormat="1" ht="19.5" customHeight="1" x14ac:dyDescent="0.2">
      <c r="A871" s="35">
        <v>856</v>
      </c>
      <c r="B871" s="36" t="s">
        <v>875</v>
      </c>
      <c r="C871" s="37" t="s">
        <v>1857</v>
      </c>
      <c r="D871" s="38" t="s">
        <v>2701</v>
      </c>
      <c r="E871" s="39"/>
      <c r="F871" s="37"/>
      <c r="G871" s="34">
        <v>2007</v>
      </c>
      <c r="H871" s="34" t="s">
        <v>3002</v>
      </c>
      <c r="I871" s="37" t="s">
        <v>11</v>
      </c>
      <c r="J871" s="40">
        <v>1</v>
      </c>
      <c r="K871" s="41">
        <v>147154.96</v>
      </c>
      <c r="L871" s="42">
        <f t="shared" si="161"/>
        <v>147154.96</v>
      </c>
      <c r="M871" s="34" t="s">
        <v>3059</v>
      </c>
      <c r="N871" s="44">
        <v>10</v>
      </c>
      <c r="O871" s="34" t="s">
        <v>3066</v>
      </c>
      <c r="P871" s="41">
        <v>14.6</v>
      </c>
      <c r="Q871" s="41">
        <f>P871*N871</f>
        <v>146</v>
      </c>
      <c r="R871" s="41">
        <v>146</v>
      </c>
      <c r="S871" s="41">
        <v>-147008.95999999999</v>
      </c>
      <c r="T871" s="41" t="s">
        <v>3012</v>
      </c>
    </row>
    <row r="872" spans="1:20" s="43" customFormat="1" ht="19.5" customHeight="1" x14ac:dyDescent="0.2">
      <c r="A872" s="35">
        <v>857</v>
      </c>
      <c r="B872" s="36" t="s">
        <v>876</v>
      </c>
      <c r="C872" s="37" t="s">
        <v>1858</v>
      </c>
      <c r="D872" s="38" t="s">
        <v>2702</v>
      </c>
      <c r="E872" s="39">
        <v>400041</v>
      </c>
      <c r="F872" s="37" t="s">
        <v>2965</v>
      </c>
      <c r="G872" s="34">
        <v>2007</v>
      </c>
      <c r="H872" s="34" t="s">
        <v>3002</v>
      </c>
      <c r="I872" s="37" t="s">
        <v>11</v>
      </c>
      <c r="J872" s="40">
        <v>3</v>
      </c>
      <c r="K872" s="41">
        <v>1522.39</v>
      </c>
      <c r="L872" s="42">
        <f t="shared" si="161"/>
        <v>4567.17</v>
      </c>
      <c r="M872" s="34" t="s">
        <v>3058</v>
      </c>
      <c r="N872" s="44">
        <v>0</v>
      </c>
      <c r="O872" s="34" t="s">
        <v>3066</v>
      </c>
      <c r="P872" s="41">
        <v>1</v>
      </c>
      <c r="Q872" s="41">
        <f>P872*J872</f>
        <v>3</v>
      </c>
      <c r="R872" s="41">
        <v>0</v>
      </c>
      <c r="S872" s="41">
        <v>-4567.17</v>
      </c>
      <c r="T872" s="41" t="s">
        <v>3012</v>
      </c>
    </row>
    <row r="873" spans="1:20" s="43" customFormat="1" ht="19.5" customHeight="1" x14ac:dyDescent="0.2">
      <c r="A873" s="35">
        <v>858</v>
      </c>
      <c r="B873" s="36" t="s">
        <v>877</v>
      </c>
      <c r="C873" s="37" t="s">
        <v>1859</v>
      </c>
      <c r="D873" s="38" t="s">
        <v>1859</v>
      </c>
      <c r="E873" s="39">
        <v>378440</v>
      </c>
      <c r="F873" s="37" t="s">
        <v>2963</v>
      </c>
      <c r="G873" s="34">
        <v>2010</v>
      </c>
      <c r="H873" s="34" t="s">
        <v>3002</v>
      </c>
      <c r="I873" s="37" t="s">
        <v>11</v>
      </c>
      <c r="J873" s="40">
        <v>1</v>
      </c>
      <c r="K873" s="41">
        <v>12256</v>
      </c>
      <c r="L873" s="42">
        <f t="shared" si="161"/>
        <v>12256</v>
      </c>
      <c r="M873" s="34" t="s">
        <v>3058</v>
      </c>
      <c r="N873" s="44">
        <v>0</v>
      </c>
      <c r="O873" s="34" t="s">
        <v>3067</v>
      </c>
      <c r="P873" s="41">
        <f>K873*0.3</f>
        <v>3676.7999999999997</v>
      </c>
      <c r="Q873" s="41">
        <f>P873*J873</f>
        <v>3676.7999999999997</v>
      </c>
      <c r="R873" s="41">
        <v>0</v>
      </c>
      <c r="S873" s="41">
        <v>-12256</v>
      </c>
      <c r="T873" s="41" t="s">
        <v>3012</v>
      </c>
    </row>
    <row r="874" spans="1:20" s="43" customFormat="1" ht="19.5" customHeight="1" x14ac:dyDescent="0.2">
      <c r="A874" s="35">
        <v>859</v>
      </c>
      <c r="B874" s="36" t="s">
        <v>878</v>
      </c>
      <c r="C874" s="37" t="s">
        <v>1860</v>
      </c>
      <c r="D874" s="38" t="s">
        <v>2703</v>
      </c>
      <c r="E874" s="39">
        <v>376953</v>
      </c>
      <c r="F874" s="37" t="s">
        <v>2816</v>
      </c>
      <c r="G874" s="34">
        <v>2010</v>
      </c>
      <c r="H874" s="34" t="s">
        <v>3002</v>
      </c>
      <c r="I874" s="37" t="s">
        <v>11</v>
      </c>
      <c r="J874" s="40">
        <v>26</v>
      </c>
      <c r="K874" s="41">
        <v>474.59846153846149</v>
      </c>
      <c r="L874" s="42">
        <f t="shared" si="161"/>
        <v>12339.56</v>
      </c>
      <c r="M874" s="34" t="s">
        <v>3058</v>
      </c>
      <c r="N874" s="44">
        <v>0</v>
      </c>
      <c r="O874" s="34" t="s">
        <v>3066</v>
      </c>
      <c r="P874" s="41">
        <v>1</v>
      </c>
      <c r="Q874" s="41">
        <f t="shared" ref="Q874:Q875" si="165">P874*J874</f>
        <v>26</v>
      </c>
      <c r="R874" s="41">
        <v>0</v>
      </c>
      <c r="S874" s="41">
        <v>-12339.56</v>
      </c>
      <c r="T874" s="41" t="s">
        <v>3012</v>
      </c>
    </row>
    <row r="875" spans="1:20" s="43" customFormat="1" ht="19.5" customHeight="1" x14ac:dyDescent="0.2">
      <c r="A875" s="35">
        <v>860</v>
      </c>
      <c r="B875" s="36" t="s">
        <v>879</v>
      </c>
      <c r="C875" s="37" t="s">
        <v>1861</v>
      </c>
      <c r="D875" s="38" t="s">
        <v>2704</v>
      </c>
      <c r="E875" s="39">
        <v>377662</v>
      </c>
      <c r="F875" s="37" t="s">
        <v>2816</v>
      </c>
      <c r="G875" s="34">
        <v>2010</v>
      </c>
      <c r="H875" s="34" t="s">
        <v>3002</v>
      </c>
      <c r="I875" s="37" t="s">
        <v>11</v>
      </c>
      <c r="J875" s="40">
        <v>13</v>
      </c>
      <c r="K875" s="41">
        <v>291.36538461538464</v>
      </c>
      <c r="L875" s="42">
        <f t="shared" si="161"/>
        <v>3787.7500000000005</v>
      </c>
      <c r="M875" s="34" t="s">
        <v>3058</v>
      </c>
      <c r="N875" s="44">
        <v>0</v>
      </c>
      <c r="O875" s="34" t="s">
        <v>3066</v>
      </c>
      <c r="P875" s="41">
        <v>1</v>
      </c>
      <c r="Q875" s="41">
        <f t="shared" si="165"/>
        <v>13</v>
      </c>
      <c r="R875" s="41">
        <v>0</v>
      </c>
      <c r="S875" s="41">
        <v>-3787.7500000000005</v>
      </c>
      <c r="T875" s="41" t="s">
        <v>3012</v>
      </c>
    </row>
    <row r="876" spans="1:20" s="43" customFormat="1" ht="19.5" customHeight="1" x14ac:dyDescent="0.2">
      <c r="A876" s="35">
        <v>861</v>
      </c>
      <c r="B876" s="36" t="s">
        <v>880</v>
      </c>
      <c r="C876" s="37" t="s">
        <v>1862</v>
      </c>
      <c r="D876" s="38" t="s">
        <v>2705</v>
      </c>
      <c r="E876" s="39">
        <v>449743</v>
      </c>
      <c r="F876" s="37" t="s">
        <v>2906</v>
      </c>
      <c r="G876" s="34">
        <v>2010</v>
      </c>
      <c r="H876" s="34" t="s">
        <v>3002</v>
      </c>
      <c r="I876" s="37" t="s">
        <v>11</v>
      </c>
      <c r="J876" s="40">
        <v>12</v>
      </c>
      <c r="K876" s="41">
        <v>8222.3799999999992</v>
      </c>
      <c r="L876" s="42">
        <f t="shared" si="161"/>
        <v>98668.56</v>
      </c>
      <c r="M876" s="34" t="s">
        <v>3058</v>
      </c>
      <c r="N876" s="44">
        <v>0</v>
      </c>
      <c r="O876" s="34" t="s">
        <v>3067</v>
      </c>
      <c r="P876" s="41">
        <f>K876*0.3</f>
        <v>2466.7139999999995</v>
      </c>
      <c r="Q876" s="41">
        <f>P876*J876</f>
        <v>29600.567999999992</v>
      </c>
      <c r="R876" s="41">
        <v>0</v>
      </c>
      <c r="S876" s="41">
        <v>-98668.56</v>
      </c>
      <c r="T876" s="41" t="s">
        <v>3012</v>
      </c>
    </row>
    <row r="877" spans="1:20" s="43" customFormat="1" ht="19.5" customHeight="1" x14ac:dyDescent="0.2">
      <c r="A877" s="35">
        <v>862</v>
      </c>
      <c r="B877" s="36" t="s">
        <v>881</v>
      </c>
      <c r="C877" s="37" t="s">
        <v>1863</v>
      </c>
      <c r="D877" s="38" t="s">
        <v>2706</v>
      </c>
      <c r="E877" s="39">
        <v>410157</v>
      </c>
      <c r="F877" s="37" t="s">
        <v>2969</v>
      </c>
      <c r="G877" s="34">
        <v>2005</v>
      </c>
      <c r="H877" s="34" t="s">
        <v>3002</v>
      </c>
      <c r="I877" s="37" t="s">
        <v>11</v>
      </c>
      <c r="J877" s="40">
        <v>1</v>
      </c>
      <c r="K877" s="41">
        <v>1127.04</v>
      </c>
      <c r="L877" s="42">
        <f t="shared" si="161"/>
        <v>1127.04</v>
      </c>
      <c r="M877" s="34" t="s">
        <v>3058</v>
      </c>
      <c r="N877" s="44">
        <v>0</v>
      </c>
      <c r="O877" s="34" t="s">
        <v>3066</v>
      </c>
      <c r="P877" s="41">
        <v>1</v>
      </c>
      <c r="Q877" s="41">
        <f t="shared" ref="Q877:Q879" si="166">P877*J877</f>
        <v>1</v>
      </c>
      <c r="R877" s="41">
        <v>0</v>
      </c>
      <c r="S877" s="41">
        <v>-1127.04</v>
      </c>
      <c r="T877" s="41" t="s">
        <v>3012</v>
      </c>
    </row>
    <row r="878" spans="1:20" s="43" customFormat="1" ht="19.5" customHeight="1" x14ac:dyDescent="0.2">
      <c r="A878" s="35">
        <v>863</v>
      </c>
      <c r="B878" s="36" t="s">
        <v>882</v>
      </c>
      <c r="C878" s="37" t="s">
        <v>1864</v>
      </c>
      <c r="D878" s="38" t="s">
        <v>1864</v>
      </c>
      <c r="E878" s="39">
        <v>379701</v>
      </c>
      <c r="F878" s="37" t="s">
        <v>2969</v>
      </c>
      <c r="G878" s="34">
        <v>2005</v>
      </c>
      <c r="H878" s="34" t="s">
        <v>3002</v>
      </c>
      <c r="I878" s="37" t="s">
        <v>11</v>
      </c>
      <c r="J878" s="40">
        <v>6</v>
      </c>
      <c r="K878" s="41">
        <v>1486.93</v>
      </c>
      <c r="L878" s="42">
        <f t="shared" si="161"/>
        <v>8921.58</v>
      </c>
      <c r="M878" s="34" t="s">
        <v>3058</v>
      </c>
      <c r="N878" s="44">
        <v>0</v>
      </c>
      <c r="O878" s="34" t="s">
        <v>3066</v>
      </c>
      <c r="P878" s="41">
        <v>1</v>
      </c>
      <c r="Q878" s="41">
        <f t="shared" si="166"/>
        <v>6</v>
      </c>
      <c r="R878" s="41">
        <v>0</v>
      </c>
      <c r="S878" s="41">
        <v>-8921.58</v>
      </c>
      <c r="T878" s="41" t="s">
        <v>3012</v>
      </c>
    </row>
    <row r="879" spans="1:20" s="43" customFormat="1" ht="19.5" customHeight="1" x14ac:dyDescent="0.2">
      <c r="A879" s="35">
        <v>864</v>
      </c>
      <c r="B879" s="36" t="s">
        <v>883</v>
      </c>
      <c r="C879" s="37" t="s">
        <v>1865</v>
      </c>
      <c r="D879" s="38" t="s">
        <v>2707</v>
      </c>
      <c r="E879" s="39"/>
      <c r="F879" s="37"/>
      <c r="G879" s="34">
        <v>2005</v>
      </c>
      <c r="H879" s="34" t="s">
        <v>3002</v>
      </c>
      <c r="I879" s="37" t="s">
        <v>11</v>
      </c>
      <c r="J879" s="40">
        <v>3</v>
      </c>
      <c r="K879" s="41">
        <v>5158.54</v>
      </c>
      <c r="L879" s="42">
        <f t="shared" si="161"/>
        <v>15475.619999999999</v>
      </c>
      <c r="M879" s="34" t="s">
        <v>3058</v>
      </c>
      <c r="N879" s="44">
        <v>0</v>
      </c>
      <c r="O879" s="34" t="s">
        <v>3066</v>
      </c>
      <c r="P879" s="41">
        <v>1</v>
      </c>
      <c r="Q879" s="41">
        <f t="shared" si="166"/>
        <v>3</v>
      </c>
      <c r="R879" s="41">
        <v>0</v>
      </c>
      <c r="S879" s="41">
        <v>-15475.619999999999</v>
      </c>
      <c r="T879" s="41" t="s">
        <v>3012</v>
      </c>
    </row>
    <row r="880" spans="1:20" s="43" customFormat="1" ht="19.5" customHeight="1" x14ac:dyDescent="0.2">
      <c r="A880" s="35">
        <v>865</v>
      </c>
      <c r="B880" s="77" t="s">
        <v>884</v>
      </c>
      <c r="C880" s="78" t="s">
        <v>1866</v>
      </c>
      <c r="D880" s="38" t="s">
        <v>2708</v>
      </c>
      <c r="E880" s="39">
        <v>379762</v>
      </c>
      <c r="F880" s="37" t="s">
        <v>2970</v>
      </c>
      <c r="G880" s="34">
        <v>2005</v>
      </c>
      <c r="H880" s="34" t="s">
        <v>3002</v>
      </c>
      <c r="I880" s="37" t="s">
        <v>11</v>
      </c>
      <c r="J880" s="40">
        <v>2</v>
      </c>
      <c r="K880" s="41">
        <v>2416.6799999999998</v>
      </c>
      <c r="L880" s="42">
        <f t="shared" si="161"/>
        <v>4833.3599999999997</v>
      </c>
      <c r="M880" s="34" t="s">
        <v>3059</v>
      </c>
      <c r="N880" s="44">
        <v>20</v>
      </c>
      <c r="O880" s="34" t="s">
        <v>3067</v>
      </c>
      <c r="P880" s="41">
        <f>K880*0.5</f>
        <v>1208.3399999999999</v>
      </c>
      <c r="Q880" s="41">
        <f>P880*J880</f>
        <v>2416.6799999999998</v>
      </c>
      <c r="R880" s="41">
        <v>292</v>
      </c>
      <c r="S880" s="41">
        <v>-4541.3599999999997</v>
      </c>
      <c r="T880" s="41" t="s">
        <v>3012</v>
      </c>
    </row>
    <row r="881" spans="1:20" s="43" customFormat="1" ht="19.5" customHeight="1" x14ac:dyDescent="0.2">
      <c r="A881" s="35">
        <v>866</v>
      </c>
      <c r="B881" s="36" t="s">
        <v>885</v>
      </c>
      <c r="C881" s="37" t="s">
        <v>1867</v>
      </c>
      <c r="D881" s="38" t="s">
        <v>1867</v>
      </c>
      <c r="E881" s="39">
        <v>366359</v>
      </c>
      <c r="F881" s="37" t="s">
        <v>2971</v>
      </c>
      <c r="G881" s="34">
        <v>2005</v>
      </c>
      <c r="H881" s="34" t="s">
        <v>3002</v>
      </c>
      <c r="I881" s="37" t="s">
        <v>11</v>
      </c>
      <c r="J881" s="40">
        <v>2</v>
      </c>
      <c r="K881" s="41">
        <v>385.33</v>
      </c>
      <c r="L881" s="42">
        <f t="shared" si="161"/>
        <v>770.66</v>
      </c>
      <c r="M881" s="34" t="s">
        <v>3058</v>
      </c>
      <c r="N881" s="44">
        <v>0</v>
      </c>
      <c r="O881" s="97" t="s">
        <v>3066</v>
      </c>
      <c r="P881" s="41">
        <v>1</v>
      </c>
      <c r="Q881" s="41">
        <f>P881*J881</f>
        <v>2</v>
      </c>
      <c r="R881" s="41">
        <v>0</v>
      </c>
      <c r="S881" s="41">
        <v>-770.66</v>
      </c>
      <c r="T881" s="41" t="s">
        <v>3012</v>
      </c>
    </row>
    <row r="882" spans="1:20" s="43" customFormat="1" ht="19.5" customHeight="1" x14ac:dyDescent="0.2">
      <c r="A882" s="35">
        <v>867</v>
      </c>
      <c r="B882" s="36" t="s">
        <v>886</v>
      </c>
      <c r="C882" s="37" t="s">
        <v>1868</v>
      </c>
      <c r="D882" s="38" t="s">
        <v>1868</v>
      </c>
      <c r="E882" s="39">
        <v>429093</v>
      </c>
      <c r="F882" s="37" t="s">
        <v>2972</v>
      </c>
      <c r="G882" s="34">
        <v>2005</v>
      </c>
      <c r="H882" s="34" t="s">
        <v>3002</v>
      </c>
      <c r="I882" s="37" t="s">
        <v>11</v>
      </c>
      <c r="J882" s="40">
        <v>2</v>
      </c>
      <c r="K882" s="41">
        <v>752.84</v>
      </c>
      <c r="L882" s="42">
        <f t="shared" si="161"/>
        <v>1505.68</v>
      </c>
      <c r="M882" s="34" t="s">
        <v>3059</v>
      </c>
      <c r="N882" s="44">
        <v>0.2</v>
      </c>
      <c r="O882" s="34" t="s">
        <v>3066</v>
      </c>
      <c r="P882" s="41">
        <v>14.6</v>
      </c>
      <c r="Q882" s="41">
        <f>P882*N882</f>
        <v>2.92</v>
      </c>
      <c r="R882" s="41">
        <v>2.92</v>
      </c>
      <c r="S882" s="41">
        <v>-1502.76</v>
      </c>
      <c r="T882" s="41" t="s">
        <v>3012</v>
      </c>
    </row>
    <row r="883" spans="1:20" s="43" customFormat="1" ht="19.5" customHeight="1" x14ac:dyDescent="0.2">
      <c r="A883" s="35">
        <v>868</v>
      </c>
      <c r="B883" s="36" t="s">
        <v>887</v>
      </c>
      <c r="C883" s="37" t="s">
        <v>1869</v>
      </c>
      <c r="D883" s="38" t="s">
        <v>2709</v>
      </c>
      <c r="E883" s="39">
        <v>378127</v>
      </c>
      <c r="F883" s="37" t="s">
        <v>2816</v>
      </c>
      <c r="G883" s="34">
        <v>2005</v>
      </c>
      <c r="H883" s="34" t="s">
        <v>3002</v>
      </c>
      <c r="I883" s="37" t="s">
        <v>11</v>
      </c>
      <c r="J883" s="40">
        <v>61</v>
      </c>
      <c r="K883" s="41">
        <v>2456.9201639344265</v>
      </c>
      <c r="L883" s="42">
        <f t="shared" si="161"/>
        <v>149872.13</v>
      </c>
      <c r="M883" s="34" t="s">
        <v>3058</v>
      </c>
      <c r="N883" s="44">
        <v>0</v>
      </c>
      <c r="O883" s="34" t="s">
        <v>3066</v>
      </c>
      <c r="P883" s="41">
        <v>1</v>
      </c>
      <c r="Q883" s="41">
        <f t="shared" ref="Q883:Q884" si="167">P883*J883</f>
        <v>61</v>
      </c>
      <c r="R883" s="41">
        <v>0</v>
      </c>
      <c r="S883" s="41">
        <v>-149872.13</v>
      </c>
      <c r="T883" s="41" t="s">
        <v>3012</v>
      </c>
    </row>
    <row r="884" spans="1:20" s="43" customFormat="1" ht="19.5" customHeight="1" x14ac:dyDescent="0.2">
      <c r="A884" s="35">
        <v>869</v>
      </c>
      <c r="B884" s="36" t="s">
        <v>888</v>
      </c>
      <c r="C884" s="37" t="s">
        <v>1870</v>
      </c>
      <c r="D884" s="38" t="s">
        <v>2710</v>
      </c>
      <c r="E884" s="39">
        <v>377509</v>
      </c>
      <c r="F884" s="37" t="s">
        <v>2816</v>
      </c>
      <c r="G884" s="34">
        <v>2005</v>
      </c>
      <c r="H884" s="34" t="s">
        <v>3002</v>
      </c>
      <c r="I884" s="37" t="s">
        <v>11</v>
      </c>
      <c r="J884" s="40">
        <v>32</v>
      </c>
      <c r="K884" s="41">
        <v>9903.7487500000007</v>
      </c>
      <c r="L884" s="42">
        <f t="shared" si="161"/>
        <v>316919.96000000002</v>
      </c>
      <c r="M884" s="34" t="s">
        <v>3058</v>
      </c>
      <c r="N884" s="44">
        <v>0</v>
      </c>
      <c r="O884" s="34" t="s">
        <v>3066</v>
      </c>
      <c r="P884" s="41">
        <v>1</v>
      </c>
      <c r="Q884" s="41">
        <f t="shared" si="167"/>
        <v>32</v>
      </c>
      <c r="R884" s="41">
        <v>0</v>
      </c>
      <c r="S884" s="41">
        <v>-316919.96000000002</v>
      </c>
      <c r="T884" s="41" t="s">
        <v>3012</v>
      </c>
    </row>
    <row r="885" spans="1:20" s="43" customFormat="1" ht="19.5" customHeight="1" x14ac:dyDescent="0.2">
      <c r="A885" s="35">
        <v>870</v>
      </c>
      <c r="B885" s="36" t="s">
        <v>889</v>
      </c>
      <c r="C885" s="37" t="s">
        <v>1871</v>
      </c>
      <c r="D885" s="38" t="s">
        <v>1871</v>
      </c>
      <c r="E885" s="39">
        <v>359746</v>
      </c>
      <c r="F885" s="37" t="s">
        <v>2821</v>
      </c>
      <c r="G885" s="34">
        <v>2005</v>
      </c>
      <c r="H885" s="34" t="s">
        <v>3002</v>
      </c>
      <c r="I885" s="37" t="s">
        <v>11</v>
      </c>
      <c r="J885" s="40">
        <v>100</v>
      </c>
      <c r="K885" s="41">
        <v>824.44</v>
      </c>
      <c r="L885" s="42">
        <f t="shared" si="161"/>
        <v>82444</v>
      </c>
      <c r="M885" s="34" t="s">
        <v>3059</v>
      </c>
      <c r="N885" s="44">
        <v>10</v>
      </c>
      <c r="O885" s="34" t="s">
        <v>3066</v>
      </c>
      <c r="P885" s="41">
        <v>14.6</v>
      </c>
      <c r="Q885" s="41">
        <f>P885*N885</f>
        <v>146</v>
      </c>
      <c r="R885" s="41">
        <v>146</v>
      </c>
      <c r="S885" s="41">
        <v>-82298</v>
      </c>
      <c r="T885" s="41" t="s">
        <v>3012</v>
      </c>
    </row>
    <row r="886" spans="1:20" s="43" customFormat="1" ht="19.5" customHeight="1" x14ac:dyDescent="0.2">
      <c r="A886" s="35">
        <v>871</v>
      </c>
      <c r="B886" s="36" t="s">
        <v>890</v>
      </c>
      <c r="C886" s="37" t="s">
        <v>1872</v>
      </c>
      <c r="D886" s="38" t="s">
        <v>2711</v>
      </c>
      <c r="E886" s="39">
        <v>359755</v>
      </c>
      <c r="F886" s="37" t="s">
        <v>2821</v>
      </c>
      <c r="G886" s="34">
        <v>2005</v>
      </c>
      <c r="H886" s="34" t="s">
        <v>3002</v>
      </c>
      <c r="I886" s="37" t="s">
        <v>11</v>
      </c>
      <c r="J886" s="40">
        <v>100</v>
      </c>
      <c r="K886" s="41">
        <v>189.07</v>
      </c>
      <c r="L886" s="42">
        <f t="shared" si="161"/>
        <v>18907</v>
      </c>
      <c r="M886" s="34" t="s">
        <v>3059</v>
      </c>
      <c r="N886" s="44">
        <v>10</v>
      </c>
      <c r="O886" s="34" t="s">
        <v>3066</v>
      </c>
      <c r="P886" s="41">
        <v>14.6</v>
      </c>
      <c r="Q886" s="41">
        <f>P886*N886</f>
        <v>146</v>
      </c>
      <c r="R886" s="41">
        <v>146</v>
      </c>
      <c r="S886" s="41">
        <v>-18761</v>
      </c>
      <c r="T886" s="41" t="s">
        <v>3012</v>
      </c>
    </row>
    <row r="887" spans="1:20" s="43" customFormat="1" ht="19.5" customHeight="1" x14ac:dyDescent="0.2">
      <c r="A887" s="35">
        <v>872</v>
      </c>
      <c r="B887" s="36" t="s">
        <v>891</v>
      </c>
      <c r="C887" s="37" t="s">
        <v>1873</v>
      </c>
      <c r="D887" s="38" t="s">
        <v>2712</v>
      </c>
      <c r="E887" s="39">
        <v>458903</v>
      </c>
      <c r="F887" s="37" t="s">
        <v>2830</v>
      </c>
      <c r="G887" s="34">
        <v>2005</v>
      </c>
      <c r="H887" s="34" t="s">
        <v>3002</v>
      </c>
      <c r="I887" s="37" t="s">
        <v>11</v>
      </c>
      <c r="J887" s="40">
        <v>2</v>
      </c>
      <c r="K887" s="41">
        <v>9585.59</v>
      </c>
      <c r="L887" s="42">
        <f t="shared" si="161"/>
        <v>19171.18</v>
      </c>
      <c r="M887" s="34" t="s">
        <v>3059</v>
      </c>
      <c r="N887" s="44">
        <v>0.4</v>
      </c>
      <c r="O887" s="34" t="s">
        <v>3067</v>
      </c>
      <c r="P887" s="41">
        <f>K887*0.5</f>
        <v>4792.7950000000001</v>
      </c>
      <c r="Q887" s="41">
        <f>P887*J887</f>
        <v>9585.59</v>
      </c>
      <c r="R887" s="41">
        <v>5.84</v>
      </c>
      <c r="S887" s="41">
        <v>-19165.34</v>
      </c>
      <c r="T887" s="41" t="s">
        <v>3012</v>
      </c>
    </row>
    <row r="888" spans="1:20" s="43" customFormat="1" ht="19.5" customHeight="1" x14ac:dyDescent="0.2">
      <c r="A888" s="35">
        <v>873</v>
      </c>
      <c r="B888" s="36" t="s">
        <v>892</v>
      </c>
      <c r="C888" s="37" t="s">
        <v>1874</v>
      </c>
      <c r="D888" s="38" t="s">
        <v>2713</v>
      </c>
      <c r="E888" s="39">
        <v>349840</v>
      </c>
      <c r="F888" s="37" t="s">
        <v>2863</v>
      </c>
      <c r="G888" s="34">
        <v>2005</v>
      </c>
      <c r="H888" s="34" t="s">
        <v>3002</v>
      </c>
      <c r="I888" s="37" t="s">
        <v>11</v>
      </c>
      <c r="J888" s="40">
        <v>1</v>
      </c>
      <c r="K888" s="41">
        <v>5833.64</v>
      </c>
      <c r="L888" s="42">
        <f t="shared" si="161"/>
        <v>5833.64</v>
      </c>
      <c r="M888" s="34" t="s">
        <v>3058</v>
      </c>
      <c r="N888" s="44">
        <v>0</v>
      </c>
      <c r="O888" s="34" t="s">
        <v>3066</v>
      </c>
      <c r="P888" s="41">
        <v>1</v>
      </c>
      <c r="Q888" s="41">
        <f t="shared" ref="Q888:Q893" si="168">P888*J888</f>
        <v>1</v>
      </c>
      <c r="R888" s="41">
        <v>0</v>
      </c>
      <c r="S888" s="41">
        <v>-5833.64</v>
      </c>
      <c r="T888" s="41" t="s">
        <v>3012</v>
      </c>
    </row>
    <row r="889" spans="1:20" s="43" customFormat="1" ht="19.5" customHeight="1" x14ac:dyDescent="0.2">
      <c r="A889" s="35">
        <v>874</v>
      </c>
      <c r="B889" s="36" t="s">
        <v>893</v>
      </c>
      <c r="C889" s="37" t="s">
        <v>1875</v>
      </c>
      <c r="D889" s="38" t="s">
        <v>2714</v>
      </c>
      <c r="E889" s="39">
        <v>349845</v>
      </c>
      <c r="F889" s="37" t="s">
        <v>2935</v>
      </c>
      <c r="G889" s="34">
        <v>2005</v>
      </c>
      <c r="H889" s="34" t="s">
        <v>3002</v>
      </c>
      <c r="I889" s="37" t="s">
        <v>11</v>
      </c>
      <c r="J889" s="40">
        <v>2</v>
      </c>
      <c r="K889" s="41">
        <v>1104.24</v>
      </c>
      <c r="L889" s="42">
        <f t="shared" si="161"/>
        <v>2208.48</v>
      </c>
      <c r="M889" s="34" t="s">
        <v>3058</v>
      </c>
      <c r="N889" s="44">
        <v>0</v>
      </c>
      <c r="O889" s="34" t="s">
        <v>3066</v>
      </c>
      <c r="P889" s="41">
        <v>1</v>
      </c>
      <c r="Q889" s="41">
        <f t="shared" si="168"/>
        <v>2</v>
      </c>
      <c r="R889" s="41">
        <v>0</v>
      </c>
      <c r="S889" s="41">
        <v>-2208.48</v>
      </c>
      <c r="T889" s="41" t="s">
        <v>3012</v>
      </c>
    </row>
    <row r="890" spans="1:20" s="43" customFormat="1" ht="19.5" customHeight="1" x14ac:dyDescent="0.2">
      <c r="A890" s="35">
        <v>875</v>
      </c>
      <c r="B890" s="36" t="s">
        <v>894</v>
      </c>
      <c r="C890" s="37" t="s">
        <v>1876</v>
      </c>
      <c r="D890" s="38" t="s">
        <v>2715</v>
      </c>
      <c r="E890" s="39">
        <v>359835</v>
      </c>
      <c r="F890" s="37" t="s">
        <v>2822</v>
      </c>
      <c r="G890" s="34">
        <v>2005</v>
      </c>
      <c r="H890" s="34" t="s">
        <v>3002</v>
      </c>
      <c r="I890" s="37" t="s">
        <v>11</v>
      </c>
      <c r="J890" s="40">
        <v>1</v>
      </c>
      <c r="K890" s="41">
        <v>20184</v>
      </c>
      <c r="L890" s="42">
        <f t="shared" si="161"/>
        <v>20184</v>
      </c>
      <c r="M890" s="34" t="s">
        <v>3058</v>
      </c>
      <c r="N890" s="44">
        <v>0</v>
      </c>
      <c r="O890" s="34" t="s">
        <v>3066</v>
      </c>
      <c r="P890" s="41">
        <v>1</v>
      </c>
      <c r="Q890" s="41">
        <f t="shared" si="168"/>
        <v>1</v>
      </c>
      <c r="R890" s="41">
        <v>0</v>
      </c>
      <c r="S890" s="41">
        <v>-20184</v>
      </c>
      <c r="T890" s="41" t="s">
        <v>3012</v>
      </c>
    </row>
    <row r="891" spans="1:20" s="43" customFormat="1" ht="19.5" customHeight="1" x14ac:dyDescent="0.2">
      <c r="A891" s="35">
        <v>876</v>
      </c>
      <c r="B891" s="36" t="s">
        <v>895</v>
      </c>
      <c r="C891" s="37" t="s">
        <v>1877</v>
      </c>
      <c r="D891" s="38" t="s">
        <v>2716</v>
      </c>
      <c r="E891" s="39">
        <v>333874</v>
      </c>
      <c r="F891" s="37" t="s">
        <v>2960</v>
      </c>
      <c r="G891" s="34">
        <v>2005</v>
      </c>
      <c r="H891" s="34" t="s">
        <v>3002</v>
      </c>
      <c r="I891" s="37" t="s">
        <v>11</v>
      </c>
      <c r="J891" s="40">
        <v>3</v>
      </c>
      <c r="K891" s="41">
        <v>264.26</v>
      </c>
      <c r="L891" s="42">
        <f t="shared" si="161"/>
        <v>792.78</v>
      </c>
      <c r="M891" s="34" t="s">
        <v>3058</v>
      </c>
      <c r="N891" s="44">
        <v>0</v>
      </c>
      <c r="O891" s="34" t="s">
        <v>3066</v>
      </c>
      <c r="P891" s="41">
        <v>1</v>
      </c>
      <c r="Q891" s="41">
        <f t="shared" si="168"/>
        <v>3</v>
      </c>
      <c r="R891" s="41">
        <v>0</v>
      </c>
      <c r="S891" s="41">
        <v>-792.78</v>
      </c>
      <c r="T891" s="41" t="s">
        <v>3012</v>
      </c>
    </row>
    <row r="892" spans="1:20" s="43" customFormat="1" ht="19.5" customHeight="1" x14ac:dyDescent="0.2">
      <c r="A892" s="35">
        <v>877</v>
      </c>
      <c r="B892" s="77" t="s">
        <v>896</v>
      </c>
      <c r="C892" s="78" t="s">
        <v>1878</v>
      </c>
      <c r="D892" s="38" t="s">
        <v>2717</v>
      </c>
      <c r="E892" s="39">
        <v>374232</v>
      </c>
      <c r="F892" s="37" t="s">
        <v>2909</v>
      </c>
      <c r="G892" s="34">
        <v>2006</v>
      </c>
      <c r="H892" s="34" t="s">
        <v>3002</v>
      </c>
      <c r="I892" s="37" t="s">
        <v>11</v>
      </c>
      <c r="J892" s="40">
        <v>18</v>
      </c>
      <c r="K892" s="41">
        <v>56.12833333333333</v>
      </c>
      <c r="L892" s="42">
        <f t="shared" si="161"/>
        <v>1010.31</v>
      </c>
      <c r="M892" s="34" t="s">
        <v>3058</v>
      </c>
      <c r="N892" s="44">
        <v>0</v>
      </c>
      <c r="O892" s="34" t="s">
        <v>3067</v>
      </c>
      <c r="P892" s="41">
        <f t="shared" ref="P892:P893" si="169">K892*0.3</f>
        <v>16.8385</v>
      </c>
      <c r="Q892" s="41">
        <f t="shared" si="168"/>
        <v>303.09300000000002</v>
      </c>
      <c r="R892" s="41">
        <v>0</v>
      </c>
      <c r="S892" s="41">
        <v>-1010.31</v>
      </c>
      <c r="T892" s="41" t="s">
        <v>3012</v>
      </c>
    </row>
    <row r="893" spans="1:20" s="43" customFormat="1" ht="19.5" customHeight="1" x14ac:dyDescent="0.2">
      <c r="A893" s="35">
        <v>878</v>
      </c>
      <c r="B893" s="77" t="s">
        <v>897</v>
      </c>
      <c r="C893" s="78" t="s">
        <v>1879</v>
      </c>
      <c r="D893" s="38" t="s">
        <v>1879</v>
      </c>
      <c r="E893" s="39">
        <v>455410</v>
      </c>
      <c r="F893" s="37" t="s">
        <v>2934</v>
      </c>
      <c r="G893" s="34">
        <v>2006</v>
      </c>
      <c r="H893" s="34" t="s">
        <v>3002</v>
      </c>
      <c r="I893" s="37" t="s">
        <v>11</v>
      </c>
      <c r="J893" s="40">
        <v>4</v>
      </c>
      <c r="K893" s="41">
        <v>132.72</v>
      </c>
      <c r="L893" s="42">
        <f t="shared" si="161"/>
        <v>530.88</v>
      </c>
      <c r="M893" s="34" t="s">
        <v>3058</v>
      </c>
      <c r="N893" s="44">
        <v>0</v>
      </c>
      <c r="O893" s="34" t="s">
        <v>3067</v>
      </c>
      <c r="P893" s="41">
        <f t="shared" si="169"/>
        <v>39.815999999999995</v>
      </c>
      <c r="Q893" s="41">
        <f t="shared" si="168"/>
        <v>159.26399999999998</v>
      </c>
      <c r="R893" s="41">
        <v>0</v>
      </c>
      <c r="S893" s="41">
        <v>-530.88</v>
      </c>
      <c r="T893" s="41" t="s">
        <v>3012</v>
      </c>
    </row>
    <row r="894" spans="1:20" s="43" customFormat="1" ht="19.5" customHeight="1" x14ac:dyDescent="0.2">
      <c r="A894" s="35">
        <v>879</v>
      </c>
      <c r="B894" s="77" t="s">
        <v>898</v>
      </c>
      <c r="C894" s="78" t="s">
        <v>1880</v>
      </c>
      <c r="D894" s="38" t="s">
        <v>2718</v>
      </c>
      <c r="E894" s="39"/>
      <c r="F894" s="37"/>
      <c r="G894" s="34">
        <v>2006</v>
      </c>
      <c r="H894" s="34" t="s">
        <v>3002</v>
      </c>
      <c r="I894" s="37" t="s">
        <v>11</v>
      </c>
      <c r="J894" s="40">
        <v>82</v>
      </c>
      <c r="K894" s="41">
        <v>278.41999999999996</v>
      </c>
      <c r="L894" s="42">
        <f t="shared" si="161"/>
        <v>22830.439999999995</v>
      </c>
      <c r="M894" s="34" t="s">
        <v>3059</v>
      </c>
      <c r="N894" s="44">
        <v>600</v>
      </c>
      <c r="O894" s="34" t="s">
        <v>3067</v>
      </c>
      <c r="P894" s="41">
        <f>K894*0.5</f>
        <v>139.20999999999998</v>
      </c>
      <c r="Q894" s="41">
        <f>P894*J894</f>
        <v>11415.219999999998</v>
      </c>
      <c r="R894" s="41">
        <v>8760</v>
      </c>
      <c r="S894" s="41">
        <v>-14070.439999999995</v>
      </c>
      <c r="T894" s="41" t="s">
        <v>3012</v>
      </c>
    </row>
    <row r="895" spans="1:20" s="43" customFormat="1" ht="19.5" customHeight="1" x14ac:dyDescent="0.2">
      <c r="A895" s="35">
        <v>880</v>
      </c>
      <c r="B895" s="36" t="s">
        <v>899</v>
      </c>
      <c r="C895" s="37" t="s">
        <v>1881</v>
      </c>
      <c r="D895" s="38" t="s">
        <v>2719</v>
      </c>
      <c r="E895" s="39"/>
      <c r="F895" s="37"/>
      <c r="G895" s="34">
        <v>2006</v>
      </c>
      <c r="H895" s="34" t="s">
        <v>3002</v>
      </c>
      <c r="I895" s="37" t="s">
        <v>11</v>
      </c>
      <c r="J895" s="40">
        <v>17</v>
      </c>
      <c r="K895" s="41">
        <v>246.52823529411762</v>
      </c>
      <c r="L895" s="42">
        <f t="shared" si="161"/>
        <v>4190.9799999999996</v>
      </c>
      <c r="M895" s="34" t="s">
        <v>3058</v>
      </c>
      <c r="N895" s="44">
        <v>0</v>
      </c>
      <c r="O895" s="34" t="s">
        <v>3066</v>
      </c>
      <c r="P895" s="41">
        <v>1</v>
      </c>
      <c r="Q895" s="41">
        <f t="shared" ref="Q895:Q896" si="170">P895*J895</f>
        <v>17</v>
      </c>
      <c r="R895" s="41">
        <v>0</v>
      </c>
      <c r="S895" s="41">
        <v>-4190.9799999999996</v>
      </c>
      <c r="T895" s="41" t="s">
        <v>3012</v>
      </c>
    </row>
    <row r="896" spans="1:20" s="43" customFormat="1" ht="19.5" customHeight="1" x14ac:dyDescent="0.2">
      <c r="A896" s="35">
        <v>881</v>
      </c>
      <c r="B896" s="36" t="s">
        <v>900</v>
      </c>
      <c r="C896" s="37" t="s">
        <v>1882</v>
      </c>
      <c r="D896" s="38" t="s">
        <v>2720</v>
      </c>
      <c r="E896" s="39">
        <v>364423</v>
      </c>
      <c r="F896" s="37" t="s">
        <v>2908</v>
      </c>
      <c r="G896" s="34">
        <v>2006</v>
      </c>
      <c r="H896" s="34" t="s">
        <v>3002</v>
      </c>
      <c r="I896" s="37" t="s">
        <v>11</v>
      </c>
      <c r="J896" s="40">
        <v>6</v>
      </c>
      <c r="K896" s="41">
        <v>364.93</v>
      </c>
      <c r="L896" s="42">
        <f t="shared" si="161"/>
        <v>2189.58</v>
      </c>
      <c r="M896" s="34" t="s">
        <v>3058</v>
      </c>
      <c r="N896" s="44">
        <v>0</v>
      </c>
      <c r="O896" s="34" t="s">
        <v>3066</v>
      </c>
      <c r="P896" s="41">
        <v>1</v>
      </c>
      <c r="Q896" s="41">
        <f t="shared" si="170"/>
        <v>6</v>
      </c>
      <c r="R896" s="41">
        <v>0</v>
      </c>
      <c r="S896" s="41">
        <v>-2189.58</v>
      </c>
      <c r="T896" s="41" t="s">
        <v>3012</v>
      </c>
    </row>
    <row r="897" spans="1:20" s="43" customFormat="1" ht="19.5" customHeight="1" x14ac:dyDescent="0.2">
      <c r="A897" s="35">
        <v>882</v>
      </c>
      <c r="B897" s="77" t="s">
        <v>901</v>
      </c>
      <c r="C897" s="78" t="s">
        <v>1883</v>
      </c>
      <c r="D897" s="38" t="s">
        <v>2721</v>
      </c>
      <c r="E897" s="39">
        <v>366984</v>
      </c>
      <c r="F897" s="37" t="s">
        <v>2960</v>
      </c>
      <c r="G897" s="34">
        <v>2006</v>
      </c>
      <c r="H897" s="34" t="s">
        <v>3002</v>
      </c>
      <c r="I897" s="37" t="s">
        <v>11</v>
      </c>
      <c r="J897" s="40">
        <v>1</v>
      </c>
      <c r="K897" s="41">
        <v>71150.3</v>
      </c>
      <c r="L897" s="42">
        <f t="shared" si="161"/>
        <v>71150.3</v>
      </c>
      <c r="M897" s="34" t="s">
        <v>3058</v>
      </c>
      <c r="N897" s="44">
        <v>0</v>
      </c>
      <c r="O897" s="34" t="s">
        <v>3067</v>
      </c>
      <c r="P897" s="41">
        <f>K897*0.3</f>
        <v>21345.09</v>
      </c>
      <c r="Q897" s="41">
        <f>P897*J897</f>
        <v>21345.09</v>
      </c>
      <c r="R897" s="41">
        <v>0</v>
      </c>
      <c r="S897" s="41">
        <v>-71150.3</v>
      </c>
      <c r="T897" s="41" t="s">
        <v>3012</v>
      </c>
    </row>
    <row r="898" spans="1:20" s="43" customFormat="1" ht="19.5" customHeight="1" x14ac:dyDescent="0.2">
      <c r="A898" s="35">
        <v>883</v>
      </c>
      <c r="B898" s="36" t="s">
        <v>902</v>
      </c>
      <c r="C898" s="37" t="s">
        <v>1884</v>
      </c>
      <c r="D898" s="38" t="s">
        <v>2722</v>
      </c>
      <c r="E898" s="39">
        <v>340325</v>
      </c>
      <c r="F898" s="37" t="s">
        <v>2935</v>
      </c>
      <c r="G898" s="34">
        <v>2006</v>
      </c>
      <c r="H898" s="34" t="s">
        <v>3002</v>
      </c>
      <c r="I898" s="37" t="s">
        <v>11</v>
      </c>
      <c r="J898" s="40">
        <v>3</v>
      </c>
      <c r="K898" s="41">
        <v>788</v>
      </c>
      <c r="L898" s="42">
        <f t="shared" si="161"/>
        <v>2364</v>
      </c>
      <c r="M898" s="34" t="s">
        <v>3059</v>
      </c>
      <c r="N898" s="44">
        <v>0.6</v>
      </c>
      <c r="O898" s="34" t="s">
        <v>3066</v>
      </c>
      <c r="P898" s="41">
        <v>14.6</v>
      </c>
      <c r="Q898" s="41">
        <f>P898*N898</f>
        <v>8.76</v>
      </c>
      <c r="R898" s="41">
        <v>8.76</v>
      </c>
      <c r="S898" s="41">
        <v>-2355.2399999999998</v>
      </c>
      <c r="T898" s="41" t="s">
        <v>3012</v>
      </c>
    </row>
    <row r="899" spans="1:20" s="43" customFormat="1" ht="19.5" customHeight="1" x14ac:dyDescent="0.2">
      <c r="A899" s="35">
        <v>884</v>
      </c>
      <c r="B899" s="36" t="s">
        <v>903</v>
      </c>
      <c r="C899" s="37" t="s">
        <v>1885</v>
      </c>
      <c r="D899" s="38" t="s">
        <v>2723</v>
      </c>
      <c r="E899" s="39">
        <v>441325</v>
      </c>
      <c r="F899" s="37" t="s">
        <v>2833</v>
      </c>
      <c r="G899" s="34">
        <v>2006</v>
      </c>
      <c r="H899" s="34" t="s">
        <v>3002</v>
      </c>
      <c r="I899" s="37" t="s">
        <v>11</v>
      </c>
      <c r="J899" s="40">
        <v>1</v>
      </c>
      <c r="K899" s="41">
        <v>500</v>
      </c>
      <c r="L899" s="42">
        <f t="shared" si="161"/>
        <v>500</v>
      </c>
      <c r="M899" s="34" t="s">
        <v>3059</v>
      </c>
      <c r="N899" s="44">
        <v>0.05</v>
      </c>
      <c r="O899" s="34" t="s">
        <v>3066</v>
      </c>
      <c r="P899" s="41">
        <v>14.6</v>
      </c>
      <c r="Q899" s="41">
        <f>P899*N899</f>
        <v>0.73</v>
      </c>
      <c r="R899" s="41">
        <v>0.73</v>
      </c>
      <c r="S899" s="41">
        <v>-499.27</v>
      </c>
      <c r="T899" s="41" t="s">
        <v>3012</v>
      </c>
    </row>
    <row r="900" spans="1:20" s="43" customFormat="1" ht="19.5" customHeight="1" x14ac:dyDescent="0.2">
      <c r="A900" s="35">
        <v>885</v>
      </c>
      <c r="B900" s="36" t="s">
        <v>904</v>
      </c>
      <c r="C900" s="37" t="s">
        <v>1886</v>
      </c>
      <c r="D900" s="38" t="s">
        <v>2724</v>
      </c>
      <c r="E900" s="39">
        <v>347359</v>
      </c>
      <c r="F900" s="37" t="s">
        <v>2913</v>
      </c>
      <c r="G900" s="34">
        <v>2006</v>
      </c>
      <c r="H900" s="34" t="s">
        <v>3002</v>
      </c>
      <c r="I900" s="37" t="s">
        <v>11</v>
      </c>
      <c r="J900" s="40">
        <v>1</v>
      </c>
      <c r="K900" s="41">
        <v>1540</v>
      </c>
      <c r="L900" s="42">
        <f t="shared" si="161"/>
        <v>1540</v>
      </c>
      <c r="M900" s="34" t="s">
        <v>3061</v>
      </c>
      <c r="N900" s="44">
        <v>0.01</v>
      </c>
      <c r="O900" s="34" t="s">
        <v>3066</v>
      </c>
      <c r="P900" s="41">
        <v>65</v>
      </c>
      <c r="Q900" s="41">
        <f>P900*J900</f>
        <v>65</v>
      </c>
      <c r="R900" s="41">
        <v>0.65</v>
      </c>
      <c r="S900" s="41">
        <v>-1539.35</v>
      </c>
      <c r="T900" s="41" t="s">
        <v>3012</v>
      </c>
    </row>
    <row r="901" spans="1:20" s="43" customFormat="1" ht="19.5" customHeight="1" x14ac:dyDescent="0.2">
      <c r="A901" s="35">
        <v>886</v>
      </c>
      <c r="B901" s="36" t="s">
        <v>905</v>
      </c>
      <c r="C901" s="37" t="s">
        <v>1887</v>
      </c>
      <c r="D901" s="38" t="s">
        <v>2725</v>
      </c>
      <c r="E901" s="39">
        <v>347056</v>
      </c>
      <c r="F901" s="37" t="s">
        <v>2913</v>
      </c>
      <c r="G901" s="34">
        <v>2006</v>
      </c>
      <c r="H901" s="34" t="s">
        <v>3002</v>
      </c>
      <c r="I901" s="37" t="s">
        <v>11</v>
      </c>
      <c r="J901" s="40">
        <v>1</v>
      </c>
      <c r="K901" s="41">
        <v>1790.21</v>
      </c>
      <c r="L901" s="42">
        <f t="shared" si="161"/>
        <v>1790.21</v>
      </c>
      <c r="M901" s="34" t="s">
        <v>3059</v>
      </c>
      <c r="N901" s="44">
        <v>0.4</v>
      </c>
      <c r="O901" s="34" t="s">
        <v>3066</v>
      </c>
      <c r="P901" s="41">
        <v>14.6</v>
      </c>
      <c r="Q901" s="41">
        <f>P901*N901</f>
        <v>5.84</v>
      </c>
      <c r="R901" s="41">
        <v>5.84</v>
      </c>
      <c r="S901" s="41">
        <v>-1784.3700000000001</v>
      </c>
      <c r="T901" s="41" t="s">
        <v>3012</v>
      </c>
    </row>
    <row r="902" spans="1:20" s="43" customFormat="1" ht="19.5" customHeight="1" x14ac:dyDescent="0.2">
      <c r="A902" s="35">
        <v>887</v>
      </c>
      <c r="B902" s="36" t="s">
        <v>906</v>
      </c>
      <c r="C902" s="37" t="s">
        <v>1888</v>
      </c>
      <c r="D902" s="38" t="s">
        <v>2726</v>
      </c>
      <c r="E902" s="39">
        <v>347058</v>
      </c>
      <c r="F902" s="37" t="s">
        <v>2913</v>
      </c>
      <c r="G902" s="34">
        <v>2005</v>
      </c>
      <c r="H902" s="34" t="s">
        <v>3002</v>
      </c>
      <c r="I902" s="37" t="s">
        <v>11</v>
      </c>
      <c r="J902" s="40">
        <v>6</v>
      </c>
      <c r="K902" s="41">
        <v>4800</v>
      </c>
      <c r="L902" s="42">
        <f t="shared" si="161"/>
        <v>28800</v>
      </c>
      <c r="M902" s="34" t="s">
        <v>3059</v>
      </c>
      <c r="N902" s="44">
        <v>0.60000000000000009</v>
      </c>
      <c r="O902" s="34" t="s">
        <v>3066</v>
      </c>
      <c r="P902" s="41">
        <v>14.6</v>
      </c>
      <c r="Q902" s="41">
        <f>P902*N902</f>
        <v>8.7600000000000016</v>
      </c>
      <c r="R902" s="41">
        <v>8.7600000000000016</v>
      </c>
      <c r="S902" s="41">
        <v>-28791.24</v>
      </c>
      <c r="T902" s="41" t="s">
        <v>3012</v>
      </c>
    </row>
    <row r="903" spans="1:20" s="43" customFormat="1" ht="19.5" customHeight="1" x14ac:dyDescent="0.2">
      <c r="A903" s="35">
        <v>888</v>
      </c>
      <c r="B903" s="36" t="s">
        <v>907</v>
      </c>
      <c r="C903" s="37" t="s">
        <v>1889</v>
      </c>
      <c r="D903" s="38" t="s">
        <v>2727</v>
      </c>
      <c r="E903" s="39">
        <v>432565</v>
      </c>
      <c r="F903" s="37" t="s">
        <v>2972</v>
      </c>
      <c r="G903" s="34">
        <v>2005</v>
      </c>
      <c r="H903" s="34" t="s">
        <v>3002</v>
      </c>
      <c r="I903" s="37" t="s">
        <v>11</v>
      </c>
      <c r="J903" s="40">
        <v>4</v>
      </c>
      <c r="K903" s="41">
        <v>744.75</v>
      </c>
      <c r="L903" s="42">
        <f t="shared" si="161"/>
        <v>2979</v>
      </c>
      <c r="M903" s="34" t="s">
        <v>3059</v>
      </c>
      <c r="N903" s="44">
        <v>0.1</v>
      </c>
      <c r="O903" s="34" t="s">
        <v>3066</v>
      </c>
      <c r="P903" s="41">
        <v>14.6</v>
      </c>
      <c r="Q903" s="41">
        <f>P903*N903</f>
        <v>1.46</v>
      </c>
      <c r="R903" s="41">
        <v>1.46</v>
      </c>
      <c r="S903" s="41">
        <v>-2977.54</v>
      </c>
      <c r="T903" s="41" t="s">
        <v>3012</v>
      </c>
    </row>
    <row r="904" spans="1:20" s="43" customFormat="1" ht="19.5" customHeight="1" x14ac:dyDescent="0.2">
      <c r="A904" s="35">
        <v>889</v>
      </c>
      <c r="B904" s="77" t="s">
        <v>908</v>
      </c>
      <c r="C904" s="78" t="s">
        <v>1890</v>
      </c>
      <c r="D904" s="38" t="s">
        <v>1890</v>
      </c>
      <c r="E904" s="39">
        <v>433699</v>
      </c>
      <c r="F904" s="37" t="s">
        <v>2909</v>
      </c>
      <c r="G904" s="34">
        <v>2005</v>
      </c>
      <c r="H904" s="34" t="s">
        <v>3002</v>
      </c>
      <c r="I904" s="37" t="s">
        <v>11</v>
      </c>
      <c r="J904" s="40">
        <v>10</v>
      </c>
      <c r="K904" s="41">
        <v>747.8</v>
      </c>
      <c r="L904" s="42">
        <f t="shared" si="161"/>
        <v>7478</v>
      </c>
      <c r="M904" s="34" t="s">
        <v>3058</v>
      </c>
      <c r="N904" s="44">
        <v>0</v>
      </c>
      <c r="O904" s="34" t="s">
        <v>3067</v>
      </c>
      <c r="P904" s="41">
        <f t="shared" ref="P904:P905" si="171">K904*0.3</f>
        <v>224.33999999999997</v>
      </c>
      <c r="Q904" s="41">
        <f t="shared" ref="Q904:Q905" si="172">P904*J904</f>
        <v>2243.3999999999996</v>
      </c>
      <c r="R904" s="41">
        <v>0</v>
      </c>
      <c r="S904" s="41">
        <v>-7478</v>
      </c>
      <c r="T904" s="41" t="s">
        <v>3012</v>
      </c>
    </row>
    <row r="905" spans="1:20" s="43" customFormat="1" ht="19.5" customHeight="1" x14ac:dyDescent="0.2">
      <c r="A905" s="35">
        <v>890</v>
      </c>
      <c r="B905" s="77" t="s">
        <v>909</v>
      </c>
      <c r="C905" s="78" t="s">
        <v>1891</v>
      </c>
      <c r="D905" s="38" t="s">
        <v>1891</v>
      </c>
      <c r="E905" s="39">
        <v>441291</v>
      </c>
      <c r="F905" s="37" t="s">
        <v>2964</v>
      </c>
      <c r="G905" s="34">
        <v>2005</v>
      </c>
      <c r="H905" s="34" t="s">
        <v>3002</v>
      </c>
      <c r="I905" s="37" t="s">
        <v>11</v>
      </c>
      <c r="J905" s="40">
        <v>8</v>
      </c>
      <c r="K905" s="41">
        <v>4500</v>
      </c>
      <c r="L905" s="42">
        <f t="shared" si="161"/>
        <v>36000</v>
      </c>
      <c r="M905" s="34" t="s">
        <v>3058</v>
      </c>
      <c r="N905" s="44">
        <v>0</v>
      </c>
      <c r="O905" s="34" t="s">
        <v>3067</v>
      </c>
      <c r="P905" s="41">
        <f t="shared" si="171"/>
        <v>1350</v>
      </c>
      <c r="Q905" s="41">
        <f t="shared" si="172"/>
        <v>10800</v>
      </c>
      <c r="R905" s="41">
        <v>0</v>
      </c>
      <c r="S905" s="41">
        <v>-36000</v>
      </c>
      <c r="T905" s="41" t="s">
        <v>3012</v>
      </c>
    </row>
    <row r="906" spans="1:20" s="43" customFormat="1" ht="19.5" customHeight="1" x14ac:dyDescent="0.2">
      <c r="A906" s="35">
        <v>891</v>
      </c>
      <c r="B906" s="36" t="s">
        <v>910</v>
      </c>
      <c r="C906" s="37" t="s">
        <v>1892</v>
      </c>
      <c r="D906" s="38" t="s">
        <v>2728</v>
      </c>
      <c r="E906" s="39">
        <v>373074</v>
      </c>
      <c r="F906" s="37" t="s">
        <v>2973</v>
      </c>
      <c r="G906" s="34">
        <v>2005</v>
      </c>
      <c r="H906" s="34" t="s">
        <v>3002</v>
      </c>
      <c r="I906" s="37" t="s">
        <v>11</v>
      </c>
      <c r="J906" s="40">
        <v>1</v>
      </c>
      <c r="K906" s="41">
        <v>14962.6</v>
      </c>
      <c r="L906" s="42">
        <f t="shared" si="161"/>
        <v>14962.6</v>
      </c>
      <c r="M906" s="34" t="s">
        <v>3059</v>
      </c>
      <c r="N906" s="44">
        <v>4</v>
      </c>
      <c r="O906" s="34" t="s">
        <v>3066</v>
      </c>
      <c r="P906" s="41">
        <v>14.6</v>
      </c>
      <c r="Q906" s="41">
        <f>P906*N906</f>
        <v>58.4</v>
      </c>
      <c r="R906" s="41">
        <v>58.4</v>
      </c>
      <c r="S906" s="41">
        <v>-14904.2</v>
      </c>
      <c r="T906" s="41" t="s">
        <v>3012</v>
      </c>
    </row>
    <row r="907" spans="1:20" s="43" customFormat="1" ht="19.5" customHeight="1" x14ac:dyDescent="0.2">
      <c r="A907" s="35">
        <v>892</v>
      </c>
      <c r="B907" s="36" t="s">
        <v>911</v>
      </c>
      <c r="C907" s="37" t="s">
        <v>1893</v>
      </c>
      <c r="D907" s="38" t="s">
        <v>2729</v>
      </c>
      <c r="E907" s="39">
        <v>390458</v>
      </c>
      <c r="F907" s="37" t="s">
        <v>2974</v>
      </c>
      <c r="G907" s="34">
        <v>2005</v>
      </c>
      <c r="H907" s="34" t="s">
        <v>3002</v>
      </c>
      <c r="I907" s="37" t="s">
        <v>11</v>
      </c>
      <c r="J907" s="40">
        <v>1</v>
      </c>
      <c r="K907" s="41">
        <v>6711.86</v>
      </c>
      <c r="L907" s="42">
        <f t="shared" si="161"/>
        <v>6711.86</v>
      </c>
      <c r="M907" s="34" t="s">
        <v>3058</v>
      </c>
      <c r="N907" s="44">
        <v>0</v>
      </c>
      <c r="O907" s="34" t="s">
        <v>3067</v>
      </c>
      <c r="P907" s="41">
        <f t="shared" ref="P907:P909" si="173">K907*0.3</f>
        <v>2013.5579999999998</v>
      </c>
      <c r="Q907" s="41">
        <f t="shared" ref="Q907:Q909" si="174">P907*J907</f>
        <v>2013.5579999999998</v>
      </c>
      <c r="R907" s="41">
        <v>0</v>
      </c>
      <c r="S907" s="41">
        <v>-6711.86</v>
      </c>
      <c r="T907" s="41" t="s">
        <v>3012</v>
      </c>
    </row>
    <row r="908" spans="1:20" s="43" customFormat="1" ht="19.5" customHeight="1" x14ac:dyDescent="0.2">
      <c r="A908" s="35">
        <v>893</v>
      </c>
      <c r="B908" s="77" t="s">
        <v>912</v>
      </c>
      <c r="C908" s="78" t="s">
        <v>1894</v>
      </c>
      <c r="D908" s="38" t="s">
        <v>2730</v>
      </c>
      <c r="E908" s="39">
        <v>450485</v>
      </c>
      <c r="F908" s="37" t="s">
        <v>2960</v>
      </c>
      <c r="G908" s="34">
        <v>2005</v>
      </c>
      <c r="H908" s="34" t="s">
        <v>3002</v>
      </c>
      <c r="I908" s="37" t="s">
        <v>11</v>
      </c>
      <c r="J908" s="40">
        <v>1</v>
      </c>
      <c r="K908" s="79">
        <v>4199.0200000000004</v>
      </c>
      <c r="L908" s="42">
        <f t="shared" si="161"/>
        <v>4199.0200000000004</v>
      </c>
      <c r="M908" s="34" t="s">
        <v>3058</v>
      </c>
      <c r="N908" s="44">
        <v>0</v>
      </c>
      <c r="O908" s="34" t="s">
        <v>3067</v>
      </c>
      <c r="P908" s="41">
        <f t="shared" si="173"/>
        <v>1259.7060000000001</v>
      </c>
      <c r="Q908" s="41">
        <f t="shared" si="174"/>
        <v>1259.7060000000001</v>
      </c>
      <c r="R908" s="41">
        <v>0</v>
      </c>
      <c r="S908" s="41">
        <v>-4199.0200000000004</v>
      </c>
      <c r="T908" s="41" t="s">
        <v>3012</v>
      </c>
    </row>
    <row r="909" spans="1:20" s="43" customFormat="1" ht="19.5" customHeight="1" x14ac:dyDescent="0.2">
      <c r="A909" s="35">
        <v>894</v>
      </c>
      <c r="B909" s="77" t="s">
        <v>913</v>
      </c>
      <c r="C909" s="78" t="s">
        <v>1895</v>
      </c>
      <c r="D909" s="38" t="s">
        <v>2731</v>
      </c>
      <c r="E909" s="39">
        <v>382368</v>
      </c>
      <c r="F909" s="37" t="s">
        <v>2934</v>
      </c>
      <c r="G909" s="34">
        <v>2005</v>
      </c>
      <c r="H909" s="34" t="s">
        <v>3002</v>
      </c>
      <c r="I909" s="37" t="s">
        <v>11</v>
      </c>
      <c r="J909" s="40">
        <v>5</v>
      </c>
      <c r="K909" s="79">
        <v>215.59</v>
      </c>
      <c r="L909" s="42">
        <f t="shared" si="161"/>
        <v>1077.95</v>
      </c>
      <c r="M909" s="34" t="s">
        <v>3058</v>
      </c>
      <c r="N909" s="44">
        <v>0</v>
      </c>
      <c r="O909" s="34" t="s">
        <v>3067</v>
      </c>
      <c r="P909" s="41">
        <f t="shared" si="173"/>
        <v>64.676999999999992</v>
      </c>
      <c r="Q909" s="41">
        <f t="shared" si="174"/>
        <v>323.38499999999999</v>
      </c>
      <c r="R909" s="41">
        <v>0</v>
      </c>
      <c r="S909" s="41">
        <v>-1077.95</v>
      </c>
      <c r="T909" s="41" t="s">
        <v>3012</v>
      </c>
    </row>
    <row r="910" spans="1:20" s="43" customFormat="1" ht="19.5" customHeight="1" x14ac:dyDescent="0.2">
      <c r="A910" s="35">
        <v>895</v>
      </c>
      <c r="B910" s="36" t="s">
        <v>914</v>
      </c>
      <c r="C910" s="37" t="s">
        <v>1896</v>
      </c>
      <c r="D910" s="38" t="s">
        <v>2732</v>
      </c>
      <c r="E910" s="39">
        <v>438643</v>
      </c>
      <c r="F910" s="37" t="s">
        <v>2877</v>
      </c>
      <c r="G910" s="34">
        <v>2005</v>
      </c>
      <c r="H910" s="34" t="s">
        <v>3002</v>
      </c>
      <c r="I910" s="37" t="s">
        <v>11</v>
      </c>
      <c r="J910" s="40">
        <v>2</v>
      </c>
      <c r="K910" s="41">
        <v>2771.1849999999999</v>
      </c>
      <c r="L910" s="42">
        <f t="shared" si="161"/>
        <v>5542.37</v>
      </c>
      <c r="M910" s="34" t="s">
        <v>3058</v>
      </c>
      <c r="N910" s="44">
        <v>0</v>
      </c>
      <c r="O910" s="34" t="s">
        <v>3066</v>
      </c>
      <c r="P910" s="41">
        <v>1</v>
      </c>
      <c r="Q910" s="41">
        <f t="shared" ref="Q910:Q916" si="175">P910*J910</f>
        <v>2</v>
      </c>
      <c r="R910" s="41">
        <v>0</v>
      </c>
      <c r="S910" s="41">
        <v>-5542.37</v>
      </c>
      <c r="T910" s="41" t="s">
        <v>3012</v>
      </c>
    </row>
    <row r="911" spans="1:20" s="43" customFormat="1" ht="19.5" customHeight="1" x14ac:dyDescent="0.2">
      <c r="A911" s="35">
        <v>896</v>
      </c>
      <c r="B911" s="36" t="s">
        <v>915</v>
      </c>
      <c r="C911" s="37" t="s">
        <v>1897</v>
      </c>
      <c r="D911" s="38" t="s">
        <v>1897</v>
      </c>
      <c r="E911" s="39">
        <v>408819</v>
      </c>
      <c r="F911" s="37" t="s">
        <v>2814</v>
      </c>
      <c r="G911" s="34">
        <v>2005</v>
      </c>
      <c r="H911" s="34" t="s">
        <v>3002</v>
      </c>
      <c r="I911" s="37" t="s">
        <v>11</v>
      </c>
      <c r="J911" s="40">
        <v>4</v>
      </c>
      <c r="K911" s="41">
        <v>2250</v>
      </c>
      <c r="L911" s="42">
        <f t="shared" si="161"/>
        <v>9000</v>
      </c>
      <c r="M911" s="34" t="s">
        <v>3059</v>
      </c>
      <c r="N911" s="44">
        <v>0.4</v>
      </c>
      <c r="O911" s="34" t="s">
        <v>3067</v>
      </c>
      <c r="P911" s="41">
        <f>K911*0.5</f>
        <v>1125</v>
      </c>
      <c r="Q911" s="41">
        <f t="shared" si="175"/>
        <v>4500</v>
      </c>
      <c r="R911" s="41">
        <v>5.84</v>
      </c>
      <c r="S911" s="41">
        <v>-8994.16</v>
      </c>
      <c r="T911" s="41" t="s">
        <v>3012</v>
      </c>
    </row>
    <row r="912" spans="1:20" s="43" customFormat="1" ht="19.5" customHeight="1" x14ac:dyDescent="0.2">
      <c r="A912" s="35">
        <v>897</v>
      </c>
      <c r="B912" s="36" t="s">
        <v>916</v>
      </c>
      <c r="C912" s="37" t="s">
        <v>1898</v>
      </c>
      <c r="D912" s="38" t="s">
        <v>2733</v>
      </c>
      <c r="E912" s="39">
        <v>399350</v>
      </c>
      <c r="F912" s="37" t="s">
        <v>2975</v>
      </c>
      <c r="G912" s="34">
        <v>2005</v>
      </c>
      <c r="H912" s="34" t="s">
        <v>3002</v>
      </c>
      <c r="I912" s="37" t="s">
        <v>11</v>
      </c>
      <c r="J912" s="40">
        <v>1</v>
      </c>
      <c r="K912" s="41">
        <v>3282.2</v>
      </c>
      <c r="L912" s="42">
        <f t="shared" ref="L912:L975" si="176">K912*J912</f>
        <v>3282.2</v>
      </c>
      <c r="M912" s="34" t="s">
        <v>3058</v>
      </c>
      <c r="N912" s="44">
        <v>0</v>
      </c>
      <c r="O912" s="34" t="s">
        <v>3066</v>
      </c>
      <c r="P912" s="41">
        <v>1</v>
      </c>
      <c r="Q912" s="41">
        <f t="shared" si="175"/>
        <v>1</v>
      </c>
      <c r="R912" s="41">
        <v>0</v>
      </c>
      <c r="S912" s="41">
        <v>-3282.2</v>
      </c>
      <c r="T912" s="41" t="s">
        <v>3012</v>
      </c>
    </row>
    <row r="913" spans="1:20" s="43" customFormat="1" ht="19.5" customHeight="1" x14ac:dyDescent="0.2">
      <c r="A913" s="35">
        <v>898</v>
      </c>
      <c r="B913" s="77" t="s">
        <v>917</v>
      </c>
      <c r="C913" s="78" t="s">
        <v>1899</v>
      </c>
      <c r="D913" s="38" t="s">
        <v>2734</v>
      </c>
      <c r="E913" s="39">
        <v>387525</v>
      </c>
      <c r="F913" s="37" t="s">
        <v>2976</v>
      </c>
      <c r="G913" s="34">
        <v>2005</v>
      </c>
      <c r="H913" s="34" t="s">
        <v>3002</v>
      </c>
      <c r="I913" s="37" t="s">
        <v>11</v>
      </c>
      <c r="J913" s="40">
        <v>2</v>
      </c>
      <c r="K913" s="79">
        <v>8601.6</v>
      </c>
      <c r="L913" s="42">
        <f t="shared" si="176"/>
        <v>17203.2</v>
      </c>
      <c r="M913" s="34" t="s">
        <v>3058</v>
      </c>
      <c r="N913" s="44">
        <v>0</v>
      </c>
      <c r="O913" s="34" t="s">
        <v>3067</v>
      </c>
      <c r="P913" s="41">
        <f>K913*0.3</f>
        <v>2580.48</v>
      </c>
      <c r="Q913" s="41">
        <f t="shared" si="175"/>
        <v>5160.96</v>
      </c>
      <c r="R913" s="41">
        <v>0</v>
      </c>
      <c r="S913" s="41">
        <v>-17203.2</v>
      </c>
      <c r="T913" s="41" t="s">
        <v>3012</v>
      </c>
    </row>
    <row r="914" spans="1:20" s="43" customFormat="1" ht="19.5" customHeight="1" x14ac:dyDescent="0.2">
      <c r="A914" s="35">
        <v>899</v>
      </c>
      <c r="B914" s="36" t="s">
        <v>918</v>
      </c>
      <c r="C914" s="37" t="s">
        <v>1900</v>
      </c>
      <c r="D914" s="38" t="s">
        <v>2735</v>
      </c>
      <c r="E914" s="39">
        <v>449595</v>
      </c>
      <c r="F914" s="37" t="s">
        <v>2922</v>
      </c>
      <c r="G914" s="34">
        <v>2005</v>
      </c>
      <c r="H914" s="34" t="s">
        <v>3002</v>
      </c>
      <c r="I914" s="37" t="s">
        <v>11</v>
      </c>
      <c r="J914" s="40">
        <v>2</v>
      </c>
      <c r="K914" s="41">
        <v>5470.34</v>
      </c>
      <c r="L914" s="42">
        <f t="shared" si="176"/>
        <v>10940.68</v>
      </c>
      <c r="M914" s="34" t="s">
        <v>3058</v>
      </c>
      <c r="N914" s="44">
        <v>0</v>
      </c>
      <c r="O914" s="34" t="s">
        <v>3066</v>
      </c>
      <c r="P914" s="41">
        <v>1</v>
      </c>
      <c r="Q914" s="41">
        <f t="shared" si="175"/>
        <v>2</v>
      </c>
      <c r="R914" s="41">
        <v>0</v>
      </c>
      <c r="S914" s="41">
        <v>-10940.68</v>
      </c>
      <c r="T914" s="41" t="s">
        <v>3012</v>
      </c>
    </row>
    <row r="915" spans="1:20" s="43" customFormat="1" ht="19.5" customHeight="1" x14ac:dyDescent="0.2">
      <c r="A915" s="35">
        <v>900</v>
      </c>
      <c r="B915" s="36" t="s">
        <v>919</v>
      </c>
      <c r="C915" s="37" t="s">
        <v>1901</v>
      </c>
      <c r="D915" s="38" t="s">
        <v>2736</v>
      </c>
      <c r="E915" s="39">
        <v>350066</v>
      </c>
      <c r="F915" s="37" t="s">
        <v>2964</v>
      </c>
      <c r="G915" s="34">
        <v>2005</v>
      </c>
      <c r="H915" s="34" t="s">
        <v>3002</v>
      </c>
      <c r="I915" s="37" t="s">
        <v>11</v>
      </c>
      <c r="J915" s="40">
        <v>7</v>
      </c>
      <c r="K915" s="41">
        <v>968.22</v>
      </c>
      <c r="L915" s="42">
        <f t="shared" si="176"/>
        <v>6777.54</v>
      </c>
      <c r="M915" s="34" t="s">
        <v>3058</v>
      </c>
      <c r="N915" s="44">
        <v>0</v>
      </c>
      <c r="O915" s="34" t="s">
        <v>3067</v>
      </c>
      <c r="P915" s="41">
        <f>K915*0.3</f>
        <v>290.46600000000001</v>
      </c>
      <c r="Q915" s="41">
        <f t="shared" si="175"/>
        <v>2033.2620000000002</v>
      </c>
      <c r="R915" s="41">
        <v>0</v>
      </c>
      <c r="S915" s="41">
        <v>-6777.54</v>
      </c>
      <c r="T915" s="41" t="s">
        <v>3012</v>
      </c>
    </row>
    <row r="916" spans="1:20" s="43" customFormat="1" ht="19.5" customHeight="1" x14ac:dyDescent="0.2">
      <c r="A916" s="35">
        <v>901</v>
      </c>
      <c r="B916" s="36" t="s">
        <v>920</v>
      </c>
      <c r="C916" s="37" t="s">
        <v>1902</v>
      </c>
      <c r="D916" s="38" t="s">
        <v>1902</v>
      </c>
      <c r="E916" s="39">
        <v>459134</v>
      </c>
      <c r="F916" s="37" t="s">
        <v>2908</v>
      </c>
      <c r="G916" s="34">
        <v>2005</v>
      </c>
      <c r="H916" s="34" t="s">
        <v>3002</v>
      </c>
      <c r="I916" s="37" t="s">
        <v>11</v>
      </c>
      <c r="J916" s="40">
        <v>18</v>
      </c>
      <c r="K916" s="41">
        <v>200.46</v>
      </c>
      <c r="L916" s="42">
        <f t="shared" si="176"/>
        <v>3608.28</v>
      </c>
      <c r="M916" s="34" t="s">
        <v>3058</v>
      </c>
      <c r="N916" s="44">
        <v>0</v>
      </c>
      <c r="O916" s="34" t="s">
        <v>3066</v>
      </c>
      <c r="P916" s="41">
        <v>1</v>
      </c>
      <c r="Q916" s="41">
        <f t="shared" si="175"/>
        <v>18</v>
      </c>
      <c r="R916" s="41">
        <v>0</v>
      </c>
      <c r="S916" s="41">
        <v>-3608.28</v>
      </c>
      <c r="T916" s="41" t="s">
        <v>3012</v>
      </c>
    </row>
    <row r="917" spans="1:20" s="43" customFormat="1" ht="19.5" customHeight="1" x14ac:dyDescent="0.2">
      <c r="A917" s="35">
        <v>902</v>
      </c>
      <c r="B917" s="36" t="s">
        <v>921</v>
      </c>
      <c r="C917" s="37" t="s">
        <v>1903</v>
      </c>
      <c r="D917" s="38" t="s">
        <v>1903</v>
      </c>
      <c r="E917" s="39">
        <v>448956</v>
      </c>
      <c r="F917" s="37" t="s">
        <v>2977</v>
      </c>
      <c r="G917" s="34">
        <v>2005</v>
      </c>
      <c r="H917" s="34" t="s">
        <v>3002</v>
      </c>
      <c r="I917" s="37" t="s">
        <v>11</v>
      </c>
      <c r="J917" s="40">
        <v>4</v>
      </c>
      <c r="K917" s="41">
        <v>37648.65</v>
      </c>
      <c r="L917" s="42">
        <f t="shared" si="176"/>
        <v>150594.6</v>
      </c>
      <c r="M917" s="34" t="s">
        <v>3059</v>
      </c>
      <c r="N917" s="44">
        <v>40.4</v>
      </c>
      <c r="O917" s="34" t="s">
        <v>3066</v>
      </c>
      <c r="P917" s="41">
        <v>14.6</v>
      </c>
      <c r="Q917" s="41">
        <f>P917*N917</f>
        <v>589.83999999999992</v>
      </c>
      <c r="R917" s="41">
        <v>589.83999999999992</v>
      </c>
      <c r="S917" s="41">
        <v>-150004.76</v>
      </c>
      <c r="T917" s="41" t="s">
        <v>3012</v>
      </c>
    </row>
    <row r="918" spans="1:20" s="43" customFormat="1" ht="19.5" customHeight="1" x14ac:dyDescent="0.2">
      <c r="A918" s="35">
        <v>903</v>
      </c>
      <c r="B918" s="36" t="s">
        <v>922</v>
      </c>
      <c r="C918" s="37" t="s">
        <v>1904</v>
      </c>
      <c r="D918" s="38" t="s">
        <v>1904</v>
      </c>
      <c r="E918" s="39">
        <v>422664</v>
      </c>
      <c r="F918" s="37" t="s">
        <v>2913</v>
      </c>
      <c r="G918" s="34">
        <v>2005</v>
      </c>
      <c r="H918" s="34" t="s">
        <v>3002</v>
      </c>
      <c r="I918" s="37" t="s">
        <v>11</v>
      </c>
      <c r="J918" s="40">
        <v>5</v>
      </c>
      <c r="K918" s="41">
        <v>45</v>
      </c>
      <c r="L918" s="42">
        <f t="shared" si="176"/>
        <v>225</v>
      </c>
      <c r="M918" s="34" t="s">
        <v>3058</v>
      </c>
      <c r="N918" s="44">
        <v>0</v>
      </c>
      <c r="O918" s="34" t="s">
        <v>3066</v>
      </c>
      <c r="P918" s="41">
        <v>1</v>
      </c>
      <c r="Q918" s="41">
        <f t="shared" ref="Q918:Q920" si="177">P918*J918</f>
        <v>5</v>
      </c>
      <c r="R918" s="41">
        <v>0</v>
      </c>
      <c r="S918" s="41">
        <v>-225</v>
      </c>
      <c r="T918" s="41" t="s">
        <v>3012</v>
      </c>
    </row>
    <row r="919" spans="1:20" s="43" customFormat="1" ht="19.5" customHeight="1" x14ac:dyDescent="0.2">
      <c r="A919" s="35">
        <v>904</v>
      </c>
      <c r="B919" s="36" t="s">
        <v>923</v>
      </c>
      <c r="C919" s="37" t="s">
        <v>1905</v>
      </c>
      <c r="D919" s="38" t="s">
        <v>2737</v>
      </c>
      <c r="E919" s="39">
        <v>379728</v>
      </c>
      <c r="F919" s="37" t="s">
        <v>2909</v>
      </c>
      <c r="G919" s="34">
        <v>2005</v>
      </c>
      <c r="H919" s="34" t="s">
        <v>3002</v>
      </c>
      <c r="I919" s="37" t="s">
        <v>11</v>
      </c>
      <c r="J919" s="40">
        <v>8</v>
      </c>
      <c r="K919" s="41">
        <v>114.5775</v>
      </c>
      <c r="L919" s="42">
        <f t="shared" si="176"/>
        <v>916.62</v>
      </c>
      <c r="M919" s="34" t="s">
        <v>3058</v>
      </c>
      <c r="N919" s="44">
        <v>0</v>
      </c>
      <c r="O919" s="34" t="s">
        <v>3066</v>
      </c>
      <c r="P919" s="41">
        <v>1</v>
      </c>
      <c r="Q919" s="41">
        <f t="shared" si="177"/>
        <v>8</v>
      </c>
      <c r="R919" s="41">
        <v>0</v>
      </c>
      <c r="S919" s="41">
        <v>-916.62</v>
      </c>
      <c r="T919" s="41" t="s">
        <v>3012</v>
      </c>
    </row>
    <row r="920" spans="1:20" s="43" customFormat="1" ht="19.5" customHeight="1" x14ac:dyDescent="0.2">
      <c r="A920" s="35">
        <v>905</v>
      </c>
      <c r="B920" s="36" t="s">
        <v>924</v>
      </c>
      <c r="C920" s="37" t="s">
        <v>1906</v>
      </c>
      <c r="D920" s="38" t="s">
        <v>2738</v>
      </c>
      <c r="E920" s="39">
        <v>374233</v>
      </c>
      <c r="F920" s="37" t="s">
        <v>2909</v>
      </c>
      <c r="G920" s="34">
        <v>2005</v>
      </c>
      <c r="H920" s="34" t="s">
        <v>3002</v>
      </c>
      <c r="I920" s="37" t="s">
        <v>11</v>
      </c>
      <c r="J920" s="40">
        <v>18</v>
      </c>
      <c r="K920" s="41">
        <v>56.12833333333333</v>
      </c>
      <c r="L920" s="42">
        <f t="shared" si="176"/>
        <v>1010.31</v>
      </c>
      <c r="M920" s="34" t="s">
        <v>3058</v>
      </c>
      <c r="N920" s="44">
        <v>0</v>
      </c>
      <c r="O920" s="34" t="s">
        <v>3066</v>
      </c>
      <c r="P920" s="41">
        <v>1</v>
      </c>
      <c r="Q920" s="41">
        <f t="shared" si="177"/>
        <v>18</v>
      </c>
      <c r="R920" s="41">
        <v>0</v>
      </c>
      <c r="S920" s="41">
        <v>-1010.31</v>
      </c>
      <c r="T920" s="41" t="s">
        <v>3012</v>
      </c>
    </row>
    <row r="921" spans="1:20" s="43" customFormat="1" ht="19.5" customHeight="1" x14ac:dyDescent="0.2">
      <c r="A921" s="35">
        <v>906</v>
      </c>
      <c r="B921" s="36" t="s">
        <v>925</v>
      </c>
      <c r="C921" s="37" t="s">
        <v>1907</v>
      </c>
      <c r="D921" s="38" t="s">
        <v>2739</v>
      </c>
      <c r="E921" s="39">
        <v>350423</v>
      </c>
      <c r="F921" s="37" t="s">
        <v>2935</v>
      </c>
      <c r="G921" s="34">
        <v>2005</v>
      </c>
      <c r="H921" s="34" t="s">
        <v>3002</v>
      </c>
      <c r="I921" s="37" t="s">
        <v>11</v>
      </c>
      <c r="J921" s="40">
        <v>14</v>
      </c>
      <c r="K921" s="41">
        <v>2468.5714285714284</v>
      </c>
      <c r="L921" s="42">
        <f t="shared" si="176"/>
        <v>34560</v>
      </c>
      <c r="M921" s="34" t="s">
        <v>3059</v>
      </c>
      <c r="N921" s="44">
        <v>7</v>
      </c>
      <c r="O921" s="34" t="s">
        <v>3066</v>
      </c>
      <c r="P921" s="41">
        <v>14.6</v>
      </c>
      <c r="Q921" s="41">
        <f>P921*N921</f>
        <v>102.2</v>
      </c>
      <c r="R921" s="41">
        <v>102.2</v>
      </c>
      <c r="S921" s="41">
        <v>-34457.800000000003</v>
      </c>
      <c r="T921" s="41" t="s">
        <v>3012</v>
      </c>
    </row>
    <row r="922" spans="1:20" s="43" customFormat="1" ht="19.5" customHeight="1" x14ac:dyDescent="0.2">
      <c r="A922" s="35">
        <v>907</v>
      </c>
      <c r="B922" s="77" t="s">
        <v>926</v>
      </c>
      <c r="C922" s="78" t="s">
        <v>1908</v>
      </c>
      <c r="D922" s="38" t="s">
        <v>2740</v>
      </c>
      <c r="E922" s="39">
        <v>336986</v>
      </c>
      <c r="F922" s="37" t="s">
        <v>2960</v>
      </c>
      <c r="G922" s="34">
        <v>2005</v>
      </c>
      <c r="H922" s="34" t="s">
        <v>3002</v>
      </c>
      <c r="I922" s="37" t="s">
        <v>11</v>
      </c>
      <c r="J922" s="40">
        <v>1</v>
      </c>
      <c r="K922" s="79">
        <v>446.15</v>
      </c>
      <c r="L922" s="42">
        <f t="shared" si="176"/>
        <v>446.15</v>
      </c>
      <c r="M922" s="34" t="s">
        <v>3058</v>
      </c>
      <c r="N922" s="44">
        <v>0</v>
      </c>
      <c r="O922" s="34" t="s">
        <v>3067</v>
      </c>
      <c r="P922" s="41">
        <f t="shared" ref="P922:P923" si="178">K922*0.3</f>
        <v>133.845</v>
      </c>
      <c r="Q922" s="41">
        <f t="shared" ref="Q922:Q923" si="179">P922*J922</f>
        <v>133.845</v>
      </c>
      <c r="R922" s="41">
        <v>0</v>
      </c>
      <c r="S922" s="41">
        <v>-446.15</v>
      </c>
      <c r="T922" s="41" t="s">
        <v>3012</v>
      </c>
    </row>
    <row r="923" spans="1:20" s="43" customFormat="1" ht="19.5" customHeight="1" x14ac:dyDescent="0.2">
      <c r="A923" s="35">
        <v>908</v>
      </c>
      <c r="B923" s="77" t="s">
        <v>927</v>
      </c>
      <c r="C923" s="78" t="s">
        <v>1909</v>
      </c>
      <c r="D923" s="38" t="s">
        <v>1909</v>
      </c>
      <c r="E923" s="39">
        <v>401783</v>
      </c>
      <c r="F923" s="37" t="s">
        <v>2976</v>
      </c>
      <c r="G923" s="34">
        <v>2005</v>
      </c>
      <c r="H923" s="34" t="s">
        <v>3002</v>
      </c>
      <c r="I923" s="37" t="s">
        <v>11</v>
      </c>
      <c r="J923" s="40">
        <v>3</v>
      </c>
      <c r="K923" s="79">
        <v>8130</v>
      </c>
      <c r="L923" s="42">
        <f t="shared" si="176"/>
        <v>24390</v>
      </c>
      <c r="M923" s="34" t="s">
        <v>3058</v>
      </c>
      <c r="N923" s="44">
        <v>0</v>
      </c>
      <c r="O923" s="34" t="s">
        <v>3067</v>
      </c>
      <c r="P923" s="41">
        <f t="shared" si="178"/>
        <v>2439</v>
      </c>
      <c r="Q923" s="41">
        <f t="shared" si="179"/>
        <v>7317</v>
      </c>
      <c r="R923" s="41">
        <v>0</v>
      </c>
      <c r="S923" s="41">
        <v>-24390</v>
      </c>
      <c r="T923" s="41" t="s">
        <v>3012</v>
      </c>
    </row>
    <row r="924" spans="1:20" s="43" customFormat="1" ht="19.5" customHeight="1" x14ac:dyDescent="0.2">
      <c r="A924" s="35">
        <v>909</v>
      </c>
      <c r="B924" s="36" t="s">
        <v>928</v>
      </c>
      <c r="C924" s="37" t="s">
        <v>1910</v>
      </c>
      <c r="D924" s="38" t="s">
        <v>1910</v>
      </c>
      <c r="E924" s="39">
        <v>407193</v>
      </c>
      <c r="F924" s="37" t="s">
        <v>2977</v>
      </c>
      <c r="G924" s="34">
        <v>2005</v>
      </c>
      <c r="H924" s="34" t="s">
        <v>3002</v>
      </c>
      <c r="I924" s="37" t="s">
        <v>11</v>
      </c>
      <c r="J924" s="40">
        <v>7</v>
      </c>
      <c r="K924" s="41">
        <v>1015.67</v>
      </c>
      <c r="L924" s="42">
        <f t="shared" si="176"/>
        <v>7109.69</v>
      </c>
      <c r="M924" s="34" t="s">
        <v>3058</v>
      </c>
      <c r="N924" s="44">
        <v>0</v>
      </c>
      <c r="O924" s="34" t="s">
        <v>3066</v>
      </c>
      <c r="P924" s="41">
        <v>1</v>
      </c>
      <c r="Q924" s="41">
        <f>P924*J924</f>
        <v>7</v>
      </c>
      <c r="R924" s="41">
        <v>0</v>
      </c>
      <c r="S924" s="41">
        <v>-7109.69</v>
      </c>
      <c r="T924" s="41" t="s">
        <v>3012</v>
      </c>
    </row>
    <row r="925" spans="1:20" s="43" customFormat="1" ht="19.5" customHeight="1" x14ac:dyDescent="0.2">
      <c r="A925" s="35">
        <v>910</v>
      </c>
      <c r="B925" s="36" t="s">
        <v>929</v>
      </c>
      <c r="C925" s="37" t="s">
        <v>1911</v>
      </c>
      <c r="D925" s="38" t="s">
        <v>1911</v>
      </c>
      <c r="E925" s="39">
        <v>423902</v>
      </c>
      <c r="F925" s="37" t="s">
        <v>2978</v>
      </c>
      <c r="G925" s="34">
        <v>2005</v>
      </c>
      <c r="H925" s="34" t="s">
        <v>3002</v>
      </c>
      <c r="I925" s="37" t="s">
        <v>11</v>
      </c>
      <c r="J925" s="40">
        <v>1</v>
      </c>
      <c r="K925" s="41">
        <v>690.48</v>
      </c>
      <c r="L925" s="42">
        <f t="shared" si="176"/>
        <v>690.48</v>
      </c>
      <c r="M925" s="34" t="s">
        <v>3058</v>
      </c>
      <c r="N925" s="44">
        <v>0</v>
      </c>
      <c r="O925" s="34" t="s">
        <v>3067</v>
      </c>
      <c r="P925" s="41">
        <f>K925*0.3</f>
        <v>207.14400000000001</v>
      </c>
      <c r="Q925" s="41">
        <f>P925*J925</f>
        <v>207.14400000000001</v>
      </c>
      <c r="R925" s="41">
        <v>0</v>
      </c>
      <c r="S925" s="41">
        <v>-690.48</v>
      </c>
      <c r="T925" s="41" t="s">
        <v>3012</v>
      </c>
    </row>
    <row r="926" spans="1:20" s="43" customFormat="1" ht="19.5" customHeight="1" x14ac:dyDescent="0.2">
      <c r="A926" s="35">
        <v>911</v>
      </c>
      <c r="B926" s="36" t="s">
        <v>930</v>
      </c>
      <c r="C926" s="37" t="s">
        <v>1912</v>
      </c>
      <c r="D926" s="38" t="s">
        <v>1912</v>
      </c>
      <c r="E926" s="39">
        <v>402558</v>
      </c>
      <c r="F926" s="37" t="s">
        <v>2966</v>
      </c>
      <c r="G926" s="34">
        <v>2005</v>
      </c>
      <c r="H926" s="34" t="s">
        <v>3002</v>
      </c>
      <c r="I926" s="37" t="s">
        <v>11</v>
      </c>
      <c r="J926" s="40">
        <v>3</v>
      </c>
      <c r="K926" s="41">
        <v>4372.4800000000005</v>
      </c>
      <c r="L926" s="42">
        <f t="shared" si="176"/>
        <v>13117.440000000002</v>
      </c>
      <c r="M926" s="34" t="s">
        <v>3058</v>
      </c>
      <c r="N926" s="44">
        <v>0</v>
      </c>
      <c r="O926" s="34" t="s">
        <v>3066</v>
      </c>
      <c r="P926" s="41">
        <v>1</v>
      </c>
      <c r="Q926" s="41">
        <f t="shared" ref="Q926:Q929" si="180">P926*J926</f>
        <v>3</v>
      </c>
      <c r="R926" s="41">
        <v>0</v>
      </c>
      <c r="S926" s="41">
        <v>-13117.440000000002</v>
      </c>
      <c r="T926" s="41" t="s">
        <v>3012</v>
      </c>
    </row>
    <row r="927" spans="1:20" s="43" customFormat="1" ht="19.5" customHeight="1" x14ac:dyDescent="0.2">
      <c r="A927" s="35">
        <v>912</v>
      </c>
      <c r="B927" s="36" t="s">
        <v>931</v>
      </c>
      <c r="C927" s="37" t="s">
        <v>1913</v>
      </c>
      <c r="D927" s="38" t="s">
        <v>2741</v>
      </c>
      <c r="E927" s="39">
        <v>458122</v>
      </c>
      <c r="F927" s="37" t="s">
        <v>2977</v>
      </c>
      <c r="G927" s="34">
        <v>2005</v>
      </c>
      <c r="H927" s="34" t="s">
        <v>3002</v>
      </c>
      <c r="I927" s="37" t="s">
        <v>11</v>
      </c>
      <c r="J927" s="40">
        <v>50</v>
      </c>
      <c r="K927" s="41">
        <v>4438</v>
      </c>
      <c r="L927" s="42">
        <f t="shared" si="176"/>
        <v>221900</v>
      </c>
      <c r="M927" s="34" t="s">
        <v>3058</v>
      </c>
      <c r="N927" s="44">
        <v>0</v>
      </c>
      <c r="O927" s="34" t="s">
        <v>3066</v>
      </c>
      <c r="P927" s="41">
        <v>1</v>
      </c>
      <c r="Q927" s="41">
        <f t="shared" si="180"/>
        <v>50</v>
      </c>
      <c r="R927" s="41">
        <v>0</v>
      </c>
      <c r="S927" s="41">
        <v>-221900</v>
      </c>
      <c r="T927" s="41" t="s">
        <v>3012</v>
      </c>
    </row>
    <row r="928" spans="1:20" s="43" customFormat="1" ht="19.5" customHeight="1" x14ac:dyDescent="0.2">
      <c r="A928" s="35">
        <v>913</v>
      </c>
      <c r="B928" s="36" t="s">
        <v>758</v>
      </c>
      <c r="C928" s="37" t="s">
        <v>1740</v>
      </c>
      <c r="D928" s="38" t="s">
        <v>2604</v>
      </c>
      <c r="E928" s="39">
        <v>334447</v>
      </c>
      <c r="F928" s="37" t="s">
        <v>2935</v>
      </c>
      <c r="G928" s="34">
        <v>2005</v>
      </c>
      <c r="H928" s="34" t="s">
        <v>3002</v>
      </c>
      <c r="I928" s="37" t="s">
        <v>11</v>
      </c>
      <c r="J928" s="40">
        <v>1</v>
      </c>
      <c r="K928" s="41">
        <v>816</v>
      </c>
      <c r="L928" s="42">
        <f t="shared" si="176"/>
        <v>816</v>
      </c>
      <c r="M928" s="34" t="s">
        <v>3058</v>
      </c>
      <c r="N928" s="44">
        <v>0</v>
      </c>
      <c r="O928" s="34" t="s">
        <v>3066</v>
      </c>
      <c r="P928" s="41">
        <v>1</v>
      </c>
      <c r="Q928" s="41">
        <f t="shared" si="180"/>
        <v>1</v>
      </c>
      <c r="R928" s="41">
        <v>0</v>
      </c>
      <c r="S928" s="41">
        <v>-816</v>
      </c>
      <c r="T928" s="41" t="s">
        <v>3012</v>
      </c>
    </row>
    <row r="929" spans="1:20" s="43" customFormat="1" ht="19.5" customHeight="1" x14ac:dyDescent="0.2">
      <c r="A929" s="35">
        <v>914</v>
      </c>
      <c r="B929" s="36" t="s">
        <v>932</v>
      </c>
      <c r="C929" s="37" t="s">
        <v>1914</v>
      </c>
      <c r="D929" s="38" t="s">
        <v>2742</v>
      </c>
      <c r="E929" s="39">
        <v>448834</v>
      </c>
      <c r="F929" s="37" t="s">
        <v>2833</v>
      </c>
      <c r="G929" s="34">
        <v>2005</v>
      </c>
      <c r="H929" s="34" t="s">
        <v>3002</v>
      </c>
      <c r="I929" s="37" t="s">
        <v>11</v>
      </c>
      <c r="J929" s="40">
        <v>24</v>
      </c>
      <c r="K929" s="41">
        <v>890.94</v>
      </c>
      <c r="L929" s="42">
        <f t="shared" si="176"/>
        <v>21382.560000000001</v>
      </c>
      <c r="M929" s="34" t="s">
        <v>3058</v>
      </c>
      <c r="N929" s="44">
        <v>0</v>
      </c>
      <c r="O929" s="34" t="s">
        <v>3066</v>
      </c>
      <c r="P929" s="41">
        <v>1</v>
      </c>
      <c r="Q929" s="41">
        <f t="shared" si="180"/>
        <v>24</v>
      </c>
      <c r="R929" s="41">
        <v>0</v>
      </c>
      <c r="S929" s="41">
        <v>-21382.560000000001</v>
      </c>
      <c r="T929" s="41" t="s">
        <v>3012</v>
      </c>
    </row>
    <row r="930" spans="1:20" s="43" customFormat="1" ht="19.5" customHeight="1" x14ac:dyDescent="0.2">
      <c r="A930" s="35">
        <v>915</v>
      </c>
      <c r="B930" s="36" t="s">
        <v>933</v>
      </c>
      <c r="C930" s="37" t="s">
        <v>1915</v>
      </c>
      <c r="D930" s="38" t="s">
        <v>1915</v>
      </c>
      <c r="E930" s="39">
        <v>401790</v>
      </c>
      <c r="F930" s="37" t="s">
        <v>2971</v>
      </c>
      <c r="G930" s="34">
        <v>2005</v>
      </c>
      <c r="H930" s="34" t="s">
        <v>3002</v>
      </c>
      <c r="I930" s="37" t="s">
        <v>11</v>
      </c>
      <c r="J930" s="40">
        <v>1</v>
      </c>
      <c r="K930" s="41">
        <v>22.31</v>
      </c>
      <c r="L930" s="42">
        <f t="shared" si="176"/>
        <v>22.31</v>
      </c>
      <c r="M930" s="34" t="s">
        <v>3058</v>
      </c>
      <c r="N930" s="44">
        <v>0</v>
      </c>
      <c r="O930" s="34" t="s">
        <v>3067</v>
      </c>
      <c r="P930" s="41">
        <f>K930*0.3</f>
        <v>6.6929999999999996</v>
      </c>
      <c r="Q930" s="41">
        <f>P930*J930</f>
        <v>6.6929999999999996</v>
      </c>
      <c r="R930" s="41">
        <v>0</v>
      </c>
      <c r="S930" s="41">
        <v>-22.31</v>
      </c>
      <c r="T930" s="41" t="s">
        <v>3012</v>
      </c>
    </row>
    <row r="931" spans="1:20" s="43" customFormat="1" ht="19.5" customHeight="1" x14ac:dyDescent="0.2">
      <c r="A931" s="35">
        <v>916</v>
      </c>
      <c r="B931" s="36" t="s">
        <v>934</v>
      </c>
      <c r="C931" s="37" t="s">
        <v>1916</v>
      </c>
      <c r="D931" s="38" t="s">
        <v>2743</v>
      </c>
      <c r="E931" s="39">
        <v>337635</v>
      </c>
      <c r="F931" s="37" t="s">
        <v>2935</v>
      </c>
      <c r="G931" s="34">
        <v>2005</v>
      </c>
      <c r="H931" s="34" t="s">
        <v>3002</v>
      </c>
      <c r="I931" s="37" t="s">
        <v>11</v>
      </c>
      <c r="J931" s="40">
        <v>7</v>
      </c>
      <c r="K931" s="41">
        <v>2222.6171428571429</v>
      </c>
      <c r="L931" s="42">
        <f t="shared" si="176"/>
        <v>15558.32</v>
      </c>
      <c r="M931" s="34" t="s">
        <v>3058</v>
      </c>
      <c r="N931" s="44">
        <v>0</v>
      </c>
      <c r="O931" s="34" t="s">
        <v>3066</v>
      </c>
      <c r="P931" s="41">
        <v>1</v>
      </c>
      <c r="Q931" s="41">
        <f t="shared" ref="Q931:Q935" si="181">P931*J931</f>
        <v>7</v>
      </c>
      <c r="R931" s="41">
        <v>0</v>
      </c>
      <c r="S931" s="41">
        <v>-15558.32</v>
      </c>
      <c r="T931" s="41" t="s">
        <v>3012</v>
      </c>
    </row>
    <row r="932" spans="1:20" s="43" customFormat="1" ht="19.5" customHeight="1" x14ac:dyDescent="0.2">
      <c r="A932" s="35">
        <v>917</v>
      </c>
      <c r="B932" s="36" t="s">
        <v>935</v>
      </c>
      <c r="C932" s="37" t="s">
        <v>1917</v>
      </c>
      <c r="D932" s="38" t="s">
        <v>1917</v>
      </c>
      <c r="E932" s="39">
        <v>377448</v>
      </c>
      <c r="F932" s="37" t="s">
        <v>2816</v>
      </c>
      <c r="G932" s="34">
        <v>2005</v>
      </c>
      <c r="H932" s="34" t="s">
        <v>3002</v>
      </c>
      <c r="I932" s="37" t="s">
        <v>11</v>
      </c>
      <c r="J932" s="40">
        <v>1</v>
      </c>
      <c r="K932" s="41">
        <v>27096.94</v>
      </c>
      <c r="L932" s="42">
        <f t="shared" si="176"/>
        <v>27096.94</v>
      </c>
      <c r="M932" s="34" t="s">
        <v>3058</v>
      </c>
      <c r="N932" s="44">
        <v>0</v>
      </c>
      <c r="O932" s="34" t="s">
        <v>3066</v>
      </c>
      <c r="P932" s="41">
        <v>1</v>
      </c>
      <c r="Q932" s="41">
        <f t="shared" si="181"/>
        <v>1</v>
      </c>
      <c r="R932" s="41">
        <v>0</v>
      </c>
      <c r="S932" s="41">
        <v>-27096.94</v>
      </c>
      <c r="T932" s="41" t="s">
        <v>3012</v>
      </c>
    </row>
    <row r="933" spans="1:20" s="43" customFormat="1" ht="19.5" customHeight="1" x14ac:dyDescent="0.2">
      <c r="A933" s="35">
        <v>918</v>
      </c>
      <c r="B933" s="36" t="s">
        <v>936</v>
      </c>
      <c r="C933" s="37" t="s">
        <v>1918</v>
      </c>
      <c r="D933" s="38" t="s">
        <v>2744</v>
      </c>
      <c r="E933" s="39">
        <v>382588</v>
      </c>
      <c r="F933" s="37" t="s">
        <v>2913</v>
      </c>
      <c r="G933" s="34">
        <v>2005</v>
      </c>
      <c r="H933" s="34" t="s">
        <v>3002</v>
      </c>
      <c r="I933" s="37" t="s">
        <v>11</v>
      </c>
      <c r="J933" s="40">
        <v>3</v>
      </c>
      <c r="K933" s="41">
        <v>13176.743333333334</v>
      </c>
      <c r="L933" s="42">
        <f t="shared" si="176"/>
        <v>39530.230000000003</v>
      </c>
      <c r="M933" s="34" t="s">
        <v>3058</v>
      </c>
      <c r="N933" s="44">
        <v>0</v>
      </c>
      <c r="O933" s="34" t="s">
        <v>3066</v>
      </c>
      <c r="P933" s="41">
        <v>1</v>
      </c>
      <c r="Q933" s="41">
        <f t="shared" si="181"/>
        <v>3</v>
      </c>
      <c r="R933" s="41">
        <v>0</v>
      </c>
      <c r="S933" s="41">
        <v>-39530.230000000003</v>
      </c>
      <c r="T933" s="41" t="s">
        <v>3012</v>
      </c>
    </row>
    <row r="934" spans="1:20" s="43" customFormat="1" ht="19.5" customHeight="1" x14ac:dyDescent="0.2">
      <c r="A934" s="35">
        <v>919</v>
      </c>
      <c r="B934" s="36" t="s">
        <v>937</v>
      </c>
      <c r="C934" s="37" t="s">
        <v>1919</v>
      </c>
      <c r="D934" s="38" t="s">
        <v>2745</v>
      </c>
      <c r="E934" s="39">
        <v>491574</v>
      </c>
      <c r="F934" s="37" t="s">
        <v>2964</v>
      </c>
      <c r="G934" s="34">
        <v>2005</v>
      </c>
      <c r="H934" s="34" t="s">
        <v>3002</v>
      </c>
      <c r="I934" s="37" t="s">
        <v>11</v>
      </c>
      <c r="J934" s="40">
        <v>1</v>
      </c>
      <c r="K934" s="41">
        <v>909.53</v>
      </c>
      <c r="L934" s="42">
        <f t="shared" si="176"/>
        <v>909.53</v>
      </c>
      <c r="M934" s="34" t="s">
        <v>3058</v>
      </c>
      <c r="N934" s="44">
        <v>0</v>
      </c>
      <c r="O934" s="34" t="s">
        <v>3066</v>
      </c>
      <c r="P934" s="41">
        <v>1</v>
      </c>
      <c r="Q934" s="41">
        <f t="shared" si="181"/>
        <v>1</v>
      </c>
      <c r="R934" s="41">
        <v>0</v>
      </c>
      <c r="S934" s="41">
        <v>-909.53</v>
      </c>
      <c r="T934" s="41" t="s">
        <v>3012</v>
      </c>
    </row>
    <row r="935" spans="1:20" s="43" customFormat="1" ht="19.5" customHeight="1" x14ac:dyDescent="0.2">
      <c r="A935" s="35">
        <v>920</v>
      </c>
      <c r="B935" s="36" t="s">
        <v>938</v>
      </c>
      <c r="C935" s="37" t="s">
        <v>1920</v>
      </c>
      <c r="D935" s="38" t="s">
        <v>1920</v>
      </c>
      <c r="E935" s="39">
        <v>378213</v>
      </c>
      <c r="F935" s="37" t="s">
        <v>2979</v>
      </c>
      <c r="G935" s="34">
        <v>2005</v>
      </c>
      <c r="H935" s="34" t="s">
        <v>3002</v>
      </c>
      <c r="I935" s="37" t="s">
        <v>11</v>
      </c>
      <c r="J935" s="40">
        <v>10</v>
      </c>
      <c r="K935" s="41">
        <v>12.815000000000001</v>
      </c>
      <c r="L935" s="42">
        <f t="shared" si="176"/>
        <v>128.15</v>
      </c>
      <c r="M935" s="34" t="s">
        <v>3058</v>
      </c>
      <c r="N935" s="44">
        <v>0</v>
      </c>
      <c r="O935" s="34" t="s">
        <v>3066</v>
      </c>
      <c r="P935" s="41">
        <v>1</v>
      </c>
      <c r="Q935" s="41">
        <f t="shared" si="181"/>
        <v>10</v>
      </c>
      <c r="R935" s="41">
        <v>0</v>
      </c>
      <c r="S935" s="41">
        <v>-128.15</v>
      </c>
      <c r="T935" s="41" t="s">
        <v>3012</v>
      </c>
    </row>
    <row r="936" spans="1:20" s="43" customFormat="1" ht="19.5" customHeight="1" x14ac:dyDescent="0.2">
      <c r="A936" s="35">
        <v>921</v>
      </c>
      <c r="B936" s="36" t="s">
        <v>939</v>
      </c>
      <c r="C936" s="37" t="s">
        <v>1921</v>
      </c>
      <c r="D936" s="38" t="s">
        <v>1921</v>
      </c>
      <c r="E936" s="39">
        <v>432165</v>
      </c>
      <c r="F936" s="37" t="s">
        <v>2825</v>
      </c>
      <c r="G936" s="34">
        <v>2005</v>
      </c>
      <c r="H936" s="34" t="s">
        <v>3002</v>
      </c>
      <c r="I936" s="37" t="s">
        <v>11</v>
      </c>
      <c r="J936" s="40">
        <v>1</v>
      </c>
      <c r="K936" s="41">
        <v>2831.38</v>
      </c>
      <c r="L936" s="42">
        <f t="shared" si="176"/>
        <v>2831.38</v>
      </c>
      <c r="M936" s="76" t="s">
        <v>3059</v>
      </c>
      <c r="N936" s="44">
        <v>2.5</v>
      </c>
      <c r="O936" s="34" t="s">
        <v>3066</v>
      </c>
      <c r="P936" s="41">
        <v>14.6</v>
      </c>
      <c r="Q936" s="41">
        <f>P936*N936</f>
        <v>36.5</v>
      </c>
      <c r="R936" s="41">
        <v>36.5</v>
      </c>
      <c r="S936" s="41">
        <v>-2794.88</v>
      </c>
      <c r="T936" s="41" t="s">
        <v>3012</v>
      </c>
    </row>
    <row r="937" spans="1:20" s="43" customFormat="1" ht="19.5" customHeight="1" x14ac:dyDescent="0.2">
      <c r="A937" s="35">
        <v>922</v>
      </c>
      <c r="B937" s="36" t="s">
        <v>940</v>
      </c>
      <c r="C937" s="37" t="s">
        <v>1922</v>
      </c>
      <c r="D937" s="38" t="s">
        <v>2746</v>
      </c>
      <c r="E937" s="39">
        <v>434190</v>
      </c>
      <c r="F937" s="37" t="s">
        <v>2980</v>
      </c>
      <c r="G937" s="34">
        <v>2005</v>
      </c>
      <c r="H937" s="34" t="s">
        <v>3002</v>
      </c>
      <c r="I937" s="37" t="s">
        <v>11</v>
      </c>
      <c r="J937" s="40">
        <v>1</v>
      </c>
      <c r="K937" s="41">
        <v>13586.84</v>
      </c>
      <c r="L937" s="42">
        <f t="shared" si="176"/>
        <v>13586.84</v>
      </c>
      <c r="M937" s="34" t="s">
        <v>3059</v>
      </c>
      <c r="N937" s="44">
        <v>1</v>
      </c>
      <c r="O937" s="34" t="s">
        <v>3066</v>
      </c>
      <c r="P937" s="41">
        <v>14.6</v>
      </c>
      <c r="Q937" s="41">
        <f>P937*N937</f>
        <v>14.6</v>
      </c>
      <c r="R937" s="41">
        <v>14.6</v>
      </c>
      <c r="S937" s="41">
        <v>-13572.24</v>
      </c>
      <c r="T937" s="41" t="s">
        <v>3012</v>
      </c>
    </row>
    <row r="938" spans="1:20" s="43" customFormat="1" ht="19.5" customHeight="1" x14ac:dyDescent="0.2">
      <c r="A938" s="35">
        <v>923</v>
      </c>
      <c r="B938" s="36" t="s">
        <v>941</v>
      </c>
      <c r="C938" s="37" t="s">
        <v>1923</v>
      </c>
      <c r="D938" s="38" t="s">
        <v>2747</v>
      </c>
      <c r="E938" s="39">
        <v>347336</v>
      </c>
      <c r="F938" s="37" t="s">
        <v>2968</v>
      </c>
      <c r="G938" s="34">
        <v>2005</v>
      </c>
      <c r="H938" s="34" t="s">
        <v>3002</v>
      </c>
      <c r="I938" s="37" t="s">
        <v>11</v>
      </c>
      <c r="J938" s="40">
        <v>3</v>
      </c>
      <c r="K938" s="41">
        <v>8116.4000000000005</v>
      </c>
      <c r="L938" s="42">
        <f t="shared" si="176"/>
        <v>24349.200000000001</v>
      </c>
      <c r="M938" s="34" t="s">
        <v>3058</v>
      </c>
      <c r="N938" s="44">
        <v>0</v>
      </c>
      <c r="O938" s="34" t="s">
        <v>3066</v>
      </c>
      <c r="P938" s="41">
        <v>1</v>
      </c>
      <c r="Q938" s="41">
        <f>P938*J938</f>
        <v>3</v>
      </c>
      <c r="R938" s="41">
        <v>0</v>
      </c>
      <c r="S938" s="41">
        <v>-24349.200000000001</v>
      </c>
      <c r="T938" s="41" t="s">
        <v>3012</v>
      </c>
    </row>
    <row r="939" spans="1:20" s="43" customFormat="1" ht="19.5" customHeight="1" x14ac:dyDescent="0.2">
      <c r="A939" s="35">
        <v>924</v>
      </c>
      <c r="B939" s="36" t="s">
        <v>942</v>
      </c>
      <c r="C939" s="37" t="s">
        <v>1924</v>
      </c>
      <c r="D939" s="38" t="s">
        <v>2748</v>
      </c>
      <c r="E939" s="39">
        <v>356581</v>
      </c>
      <c r="F939" s="37" t="s">
        <v>2935</v>
      </c>
      <c r="G939" s="34">
        <v>2005</v>
      </c>
      <c r="H939" s="34" t="s">
        <v>3002</v>
      </c>
      <c r="I939" s="37" t="s">
        <v>11</v>
      </c>
      <c r="J939" s="40">
        <v>7</v>
      </c>
      <c r="K939" s="41">
        <v>2355</v>
      </c>
      <c r="L939" s="42">
        <f t="shared" si="176"/>
        <v>16485</v>
      </c>
      <c r="M939" s="34" t="s">
        <v>3059</v>
      </c>
      <c r="N939" s="44">
        <v>0.7</v>
      </c>
      <c r="O939" s="34" t="s">
        <v>3066</v>
      </c>
      <c r="P939" s="41">
        <v>14.6</v>
      </c>
      <c r="Q939" s="41">
        <f>P939*N939</f>
        <v>10.219999999999999</v>
      </c>
      <c r="R939" s="41">
        <v>10.219999999999999</v>
      </c>
      <c r="S939" s="41">
        <v>-16474.78</v>
      </c>
      <c r="T939" s="41" t="s">
        <v>3012</v>
      </c>
    </row>
    <row r="940" spans="1:20" s="43" customFormat="1" ht="19.5" customHeight="1" x14ac:dyDescent="0.2">
      <c r="A940" s="35">
        <v>925</v>
      </c>
      <c r="B940" s="36" t="s">
        <v>943</v>
      </c>
      <c r="C940" s="37" t="s">
        <v>1925</v>
      </c>
      <c r="D940" s="38" t="s">
        <v>2749</v>
      </c>
      <c r="E940" s="39">
        <v>350499</v>
      </c>
      <c r="F940" s="37" t="s">
        <v>2972</v>
      </c>
      <c r="G940" s="34">
        <v>2005</v>
      </c>
      <c r="H940" s="34" t="s">
        <v>3002</v>
      </c>
      <c r="I940" s="37" t="s">
        <v>11</v>
      </c>
      <c r="J940" s="40">
        <v>6</v>
      </c>
      <c r="K940" s="41">
        <v>1230</v>
      </c>
      <c r="L940" s="42">
        <f t="shared" si="176"/>
        <v>7380</v>
      </c>
      <c r="M940" s="34" t="s">
        <v>3059</v>
      </c>
      <c r="N940" s="44">
        <v>0.6</v>
      </c>
      <c r="O940" s="34" t="s">
        <v>3066</v>
      </c>
      <c r="P940" s="41">
        <v>14.6</v>
      </c>
      <c r="Q940" s="41">
        <f>P940*N940</f>
        <v>8.76</v>
      </c>
      <c r="R940" s="41">
        <v>8.76</v>
      </c>
      <c r="S940" s="41">
        <v>-7371.24</v>
      </c>
      <c r="T940" s="41" t="s">
        <v>3012</v>
      </c>
    </row>
    <row r="941" spans="1:20" s="43" customFormat="1" ht="19.5" customHeight="1" x14ac:dyDescent="0.2">
      <c r="A941" s="35">
        <v>926</v>
      </c>
      <c r="B941" s="77" t="s">
        <v>944</v>
      </c>
      <c r="C941" s="78" t="s">
        <v>1926</v>
      </c>
      <c r="D941" s="38" t="s">
        <v>2750</v>
      </c>
      <c r="E941" s="39">
        <v>353870</v>
      </c>
      <c r="F941" s="37" t="s">
        <v>2964</v>
      </c>
      <c r="G941" s="34">
        <v>2005</v>
      </c>
      <c r="H941" s="34" t="s">
        <v>3002</v>
      </c>
      <c r="I941" s="37" t="s">
        <v>11</v>
      </c>
      <c r="J941" s="40">
        <v>1</v>
      </c>
      <c r="K941" s="79">
        <v>3675.42</v>
      </c>
      <c r="L941" s="42">
        <f t="shared" si="176"/>
        <v>3675.42</v>
      </c>
      <c r="M941" s="34" t="s">
        <v>3058</v>
      </c>
      <c r="N941" s="44">
        <v>0</v>
      </c>
      <c r="O941" s="34" t="s">
        <v>3067</v>
      </c>
      <c r="P941" s="41">
        <f>K941*0.3</f>
        <v>1102.626</v>
      </c>
      <c r="Q941" s="41">
        <f>P941*J941</f>
        <v>1102.626</v>
      </c>
      <c r="R941" s="41">
        <v>0</v>
      </c>
      <c r="S941" s="41">
        <v>-3675.42</v>
      </c>
      <c r="T941" s="41" t="s">
        <v>3012</v>
      </c>
    </row>
    <row r="942" spans="1:20" s="43" customFormat="1" ht="19.5" customHeight="1" x14ac:dyDescent="0.2">
      <c r="A942" s="35">
        <v>927</v>
      </c>
      <c r="B942" s="36" t="s">
        <v>945</v>
      </c>
      <c r="C942" s="37" t="s">
        <v>1927</v>
      </c>
      <c r="D942" s="38" t="s">
        <v>2751</v>
      </c>
      <c r="E942" s="39">
        <v>395402</v>
      </c>
      <c r="F942" s="37" t="s">
        <v>2977</v>
      </c>
      <c r="G942" s="34">
        <v>2005</v>
      </c>
      <c r="H942" s="34" t="s">
        <v>3002</v>
      </c>
      <c r="I942" s="37" t="s">
        <v>11</v>
      </c>
      <c r="J942" s="40">
        <v>1</v>
      </c>
      <c r="K942" s="41">
        <v>182.64</v>
      </c>
      <c r="L942" s="42">
        <f t="shared" si="176"/>
        <v>182.64</v>
      </c>
      <c r="M942" s="34" t="s">
        <v>3058</v>
      </c>
      <c r="N942" s="44">
        <v>0</v>
      </c>
      <c r="O942" s="34" t="s">
        <v>3066</v>
      </c>
      <c r="P942" s="41">
        <v>1</v>
      </c>
      <c r="Q942" s="41">
        <f>P942*J942</f>
        <v>1</v>
      </c>
      <c r="R942" s="41">
        <v>0</v>
      </c>
      <c r="S942" s="41">
        <v>-182.64</v>
      </c>
      <c r="T942" s="41" t="s">
        <v>3012</v>
      </c>
    </row>
    <row r="943" spans="1:20" s="43" customFormat="1" ht="19.5" customHeight="1" x14ac:dyDescent="0.2">
      <c r="A943" s="35">
        <v>928</v>
      </c>
      <c r="B943" s="36" t="s">
        <v>946</v>
      </c>
      <c r="C943" s="37" t="s">
        <v>1928</v>
      </c>
      <c r="D943" s="38" t="s">
        <v>1928</v>
      </c>
      <c r="E943" s="39">
        <v>378385</v>
      </c>
      <c r="F943" s="37" t="s">
        <v>2978</v>
      </c>
      <c r="G943" s="34">
        <v>2005</v>
      </c>
      <c r="H943" s="34" t="s">
        <v>3002</v>
      </c>
      <c r="I943" s="37" t="s">
        <v>11</v>
      </c>
      <c r="J943" s="40">
        <v>1</v>
      </c>
      <c r="K943" s="41">
        <v>2025.5</v>
      </c>
      <c r="L943" s="42">
        <f t="shared" si="176"/>
        <v>2025.5</v>
      </c>
      <c r="M943" s="34" t="s">
        <v>3058</v>
      </c>
      <c r="N943" s="44">
        <v>0</v>
      </c>
      <c r="O943" s="97" t="s">
        <v>3066</v>
      </c>
      <c r="P943" s="41">
        <v>1</v>
      </c>
      <c r="Q943" s="41">
        <f>P943*J943</f>
        <v>1</v>
      </c>
      <c r="R943" s="41">
        <v>0</v>
      </c>
      <c r="S943" s="41">
        <v>-2025.5</v>
      </c>
      <c r="T943" s="41" t="s">
        <v>3012</v>
      </c>
    </row>
    <row r="944" spans="1:20" s="43" customFormat="1" ht="19.5" customHeight="1" x14ac:dyDescent="0.2">
      <c r="A944" s="35">
        <v>929</v>
      </c>
      <c r="B944" s="36" t="s">
        <v>947</v>
      </c>
      <c r="C944" s="37" t="s">
        <v>1929</v>
      </c>
      <c r="D944" s="38" t="s">
        <v>2752</v>
      </c>
      <c r="E944" s="39">
        <v>342237</v>
      </c>
      <c r="F944" s="37" t="s">
        <v>2825</v>
      </c>
      <c r="G944" s="34">
        <v>2005</v>
      </c>
      <c r="H944" s="34" t="s">
        <v>3002</v>
      </c>
      <c r="I944" s="37" t="s">
        <v>11</v>
      </c>
      <c r="J944" s="40">
        <v>5</v>
      </c>
      <c r="K944" s="41">
        <v>967</v>
      </c>
      <c r="L944" s="42">
        <f t="shared" si="176"/>
        <v>4835</v>
      </c>
      <c r="M944" s="34" t="s">
        <v>3058</v>
      </c>
      <c r="N944" s="44">
        <v>0</v>
      </c>
      <c r="O944" s="34" t="s">
        <v>3066</v>
      </c>
      <c r="P944" s="41">
        <v>1</v>
      </c>
      <c r="Q944" s="41">
        <f t="shared" ref="Q944:Q945" si="182">P944*J944</f>
        <v>5</v>
      </c>
      <c r="R944" s="41">
        <v>0</v>
      </c>
      <c r="S944" s="41">
        <v>-4835</v>
      </c>
      <c r="T944" s="41" t="s">
        <v>3012</v>
      </c>
    </row>
    <row r="945" spans="1:20" s="43" customFormat="1" ht="19.5" customHeight="1" x14ac:dyDescent="0.2">
      <c r="A945" s="35">
        <v>930</v>
      </c>
      <c r="B945" s="36" t="s">
        <v>948</v>
      </c>
      <c r="C945" s="37" t="s">
        <v>1930</v>
      </c>
      <c r="D945" s="38" t="s">
        <v>2753</v>
      </c>
      <c r="E945" s="39">
        <v>449241</v>
      </c>
      <c r="F945" s="37" t="s">
        <v>2913</v>
      </c>
      <c r="G945" s="34">
        <v>2005</v>
      </c>
      <c r="H945" s="34" t="s">
        <v>3002</v>
      </c>
      <c r="I945" s="37" t="s">
        <v>11</v>
      </c>
      <c r="J945" s="40">
        <v>3</v>
      </c>
      <c r="K945" s="41">
        <v>668.36</v>
      </c>
      <c r="L945" s="42">
        <f t="shared" si="176"/>
        <v>2005.08</v>
      </c>
      <c r="M945" s="34" t="s">
        <v>3058</v>
      </c>
      <c r="N945" s="44">
        <v>0</v>
      </c>
      <c r="O945" s="34" t="s">
        <v>3066</v>
      </c>
      <c r="P945" s="41">
        <v>1</v>
      </c>
      <c r="Q945" s="41">
        <f t="shared" si="182"/>
        <v>3</v>
      </c>
      <c r="R945" s="41">
        <v>0</v>
      </c>
      <c r="S945" s="41">
        <v>-2005.08</v>
      </c>
      <c r="T945" s="41" t="s">
        <v>3012</v>
      </c>
    </row>
    <row r="946" spans="1:20" s="43" customFormat="1" ht="19.5" customHeight="1" x14ac:dyDescent="0.2">
      <c r="A946" s="35">
        <v>931</v>
      </c>
      <c r="B946" s="36" t="s">
        <v>949</v>
      </c>
      <c r="C946" s="37" t="s">
        <v>1931</v>
      </c>
      <c r="D946" s="38" t="s">
        <v>2754</v>
      </c>
      <c r="E946" s="39">
        <v>419851</v>
      </c>
      <c r="F946" s="37" t="s">
        <v>2964</v>
      </c>
      <c r="G946" s="34">
        <v>2005</v>
      </c>
      <c r="H946" s="34" t="s">
        <v>3002</v>
      </c>
      <c r="I946" s="37" t="s">
        <v>11</v>
      </c>
      <c r="J946" s="40">
        <v>2</v>
      </c>
      <c r="K946" s="41">
        <v>24502.5</v>
      </c>
      <c r="L946" s="42">
        <f t="shared" si="176"/>
        <v>49005</v>
      </c>
      <c r="M946" s="34" t="s">
        <v>3058</v>
      </c>
      <c r="N946" s="44">
        <v>0</v>
      </c>
      <c r="O946" s="97" t="s">
        <v>3066</v>
      </c>
      <c r="P946" s="41">
        <v>1</v>
      </c>
      <c r="Q946" s="41">
        <f>P946*J946</f>
        <v>2</v>
      </c>
      <c r="R946" s="41">
        <v>0</v>
      </c>
      <c r="S946" s="41">
        <v>-49005</v>
      </c>
      <c r="T946" s="41" t="s">
        <v>3012</v>
      </c>
    </row>
    <row r="947" spans="1:20" s="43" customFormat="1" ht="19.5" customHeight="1" x14ac:dyDescent="0.2">
      <c r="A947" s="35">
        <v>932</v>
      </c>
      <c r="B947" s="36" t="s">
        <v>950</v>
      </c>
      <c r="C947" s="37" t="s">
        <v>1932</v>
      </c>
      <c r="D947" s="38" t="s">
        <v>2755</v>
      </c>
      <c r="E947" s="39">
        <v>391836</v>
      </c>
      <c r="F947" s="37" t="s">
        <v>2981</v>
      </c>
      <c r="G947" s="34">
        <v>2005</v>
      </c>
      <c r="H947" s="34" t="s">
        <v>3002</v>
      </c>
      <c r="I947" s="37" t="s">
        <v>11</v>
      </c>
      <c r="J947" s="40">
        <v>1</v>
      </c>
      <c r="K947" s="41">
        <v>1370.34</v>
      </c>
      <c r="L947" s="42">
        <f t="shared" si="176"/>
        <v>1370.34</v>
      </c>
      <c r="M947" s="34" t="s">
        <v>3058</v>
      </c>
      <c r="N947" s="44">
        <v>0</v>
      </c>
      <c r="O947" s="34" t="s">
        <v>3066</v>
      </c>
      <c r="P947" s="41">
        <v>1</v>
      </c>
      <c r="Q947" s="41">
        <f>P947*J947</f>
        <v>1</v>
      </c>
      <c r="R947" s="41">
        <v>0</v>
      </c>
      <c r="S947" s="41">
        <v>-1370.34</v>
      </c>
      <c r="T947" s="41" t="s">
        <v>3012</v>
      </c>
    </row>
    <row r="948" spans="1:20" s="43" customFormat="1" ht="19.5" customHeight="1" x14ac:dyDescent="0.2">
      <c r="A948" s="35">
        <v>933</v>
      </c>
      <c r="B948" s="36" t="s">
        <v>951</v>
      </c>
      <c r="C948" s="37" t="s">
        <v>1933</v>
      </c>
      <c r="D948" s="38" t="s">
        <v>2756</v>
      </c>
      <c r="E948" s="39">
        <v>454277</v>
      </c>
      <c r="F948" s="37" t="s">
        <v>2822</v>
      </c>
      <c r="G948" s="34">
        <v>2005</v>
      </c>
      <c r="H948" s="34" t="s">
        <v>3002</v>
      </c>
      <c r="I948" s="37" t="s">
        <v>11</v>
      </c>
      <c r="J948" s="40">
        <v>5</v>
      </c>
      <c r="K948" s="41">
        <v>27120</v>
      </c>
      <c r="L948" s="42">
        <f t="shared" si="176"/>
        <v>135600</v>
      </c>
      <c r="M948" s="34" t="s">
        <v>3059</v>
      </c>
      <c r="N948" s="44">
        <v>0.5</v>
      </c>
      <c r="O948" s="34" t="s">
        <v>3066</v>
      </c>
      <c r="P948" s="41">
        <v>14.6</v>
      </c>
      <c r="Q948" s="41">
        <f>P948*N948</f>
        <v>7.3</v>
      </c>
      <c r="R948" s="41">
        <v>7.3</v>
      </c>
      <c r="S948" s="41">
        <v>-135592.70000000001</v>
      </c>
      <c r="T948" s="41" t="s">
        <v>3012</v>
      </c>
    </row>
    <row r="949" spans="1:20" s="43" customFormat="1" ht="19.5" customHeight="1" x14ac:dyDescent="0.2">
      <c r="A949" s="35">
        <v>934</v>
      </c>
      <c r="B949" s="36" t="s">
        <v>952</v>
      </c>
      <c r="C949" s="37" t="s">
        <v>1934</v>
      </c>
      <c r="D949" s="38" t="s">
        <v>2757</v>
      </c>
      <c r="E949" s="39">
        <v>394163</v>
      </c>
      <c r="F949" s="37" t="s">
        <v>2982</v>
      </c>
      <c r="G949" s="34">
        <v>2005</v>
      </c>
      <c r="H949" s="34" t="s">
        <v>3002</v>
      </c>
      <c r="I949" s="37" t="s">
        <v>11</v>
      </c>
      <c r="J949" s="40">
        <v>9</v>
      </c>
      <c r="K949" s="41">
        <v>3.7622222222222224</v>
      </c>
      <c r="L949" s="42">
        <f t="shared" si="176"/>
        <v>33.86</v>
      </c>
      <c r="M949" s="34" t="s">
        <v>3058</v>
      </c>
      <c r="N949" s="44">
        <v>0</v>
      </c>
      <c r="O949" s="34" t="s">
        <v>3066</v>
      </c>
      <c r="P949" s="41">
        <v>1</v>
      </c>
      <c r="Q949" s="41">
        <v>9</v>
      </c>
      <c r="R949" s="41">
        <v>0</v>
      </c>
      <c r="S949" s="41">
        <v>-33.86</v>
      </c>
      <c r="T949" s="41" t="s">
        <v>3012</v>
      </c>
    </row>
    <row r="950" spans="1:20" s="43" customFormat="1" ht="19.5" customHeight="1" x14ac:dyDescent="0.2">
      <c r="A950" s="35">
        <v>935</v>
      </c>
      <c r="B950" s="77" t="s">
        <v>953</v>
      </c>
      <c r="C950" s="78" t="s">
        <v>1935</v>
      </c>
      <c r="D950" s="38" t="s">
        <v>1935</v>
      </c>
      <c r="E950" s="39">
        <v>457190</v>
      </c>
      <c r="F950" s="37" t="s">
        <v>2982</v>
      </c>
      <c r="G950" s="34">
        <v>2005</v>
      </c>
      <c r="H950" s="34" t="s">
        <v>3002</v>
      </c>
      <c r="I950" s="37" t="s">
        <v>11</v>
      </c>
      <c r="J950" s="40">
        <v>2</v>
      </c>
      <c r="K950" s="79">
        <v>38277.120000000003</v>
      </c>
      <c r="L950" s="42">
        <f t="shared" si="176"/>
        <v>76554.240000000005</v>
      </c>
      <c r="M950" s="34" t="s">
        <v>3058</v>
      </c>
      <c r="N950" s="44">
        <v>0</v>
      </c>
      <c r="O950" s="34" t="s">
        <v>3067</v>
      </c>
      <c r="P950" s="41">
        <f>K950*0.3</f>
        <v>11483.136</v>
      </c>
      <c r="Q950" s="41">
        <f>P950*J950</f>
        <v>22966.272000000001</v>
      </c>
      <c r="R950" s="41">
        <v>0</v>
      </c>
      <c r="S950" s="41">
        <v>-76554.240000000005</v>
      </c>
      <c r="T950" s="41" t="s">
        <v>3012</v>
      </c>
    </row>
    <row r="951" spans="1:20" s="43" customFormat="1" ht="19.5" customHeight="1" x14ac:dyDescent="0.2">
      <c r="A951" s="35">
        <v>936</v>
      </c>
      <c r="B951" s="36" t="s">
        <v>954</v>
      </c>
      <c r="C951" s="37" t="s">
        <v>1936</v>
      </c>
      <c r="D951" s="38" t="s">
        <v>2758</v>
      </c>
      <c r="E951" s="39">
        <v>333752</v>
      </c>
      <c r="F951" s="37" t="s">
        <v>2935</v>
      </c>
      <c r="G951" s="34">
        <v>2005</v>
      </c>
      <c r="H951" s="34" t="s">
        <v>3002</v>
      </c>
      <c r="I951" s="37" t="s">
        <v>11</v>
      </c>
      <c r="J951" s="40">
        <v>2</v>
      </c>
      <c r="K951" s="41">
        <v>208.01</v>
      </c>
      <c r="L951" s="42">
        <f t="shared" si="176"/>
        <v>416.02</v>
      </c>
      <c r="M951" s="34" t="s">
        <v>3058</v>
      </c>
      <c r="N951" s="44">
        <v>0</v>
      </c>
      <c r="O951" s="34" t="s">
        <v>3066</v>
      </c>
      <c r="P951" s="41">
        <v>1</v>
      </c>
      <c r="Q951" s="41">
        <f t="shared" ref="Q951:Q952" si="183">P951*J951</f>
        <v>2</v>
      </c>
      <c r="R951" s="41">
        <v>0</v>
      </c>
      <c r="S951" s="41">
        <v>-416.02</v>
      </c>
      <c r="T951" s="41" t="s">
        <v>3012</v>
      </c>
    </row>
    <row r="952" spans="1:20" s="43" customFormat="1" ht="19.5" customHeight="1" x14ac:dyDescent="0.2">
      <c r="A952" s="35">
        <v>937</v>
      </c>
      <c r="B952" s="36" t="s">
        <v>955</v>
      </c>
      <c r="C952" s="37" t="s">
        <v>1937</v>
      </c>
      <c r="D952" s="38" t="s">
        <v>1937</v>
      </c>
      <c r="E952" s="39">
        <v>387084</v>
      </c>
      <c r="F952" s="37" t="s">
        <v>2983</v>
      </c>
      <c r="G952" s="34">
        <v>2005</v>
      </c>
      <c r="H952" s="34" t="s">
        <v>3002</v>
      </c>
      <c r="I952" s="37" t="s">
        <v>11</v>
      </c>
      <c r="J952" s="40">
        <v>2</v>
      </c>
      <c r="K952" s="41">
        <v>10395</v>
      </c>
      <c r="L952" s="42">
        <f t="shared" si="176"/>
        <v>20790</v>
      </c>
      <c r="M952" s="34" t="s">
        <v>3058</v>
      </c>
      <c r="N952" s="44">
        <v>0</v>
      </c>
      <c r="O952" s="34" t="s">
        <v>3066</v>
      </c>
      <c r="P952" s="41">
        <v>1</v>
      </c>
      <c r="Q952" s="41">
        <f t="shared" si="183"/>
        <v>2</v>
      </c>
      <c r="R952" s="41">
        <v>0</v>
      </c>
      <c r="S952" s="41">
        <v>-20790</v>
      </c>
      <c r="T952" s="41" t="s">
        <v>3012</v>
      </c>
    </row>
    <row r="953" spans="1:20" s="43" customFormat="1" ht="19.5" customHeight="1" x14ac:dyDescent="0.2">
      <c r="A953" s="35">
        <v>938</v>
      </c>
      <c r="B953" s="36" t="s">
        <v>956</v>
      </c>
      <c r="C953" s="37" t="s">
        <v>1938</v>
      </c>
      <c r="D953" s="38" t="s">
        <v>1938</v>
      </c>
      <c r="E953" s="39">
        <v>426095</v>
      </c>
      <c r="F953" s="37" t="s">
        <v>2913</v>
      </c>
      <c r="G953" s="34">
        <v>2005</v>
      </c>
      <c r="H953" s="34" t="s">
        <v>3002</v>
      </c>
      <c r="I953" s="37" t="s">
        <v>11</v>
      </c>
      <c r="J953" s="40">
        <v>8</v>
      </c>
      <c r="K953" s="41">
        <v>7296.61</v>
      </c>
      <c r="L953" s="42">
        <f t="shared" si="176"/>
        <v>58372.88</v>
      </c>
      <c r="M953" s="34" t="s">
        <v>3059</v>
      </c>
      <c r="N953" s="44">
        <v>8</v>
      </c>
      <c r="O953" s="34" t="s">
        <v>3066</v>
      </c>
      <c r="P953" s="41">
        <v>14.6</v>
      </c>
      <c r="Q953" s="41">
        <f>P953*N953</f>
        <v>116.8</v>
      </c>
      <c r="R953" s="41">
        <v>116.8</v>
      </c>
      <c r="S953" s="41">
        <v>-58256.079999999994</v>
      </c>
      <c r="T953" s="41" t="s">
        <v>3012</v>
      </c>
    </row>
    <row r="954" spans="1:20" s="43" customFormat="1" ht="19.5" customHeight="1" x14ac:dyDescent="0.2">
      <c r="A954" s="35">
        <v>939</v>
      </c>
      <c r="B954" s="36" t="s">
        <v>957</v>
      </c>
      <c r="C954" s="37" t="s">
        <v>1939</v>
      </c>
      <c r="D954" s="38" t="s">
        <v>1939</v>
      </c>
      <c r="E954" s="39">
        <v>457298</v>
      </c>
      <c r="F954" s="37" t="s">
        <v>2863</v>
      </c>
      <c r="G954" s="34">
        <v>2005</v>
      </c>
      <c r="H954" s="34" t="s">
        <v>3002</v>
      </c>
      <c r="I954" s="37" t="s">
        <v>11</v>
      </c>
      <c r="J954" s="40">
        <v>1</v>
      </c>
      <c r="K954" s="41">
        <v>1113.68</v>
      </c>
      <c r="L954" s="42">
        <f t="shared" si="176"/>
        <v>1113.68</v>
      </c>
      <c r="M954" s="34" t="s">
        <v>3058</v>
      </c>
      <c r="N954" s="44">
        <v>0</v>
      </c>
      <c r="O954" s="34" t="s">
        <v>3066</v>
      </c>
      <c r="P954" s="41">
        <v>1</v>
      </c>
      <c r="Q954" s="41">
        <f t="shared" ref="Q954:Q955" si="184">P954*J954</f>
        <v>1</v>
      </c>
      <c r="R954" s="41">
        <v>0</v>
      </c>
      <c r="S954" s="41">
        <v>-1113.68</v>
      </c>
      <c r="T954" s="41" t="s">
        <v>3012</v>
      </c>
    </row>
    <row r="955" spans="1:20" s="43" customFormat="1" ht="19.5" customHeight="1" x14ac:dyDescent="0.2">
      <c r="A955" s="35">
        <v>940</v>
      </c>
      <c r="B955" s="36" t="s">
        <v>958</v>
      </c>
      <c r="C955" s="37" t="s">
        <v>1940</v>
      </c>
      <c r="D955" s="38" t="s">
        <v>2759</v>
      </c>
      <c r="E955" s="39">
        <v>378185</v>
      </c>
      <c r="F955" s="37" t="s">
        <v>2825</v>
      </c>
      <c r="G955" s="34">
        <v>2005</v>
      </c>
      <c r="H955" s="34" t="s">
        <v>3002</v>
      </c>
      <c r="I955" s="37" t="s">
        <v>11</v>
      </c>
      <c r="J955" s="40">
        <v>8</v>
      </c>
      <c r="K955" s="41">
        <v>1046.4000000000001</v>
      </c>
      <c r="L955" s="42">
        <f t="shared" si="176"/>
        <v>8371.2000000000007</v>
      </c>
      <c r="M955" s="34" t="s">
        <v>3058</v>
      </c>
      <c r="N955" s="44">
        <v>0</v>
      </c>
      <c r="O955" s="34" t="s">
        <v>3066</v>
      </c>
      <c r="P955" s="41">
        <v>1</v>
      </c>
      <c r="Q955" s="41">
        <f t="shared" si="184"/>
        <v>8</v>
      </c>
      <c r="R955" s="41">
        <v>0</v>
      </c>
      <c r="S955" s="41">
        <v>-8371.2000000000007</v>
      </c>
      <c r="T955" s="41" t="s">
        <v>3012</v>
      </c>
    </row>
    <row r="956" spans="1:20" s="43" customFormat="1" ht="19.5" customHeight="1" x14ac:dyDescent="0.2">
      <c r="A956" s="35">
        <v>941</v>
      </c>
      <c r="B956" s="36" t="s">
        <v>959</v>
      </c>
      <c r="C956" s="37" t="s">
        <v>1941</v>
      </c>
      <c r="D956" s="38" t="s">
        <v>1941</v>
      </c>
      <c r="E956" s="39">
        <v>409968</v>
      </c>
      <c r="F956" s="37" t="s">
        <v>2830</v>
      </c>
      <c r="G956" s="34">
        <v>2005</v>
      </c>
      <c r="H956" s="34" t="s">
        <v>3002</v>
      </c>
      <c r="I956" s="37" t="s">
        <v>11</v>
      </c>
      <c r="J956" s="40">
        <v>3</v>
      </c>
      <c r="K956" s="41">
        <v>11003.39</v>
      </c>
      <c r="L956" s="42">
        <f t="shared" si="176"/>
        <v>33010.17</v>
      </c>
      <c r="M956" s="34" t="s">
        <v>3059</v>
      </c>
      <c r="N956" s="44">
        <v>3</v>
      </c>
      <c r="O956" s="34" t="s">
        <v>3067</v>
      </c>
      <c r="P956" s="41">
        <f>K956*0.5</f>
        <v>5501.6949999999997</v>
      </c>
      <c r="Q956" s="41">
        <f>P956*J956</f>
        <v>16505.084999999999</v>
      </c>
      <c r="R956" s="41">
        <v>43.8</v>
      </c>
      <c r="S956" s="41">
        <v>-32966.369999999995</v>
      </c>
      <c r="T956" s="41" t="s">
        <v>3012</v>
      </c>
    </row>
    <row r="957" spans="1:20" s="43" customFormat="1" ht="19.5" customHeight="1" x14ac:dyDescent="0.2">
      <c r="A957" s="35">
        <v>942</v>
      </c>
      <c r="B957" s="36" t="s">
        <v>960</v>
      </c>
      <c r="C957" s="37" t="s">
        <v>1942</v>
      </c>
      <c r="D957" s="38" t="s">
        <v>1942</v>
      </c>
      <c r="E957" s="39">
        <v>455363</v>
      </c>
      <c r="F957" s="37" t="s">
        <v>2963</v>
      </c>
      <c r="G957" s="34">
        <v>2005</v>
      </c>
      <c r="H957" s="34" t="s">
        <v>3002</v>
      </c>
      <c r="I957" s="37" t="s">
        <v>11</v>
      </c>
      <c r="J957" s="40">
        <v>1</v>
      </c>
      <c r="K957" s="41">
        <v>518</v>
      </c>
      <c r="L957" s="42">
        <f t="shared" si="176"/>
        <v>518</v>
      </c>
      <c r="M957" s="34" t="s">
        <v>3058</v>
      </c>
      <c r="N957" s="44">
        <v>0</v>
      </c>
      <c r="O957" s="34" t="s">
        <v>3067</v>
      </c>
      <c r="P957" s="72">
        <f>K957*0.5</f>
        <v>259</v>
      </c>
      <c r="Q957" s="41">
        <f>P957*J957</f>
        <v>259</v>
      </c>
      <c r="R957" s="41">
        <v>0</v>
      </c>
      <c r="S957" s="41">
        <v>-518</v>
      </c>
      <c r="T957" s="41" t="s">
        <v>3012</v>
      </c>
    </row>
    <row r="958" spans="1:20" s="43" customFormat="1" ht="19.5" customHeight="1" x14ac:dyDescent="0.2">
      <c r="A958" s="35">
        <v>943</v>
      </c>
      <c r="B958" s="36" t="s">
        <v>961</v>
      </c>
      <c r="C958" s="37" t="s">
        <v>1943</v>
      </c>
      <c r="D958" s="38" t="s">
        <v>2760</v>
      </c>
      <c r="E958" s="39">
        <v>450588</v>
      </c>
      <c r="F958" s="37" t="s">
        <v>2931</v>
      </c>
      <c r="G958" s="34">
        <v>2005</v>
      </c>
      <c r="H958" s="34" t="s">
        <v>3002</v>
      </c>
      <c r="I958" s="37" t="s">
        <v>11</v>
      </c>
      <c r="J958" s="40">
        <v>28</v>
      </c>
      <c r="K958" s="41">
        <v>757.30000000000007</v>
      </c>
      <c r="L958" s="42">
        <f t="shared" si="176"/>
        <v>21204.400000000001</v>
      </c>
      <c r="M958" s="34" t="s">
        <v>3058</v>
      </c>
      <c r="N958" s="44">
        <v>0</v>
      </c>
      <c r="O958" s="34" t="s">
        <v>3066</v>
      </c>
      <c r="P958" s="41">
        <v>1</v>
      </c>
      <c r="Q958" s="41">
        <f>P958*J958</f>
        <v>28</v>
      </c>
      <c r="R958" s="41">
        <v>0</v>
      </c>
      <c r="S958" s="41">
        <v>-21204.400000000001</v>
      </c>
      <c r="T958" s="41" t="s">
        <v>3012</v>
      </c>
    </row>
    <row r="959" spans="1:20" s="43" customFormat="1" ht="19.5" customHeight="1" x14ac:dyDescent="0.2">
      <c r="A959" s="35">
        <v>944</v>
      </c>
      <c r="B959" s="36" t="s">
        <v>962</v>
      </c>
      <c r="C959" s="37" t="s">
        <v>1944</v>
      </c>
      <c r="D959" s="38" t="s">
        <v>1944</v>
      </c>
      <c r="E959" s="39">
        <v>454726</v>
      </c>
      <c r="F959" s="37" t="s">
        <v>2972</v>
      </c>
      <c r="G959" s="34">
        <v>2005</v>
      </c>
      <c r="H959" s="34" t="s">
        <v>3002</v>
      </c>
      <c r="I959" s="37" t="s">
        <v>11</v>
      </c>
      <c r="J959" s="40">
        <v>2</v>
      </c>
      <c r="K959" s="41">
        <v>1611</v>
      </c>
      <c r="L959" s="42">
        <f t="shared" si="176"/>
        <v>3222</v>
      </c>
      <c r="M959" s="34" t="s">
        <v>3059</v>
      </c>
      <c r="N959" s="44">
        <v>0.2</v>
      </c>
      <c r="O959" s="34" t="s">
        <v>3066</v>
      </c>
      <c r="P959" s="41">
        <v>14.6</v>
      </c>
      <c r="Q959" s="41">
        <f>P959*N959</f>
        <v>2.92</v>
      </c>
      <c r="R959" s="41">
        <v>2.92</v>
      </c>
      <c r="S959" s="41">
        <v>-3219.08</v>
      </c>
      <c r="T959" s="41" t="s">
        <v>3012</v>
      </c>
    </row>
    <row r="960" spans="1:20" s="43" customFormat="1" ht="19.5" customHeight="1" x14ac:dyDescent="0.2">
      <c r="A960" s="35">
        <v>945</v>
      </c>
      <c r="B960" s="36" t="s">
        <v>963</v>
      </c>
      <c r="C960" s="37" t="s">
        <v>1945</v>
      </c>
      <c r="D960" s="38" t="s">
        <v>2761</v>
      </c>
      <c r="E960" s="39">
        <v>357101</v>
      </c>
      <c r="F960" s="37" t="s">
        <v>2935</v>
      </c>
      <c r="G960" s="34">
        <v>2005</v>
      </c>
      <c r="H960" s="34" t="s">
        <v>3002</v>
      </c>
      <c r="I960" s="37" t="s">
        <v>11</v>
      </c>
      <c r="J960" s="40">
        <v>5</v>
      </c>
      <c r="K960" s="41">
        <v>6498.6660000000002</v>
      </c>
      <c r="L960" s="42">
        <f t="shared" si="176"/>
        <v>32493.33</v>
      </c>
      <c r="M960" s="34" t="s">
        <v>3059</v>
      </c>
      <c r="N960" s="44">
        <v>0.5</v>
      </c>
      <c r="O960" s="34" t="s">
        <v>3066</v>
      </c>
      <c r="P960" s="41">
        <v>14.6</v>
      </c>
      <c r="Q960" s="41">
        <f>P960*N960</f>
        <v>7.3</v>
      </c>
      <c r="R960" s="41">
        <v>7.3</v>
      </c>
      <c r="S960" s="41">
        <v>-32486.030000000002</v>
      </c>
      <c r="T960" s="41" t="s">
        <v>3012</v>
      </c>
    </row>
    <row r="961" spans="1:20" s="43" customFormat="1" ht="19.5" customHeight="1" x14ac:dyDescent="0.2">
      <c r="A961" s="35">
        <v>946</v>
      </c>
      <c r="B961" s="36" t="s">
        <v>964</v>
      </c>
      <c r="C961" s="37" t="s">
        <v>1946</v>
      </c>
      <c r="D961" s="38" t="s">
        <v>1946</v>
      </c>
      <c r="E961" s="39">
        <v>400998</v>
      </c>
      <c r="F961" s="37" t="s">
        <v>2960</v>
      </c>
      <c r="G961" s="34">
        <v>2005</v>
      </c>
      <c r="H961" s="34" t="s">
        <v>3002</v>
      </c>
      <c r="I961" s="37" t="s">
        <v>11</v>
      </c>
      <c r="J961" s="40">
        <v>1</v>
      </c>
      <c r="K961" s="41">
        <v>2602.46</v>
      </c>
      <c r="L961" s="42">
        <f t="shared" si="176"/>
        <v>2602.46</v>
      </c>
      <c r="M961" s="34" t="s">
        <v>3058</v>
      </c>
      <c r="N961" s="44">
        <v>0</v>
      </c>
      <c r="O961" s="34" t="s">
        <v>3067</v>
      </c>
      <c r="P961" s="41">
        <f>K961*0.3</f>
        <v>780.73799999999994</v>
      </c>
      <c r="Q961" s="41">
        <f>P961*J961</f>
        <v>780.73799999999994</v>
      </c>
      <c r="R961" s="41">
        <v>0</v>
      </c>
      <c r="S961" s="41">
        <v>-2602.46</v>
      </c>
      <c r="T961" s="41" t="s">
        <v>3012</v>
      </c>
    </row>
    <row r="962" spans="1:20" s="43" customFormat="1" ht="19.5" customHeight="1" x14ac:dyDescent="0.2">
      <c r="A962" s="35">
        <v>947</v>
      </c>
      <c r="B962" s="36" t="s">
        <v>965</v>
      </c>
      <c r="C962" s="37" t="s">
        <v>1947</v>
      </c>
      <c r="D962" s="38" t="s">
        <v>2762</v>
      </c>
      <c r="E962" s="39">
        <v>379688</v>
      </c>
      <c r="F962" s="37" t="s">
        <v>2982</v>
      </c>
      <c r="G962" s="34">
        <v>2005</v>
      </c>
      <c r="H962" s="34" t="s">
        <v>3002</v>
      </c>
      <c r="I962" s="37" t="s">
        <v>11</v>
      </c>
      <c r="J962" s="40">
        <v>1</v>
      </c>
      <c r="K962" s="41">
        <v>10525.42</v>
      </c>
      <c r="L962" s="42">
        <f t="shared" si="176"/>
        <v>10525.42</v>
      </c>
      <c r="M962" s="34" t="s">
        <v>3064</v>
      </c>
      <c r="N962" s="44">
        <v>0.1</v>
      </c>
      <c r="O962" s="34" t="s">
        <v>3067</v>
      </c>
      <c r="P962" s="41">
        <f>K962*0.5</f>
        <v>5262.71</v>
      </c>
      <c r="Q962" s="41">
        <f>P962*J962</f>
        <v>5262.71</v>
      </c>
      <c r="R962" s="41">
        <v>25</v>
      </c>
      <c r="S962" s="41">
        <v>-10500.42</v>
      </c>
      <c r="T962" s="41" t="s">
        <v>3012</v>
      </c>
    </row>
    <row r="963" spans="1:20" s="43" customFormat="1" ht="19.5" customHeight="1" x14ac:dyDescent="0.2">
      <c r="A963" s="35">
        <v>948</v>
      </c>
      <c r="B963" s="36" t="s">
        <v>966</v>
      </c>
      <c r="C963" s="37" t="s">
        <v>1948</v>
      </c>
      <c r="D963" s="38" t="s">
        <v>2763</v>
      </c>
      <c r="E963" s="39">
        <v>448577</v>
      </c>
      <c r="F963" s="37" t="s">
        <v>2822</v>
      </c>
      <c r="G963" s="34">
        <v>2005</v>
      </c>
      <c r="H963" s="34" t="s">
        <v>3002</v>
      </c>
      <c r="I963" s="37" t="s">
        <v>11</v>
      </c>
      <c r="J963" s="40">
        <v>2</v>
      </c>
      <c r="K963" s="41">
        <v>419.86</v>
      </c>
      <c r="L963" s="42">
        <f t="shared" si="176"/>
        <v>839.72</v>
      </c>
      <c r="M963" s="34" t="s">
        <v>3064</v>
      </c>
      <c r="N963" s="44">
        <v>0.2</v>
      </c>
      <c r="O963" s="34" t="s">
        <v>3066</v>
      </c>
      <c r="P963" s="41">
        <v>250</v>
      </c>
      <c r="Q963" s="41">
        <f t="shared" ref="Q963:Q971" si="185">P963*J963</f>
        <v>500</v>
      </c>
      <c r="R963" s="41">
        <v>50</v>
      </c>
      <c r="S963" s="41">
        <v>-789.72</v>
      </c>
      <c r="T963" s="41" t="s">
        <v>3012</v>
      </c>
    </row>
    <row r="964" spans="1:20" s="43" customFormat="1" ht="19.5" customHeight="1" x14ac:dyDescent="0.2">
      <c r="A964" s="35">
        <v>949</v>
      </c>
      <c r="B964" s="36" t="s">
        <v>967</v>
      </c>
      <c r="C964" s="37" t="s">
        <v>1949</v>
      </c>
      <c r="D964" s="38" t="s">
        <v>2764</v>
      </c>
      <c r="E964" s="39">
        <v>448789</v>
      </c>
      <c r="F964" s="37" t="s">
        <v>2816</v>
      </c>
      <c r="G964" s="34">
        <v>2005</v>
      </c>
      <c r="H964" s="34" t="s">
        <v>3002</v>
      </c>
      <c r="I964" s="37" t="s">
        <v>11</v>
      </c>
      <c r="J964" s="40">
        <v>5</v>
      </c>
      <c r="K964" s="41">
        <v>463.28999999999996</v>
      </c>
      <c r="L964" s="42">
        <f t="shared" si="176"/>
        <v>2316.4499999999998</v>
      </c>
      <c r="M964" s="34" t="s">
        <v>3064</v>
      </c>
      <c r="N964" s="44">
        <v>0.5</v>
      </c>
      <c r="O964" s="34" t="s">
        <v>3066</v>
      </c>
      <c r="P964" s="41">
        <v>250</v>
      </c>
      <c r="Q964" s="41">
        <f t="shared" si="185"/>
        <v>1250</v>
      </c>
      <c r="R964" s="41">
        <v>125</v>
      </c>
      <c r="S964" s="41">
        <v>-2191.4499999999998</v>
      </c>
      <c r="T964" s="41" t="s">
        <v>3012</v>
      </c>
    </row>
    <row r="965" spans="1:20" s="43" customFormat="1" ht="19.5" customHeight="1" x14ac:dyDescent="0.2">
      <c r="A965" s="35">
        <v>950</v>
      </c>
      <c r="B965" s="36" t="s">
        <v>968</v>
      </c>
      <c r="C965" s="37" t="s">
        <v>1950</v>
      </c>
      <c r="D965" s="38" t="s">
        <v>2765</v>
      </c>
      <c r="E965" s="39">
        <v>355041</v>
      </c>
      <c r="F965" s="37" t="s">
        <v>2909</v>
      </c>
      <c r="G965" s="34">
        <v>2005</v>
      </c>
      <c r="H965" s="34" t="s">
        <v>3002</v>
      </c>
      <c r="I965" s="37" t="s">
        <v>11</v>
      </c>
      <c r="J965" s="40">
        <v>2</v>
      </c>
      <c r="K965" s="41">
        <v>608.07000000000005</v>
      </c>
      <c r="L965" s="42">
        <f t="shared" si="176"/>
        <v>1216.1400000000001</v>
      </c>
      <c r="M965" s="34" t="s">
        <v>3064</v>
      </c>
      <c r="N965" s="44">
        <v>0.2</v>
      </c>
      <c r="O965" s="34" t="s">
        <v>3066</v>
      </c>
      <c r="P965" s="41">
        <v>250</v>
      </c>
      <c r="Q965" s="41">
        <f t="shared" si="185"/>
        <v>500</v>
      </c>
      <c r="R965" s="41">
        <v>50</v>
      </c>
      <c r="S965" s="41">
        <v>-1166.1400000000001</v>
      </c>
      <c r="T965" s="41" t="s">
        <v>3012</v>
      </c>
    </row>
    <row r="966" spans="1:20" s="43" customFormat="1" ht="19.5" customHeight="1" x14ac:dyDescent="0.2">
      <c r="A966" s="35">
        <v>951</v>
      </c>
      <c r="B966" s="36" t="s">
        <v>969</v>
      </c>
      <c r="C966" s="37" t="s">
        <v>1951</v>
      </c>
      <c r="D966" s="38" t="s">
        <v>1951</v>
      </c>
      <c r="E966" s="39">
        <v>410111</v>
      </c>
      <c r="F966" s="37" t="s">
        <v>2984</v>
      </c>
      <c r="G966" s="34">
        <v>2005</v>
      </c>
      <c r="H966" s="34" t="s">
        <v>3002</v>
      </c>
      <c r="I966" s="37" t="s">
        <v>11</v>
      </c>
      <c r="J966" s="40">
        <v>5</v>
      </c>
      <c r="K966" s="41">
        <v>332.99</v>
      </c>
      <c r="L966" s="42">
        <f t="shared" si="176"/>
        <v>1664.95</v>
      </c>
      <c r="M966" s="34" t="s">
        <v>3064</v>
      </c>
      <c r="N966" s="44">
        <v>0.5</v>
      </c>
      <c r="O966" s="34" t="s">
        <v>3066</v>
      </c>
      <c r="P966" s="41">
        <v>250</v>
      </c>
      <c r="Q966" s="41">
        <f t="shared" si="185"/>
        <v>1250</v>
      </c>
      <c r="R966" s="41">
        <v>125</v>
      </c>
      <c r="S966" s="41">
        <v>-1539.95</v>
      </c>
      <c r="T966" s="41" t="s">
        <v>3012</v>
      </c>
    </row>
    <row r="967" spans="1:20" s="43" customFormat="1" ht="19.5" customHeight="1" x14ac:dyDescent="0.2">
      <c r="A967" s="35">
        <v>952</v>
      </c>
      <c r="B967" s="36" t="s">
        <v>970</v>
      </c>
      <c r="C967" s="37" t="s">
        <v>1952</v>
      </c>
      <c r="D967" s="38" t="s">
        <v>2766</v>
      </c>
      <c r="E967" s="39">
        <v>448593</v>
      </c>
      <c r="F967" s="37" t="s">
        <v>2909</v>
      </c>
      <c r="G967" s="34">
        <v>2005</v>
      </c>
      <c r="H967" s="34" t="s">
        <v>3002</v>
      </c>
      <c r="I967" s="37" t="s">
        <v>11</v>
      </c>
      <c r="J967" s="40">
        <v>2</v>
      </c>
      <c r="K967" s="41">
        <v>810.76</v>
      </c>
      <c r="L967" s="42">
        <f t="shared" si="176"/>
        <v>1621.52</v>
      </c>
      <c r="M967" s="34" t="s">
        <v>3064</v>
      </c>
      <c r="N967" s="44">
        <v>0.2</v>
      </c>
      <c r="O967" s="34" t="s">
        <v>3066</v>
      </c>
      <c r="P967" s="41">
        <v>250</v>
      </c>
      <c r="Q967" s="41">
        <f t="shared" si="185"/>
        <v>500</v>
      </c>
      <c r="R967" s="41">
        <v>50</v>
      </c>
      <c r="S967" s="41">
        <v>-1571.52</v>
      </c>
      <c r="T967" s="41" t="s">
        <v>3012</v>
      </c>
    </row>
    <row r="968" spans="1:20" s="43" customFormat="1" ht="19.5" customHeight="1" x14ac:dyDescent="0.2">
      <c r="A968" s="35">
        <v>953</v>
      </c>
      <c r="B968" s="36" t="s">
        <v>971</v>
      </c>
      <c r="C968" s="37" t="s">
        <v>1953</v>
      </c>
      <c r="D968" s="38" t="s">
        <v>2767</v>
      </c>
      <c r="E968" s="39">
        <v>448594</v>
      </c>
      <c r="F968" s="37" t="s">
        <v>2909</v>
      </c>
      <c r="G968" s="34">
        <v>2005</v>
      </c>
      <c r="H968" s="34" t="s">
        <v>3002</v>
      </c>
      <c r="I968" s="37" t="s">
        <v>11</v>
      </c>
      <c r="J968" s="40">
        <v>5</v>
      </c>
      <c r="K968" s="41">
        <v>332.99</v>
      </c>
      <c r="L968" s="42">
        <f t="shared" si="176"/>
        <v>1664.95</v>
      </c>
      <c r="M968" s="34" t="s">
        <v>3064</v>
      </c>
      <c r="N968" s="44">
        <v>0.5</v>
      </c>
      <c r="O968" s="34" t="s">
        <v>3066</v>
      </c>
      <c r="P968" s="41">
        <v>250</v>
      </c>
      <c r="Q968" s="41">
        <f t="shared" si="185"/>
        <v>1250</v>
      </c>
      <c r="R968" s="41">
        <v>125</v>
      </c>
      <c r="S968" s="41">
        <v>-1539.95</v>
      </c>
      <c r="T968" s="41" t="s">
        <v>3012</v>
      </c>
    </row>
    <row r="969" spans="1:20" s="43" customFormat="1" ht="19.5" customHeight="1" x14ac:dyDescent="0.2">
      <c r="A969" s="35">
        <v>954</v>
      </c>
      <c r="B969" s="36" t="s">
        <v>972</v>
      </c>
      <c r="C969" s="37" t="s">
        <v>1954</v>
      </c>
      <c r="D969" s="38" t="s">
        <v>1954</v>
      </c>
      <c r="E969" s="39">
        <v>399165</v>
      </c>
      <c r="F969" s="37" t="s">
        <v>2960</v>
      </c>
      <c r="G969" s="34">
        <v>2005</v>
      </c>
      <c r="H969" s="34" t="s">
        <v>3002</v>
      </c>
      <c r="I969" s="37" t="s">
        <v>11</v>
      </c>
      <c r="J969" s="40">
        <v>2</v>
      </c>
      <c r="K969" s="41">
        <v>1184.94</v>
      </c>
      <c r="L969" s="42">
        <f t="shared" si="176"/>
        <v>2369.88</v>
      </c>
      <c r="M969" s="34" t="s">
        <v>3058</v>
      </c>
      <c r="N969" s="44">
        <v>0</v>
      </c>
      <c r="O969" s="34" t="s">
        <v>3067</v>
      </c>
      <c r="P969" s="41">
        <f t="shared" ref="P969:P971" si="186">K969*0.3</f>
        <v>355.48200000000003</v>
      </c>
      <c r="Q969" s="41">
        <f t="shared" si="185"/>
        <v>710.96400000000006</v>
      </c>
      <c r="R969" s="41">
        <v>0</v>
      </c>
      <c r="S969" s="41">
        <v>-2369.88</v>
      </c>
      <c r="T969" s="41" t="s">
        <v>3012</v>
      </c>
    </row>
    <row r="970" spans="1:20" s="43" customFormat="1" ht="19.5" customHeight="1" x14ac:dyDescent="0.2">
      <c r="A970" s="35">
        <v>955</v>
      </c>
      <c r="B970" s="36" t="s">
        <v>973</v>
      </c>
      <c r="C970" s="37" t="s">
        <v>1955</v>
      </c>
      <c r="D970" s="38" t="s">
        <v>1955</v>
      </c>
      <c r="E970" s="39">
        <v>394997</v>
      </c>
      <c r="F970" s="37" t="s">
        <v>2985</v>
      </c>
      <c r="G970" s="34">
        <v>2005</v>
      </c>
      <c r="H970" s="34" t="s">
        <v>3002</v>
      </c>
      <c r="I970" s="37" t="s">
        <v>11</v>
      </c>
      <c r="J970" s="40">
        <v>2</v>
      </c>
      <c r="K970" s="41">
        <v>140.1</v>
      </c>
      <c r="L970" s="42">
        <f t="shared" si="176"/>
        <v>280.2</v>
      </c>
      <c r="M970" s="34" t="s">
        <v>3058</v>
      </c>
      <c r="N970" s="44">
        <v>0</v>
      </c>
      <c r="O970" s="34" t="s">
        <v>3067</v>
      </c>
      <c r="P970" s="41">
        <f t="shared" si="186"/>
        <v>42.029999999999994</v>
      </c>
      <c r="Q970" s="41">
        <f t="shared" si="185"/>
        <v>84.059999999999988</v>
      </c>
      <c r="R970" s="41">
        <v>0</v>
      </c>
      <c r="S970" s="41">
        <v>-280.2</v>
      </c>
      <c r="T970" s="41" t="s">
        <v>3012</v>
      </c>
    </row>
    <row r="971" spans="1:20" s="43" customFormat="1" ht="19.5" customHeight="1" x14ac:dyDescent="0.2">
      <c r="A971" s="35">
        <v>956</v>
      </c>
      <c r="B971" s="36" t="s">
        <v>974</v>
      </c>
      <c r="C971" s="37" t="s">
        <v>1956</v>
      </c>
      <c r="D971" s="38" t="s">
        <v>2768</v>
      </c>
      <c r="E971" s="39">
        <v>394998</v>
      </c>
      <c r="F971" s="37" t="s">
        <v>2963</v>
      </c>
      <c r="G971" s="34">
        <v>2005</v>
      </c>
      <c r="H971" s="34" t="s">
        <v>3002</v>
      </c>
      <c r="I971" s="37" t="s">
        <v>11</v>
      </c>
      <c r="J971" s="40">
        <v>3</v>
      </c>
      <c r="K971" s="41">
        <v>260.59999999999997</v>
      </c>
      <c r="L971" s="42">
        <f t="shared" si="176"/>
        <v>781.8</v>
      </c>
      <c r="M971" s="34" t="s">
        <v>3058</v>
      </c>
      <c r="N971" s="44">
        <v>0</v>
      </c>
      <c r="O971" s="34" t="s">
        <v>3067</v>
      </c>
      <c r="P971" s="41">
        <f t="shared" si="186"/>
        <v>78.179999999999993</v>
      </c>
      <c r="Q971" s="41">
        <f t="shared" si="185"/>
        <v>234.53999999999996</v>
      </c>
      <c r="R971" s="41">
        <v>0</v>
      </c>
      <c r="S971" s="41">
        <v>-781.8</v>
      </c>
      <c r="T971" s="41" t="s">
        <v>3012</v>
      </c>
    </row>
    <row r="972" spans="1:20" s="43" customFormat="1" ht="19.5" customHeight="1" x14ac:dyDescent="0.2">
      <c r="A972" s="35">
        <v>957</v>
      </c>
      <c r="B972" s="36" t="s">
        <v>975</v>
      </c>
      <c r="C972" s="37" t="s">
        <v>1957</v>
      </c>
      <c r="D972" s="38" t="s">
        <v>2769</v>
      </c>
      <c r="E972" s="39"/>
      <c r="F972" s="37"/>
      <c r="G972" s="34">
        <v>2005</v>
      </c>
      <c r="H972" s="34" t="s">
        <v>3002</v>
      </c>
      <c r="I972" s="37" t="s">
        <v>11</v>
      </c>
      <c r="J972" s="40">
        <v>1</v>
      </c>
      <c r="K972" s="41">
        <v>943.17</v>
      </c>
      <c r="L972" s="42">
        <f t="shared" si="176"/>
        <v>943.17</v>
      </c>
      <c r="M972" s="34" t="s">
        <v>3058</v>
      </c>
      <c r="N972" s="44">
        <v>0</v>
      </c>
      <c r="O972" s="34" t="s">
        <v>3066</v>
      </c>
      <c r="P972" s="41">
        <v>1</v>
      </c>
      <c r="Q972" s="41">
        <f>P972*J972</f>
        <v>1</v>
      </c>
      <c r="R972" s="41">
        <v>0</v>
      </c>
      <c r="S972" s="41">
        <v>-943.17</v>
      </c>
      <c r="T972" s="41" t="s">
        <v>3012</v>
      </c>
    </row>
    <row r="973" spans="1:20" s="43" customFormat="1" ht="19.5" customHeight="1" x14ac:dyDescent="0.2">
      <c r="A973" s="35">
        <v>958</v>
      </c>
      <c r="B973" s="36" t="s">
        <v>976</v>
      </c>
      <c r="C973" s="37" t="s">
        <v>1958</v>
      </c>
      <c r="D973" s="38" t="s">
        <v>2770</v>
      </c>
      <c r="E973" s="39"/>
      <c r="F973" s="37"/>
      <c r="G973" s="34">
        <v>2005</v>
      </c>
      <c r="H973" s="34" t="s">
        <v>3002</v>
      </c>
      <c r="I973" s="37" t="s">
        <v>11</v>
      </c>
      <c r="J973" s="40">
        <v>1</v>
      </c>
      <c r="K973" s="41">
        <v>1169.3599999999999</v>
      </c>
      <c r="L973" s="42">
        <f t="shared" si="176"/>
        <v>1169.3599999999999</v>
      </c>
      <c r="M973" s="34" t="s">
        <v>3058</v>
      </c>
      <c r="N973" s="44">
        <v>0</v>
      </c>
      <c r="O973" s="34" t="s">
        <v>3066</v>
      </c>
      <c r="P973" s="41">
        <v>1</v>
      </c>
      <c r="Q973" s="41">
        <v>1</v>
      </c>
      <c r="R973" s="41">
        <v>0</v>
      </c>
      <c r="S973" s="41">
        <v>-1169.3599999999999</v>
      </c>
      <c r="T973" s="41" t="s">
        <v>3012</v>
      </c>
    </row>
    <row r="974" spans="1:20" s="43" customFormat="1" ht="19.5" customHeight="1" x14ac:dyDescent="0.2">
      <c r="A974" s="35">
        <v>959</v>
      </c>
      <c r="B974" s="36" t="s">
        <v>977</v>
      </c>
      <c r="C974" s="37" t="s">
        <v>1959</v>
      </c>
      <c r="D974" s="38" t="s">
        <v>2771</v>
      </c>
      <c r="E974" s="39"/>
      <c r="F974" s="37"/>
      <c r="G974" s="34">
        <v>2005</v>
      </c>
      <c r="H974" s="34" t="s">
        <v>3002</v>
      </c>
      <c r="I974" s="37" t="s">
        <v>11</v>
      </c>
      <c r="J974" s="40">
        <v>1</v>
      </c>
      <c r="K974" s="41">
        <v>1026.3599999999999</v>
      </c>
      <c r="L974" s="42">
        <f t="shared" si="176"/>
        <v>1026.3599999999999</v>
      </c>
      <c r="M974" s="34" t="s">
        <v>3058</v>
      </c>
      <c r="N974" s="44">
        <v>0</v>
      </c>
      <c r="O974" s="34" t="s">
        <v>3066</v>
      </c>
      <c r="P974" s="41">
        <v>1</v>
      </c>
      <c r="Q974" s="41">
        <v>1</v>
      </c>
      <c r="R974" s="41">
        <v>0</v>
      </c>
      <c r="S974" s="41">
        <v>-1026.3599999999999</v>
      </c>
      <c r="T974" s="41" t="s">
        <v>3012</v>
      </c>
    </row>
    <row r="975" spans="1:20" s="43" customFormat="1" ht="19.5" customHeight="1" x14ac:dyDescent="0.2">
      <c r="A975" s="35">
        <v>960</v>
      </c>
      <c r="B975" s="36" t="s">
        <v>978</v>
      </c>
      <c r="C975" s="37" t="s">
        <v>1960</v>
      </c>
      <c r="D975" s="38" t="s">
        <v>2772</v>
      </c>
      <c r="E975" s="39">
        <v>449279</v>
      </c>
      <c r="F975" s="37" t="s">
        <v>2936</v>
      </c>
      <c r="G975" s="34">
        <v>2005</v>
      </c>
      <c r="H975" s="34" t="s">
        <v>3002</v>
      </c>
      <c r="I975" s="37" t="s">
        <v>11</v>
      </c>
      <c r="J975" s="40">
        <v>1</v>
      </c>
      <c r="K975" s="41">
        <v>123.45</v>
      </c>
      <c r="L975" s="42">
        <f t="shared" si="176"/>
        <v>123.45</v>
      </c>
      <c r="M975" s="34" t="s">
        <v>3058</v>
      </c>
      <c r="N975" s="44">
        <v>0</v>
      </c>
      <c r="O975" s="34" t="s">
        <v>3066</v>
      </c>
      <c r="P975" s="41">
        <v>1</v>
      </c>
      <c r="Q975" s="41">
        <v>1</v>
      </c>
      <c r="R975" s="41">
        <v>0</v>
      </c>
      <c r="S975" s="41">
        <v>-123.45</v>
      </c>
      <c r="T975" s="41" t="s">
        <v>3012</v>
      </c>
    </row>
    <row r="976" spans="1:20" s="43" customFormat="1" ht="19.5" customHeight="1" x14ac:dyDescent="0.2">
      <c r="A976" s="35">
        <v>961</v>
      </c>
      <c r="B976" s="36" t="s">
        <v>979</v>
      </c>
      <c r="C976" s="37" t="s">
        <v>1961</v>
      </c>
      <c r="D976" s="38" t="s">
        <v>2773</v>
      </c>
      <c r="E976" s="39">
        <v>374033</v>
      </c>
      <c r="F976" s="37" t="s">
        <v>2936</v>
      </c>
      <c r="G976" s="34">
        <v>2005</v>
      </c>
      <c r="H976" s="34" t="s">
        <v>3002</v>
      </c>
      <c r="I976" s="37" t="s">
        <v>11</v>
      </c>
      <c r="J976" s="40">
        <v>1</v>
      </c>
      <c r="K976" s="41">
        <v>174.5</v>
      </c>
      <c r="L976" s="42">
        <f t="shared" ref="L976:L1042" si="187">K976*J976</f>
        <v>174.5</v>
      </c>
      <c r="M976" s="34" t="s">
        <v>3058</v>
      </c>
      <c r="N976" s="44">
        <v>0</v>
      </c>
      <c r="O976" s="34" t="s">
        <v>3066</v>
      </c>
      <c r="P976" s="41">
        <v>1</v>
      </c>
      <c r="Q976" s="41">
        <v>1</v>
      </c>
      <c r="R976" s="41">
        <v>0</v>
      </c>
      <c r="S976" s="41">
        <v>-174.5</v>
      </c>
      <c r="T976" s="41" t="s">
        <v>3012</v>
      </c>
    </row>
    <row r="977" spans="1:20" s="43" customFormat="1" ht="19.5" customHeight="1" x14ac:dyDescent="0.2">
      <c r="A977" s="35">
        <v>962</v>
      </c>
      <c r="B977" s="36" t="s">
        <v>980</v>
      </c>
      <c r="C977" s="37" t="s">
        <v>1962</v>
      </c>
      <c r="D977" s="38" t="s">
        <v>2774</v>
      </c>
      <c r="E977" s="39">
        <v>374575</v>
      </c>
      <c r="F977" s="37" t="s">
        <v>2963</v>
      </c>
      <c r="G977" s="34">
        <v>2005</v>
      </c>
      <c r="H977" s="34" t="s">
        <v>3002</v>
      </c>
      <c r="I977" s="37" t="s">
        <v>11</v>
      </c>
      <c r="J977" s="40">
        <v>2</v>
      </c>
      <c r="K977" s="41">
        <v>273.7</v>
      </c>
      <c r="L977" s="42">
        <f t="shared" si="187"/>
        <v>547.4</v>
      </c>
      <c r="M977" s="34" t="s">
        <v>3058</v>
      </c>
      <c r="N977" s="44">
        <v>0</v>
      </c>
      <c r="O977" s="34" t="s">
        <v>3067</v>
      </c>
      <c r="P977" s="41">
        <f>K977*0.3</f>
        <v>82.11</v>
      </c>
      <c r="Q977" s="41">
        <f>P977*J977</f>
        <v>164.22</v>
      </c>
      <c r="R977" s="41">
        <v>0</v>
      </c>
      <c r="S977" s="41">
        <v>-547.4</v>
      </c>
      <c r="T977" s="41" t="s">
        <v>3012</v>
      </c>
    </row>
    <row r="978" spans="1:20" s="43" customFormat="1" ht="19.5" customHeight="1" x14ac:dyDescent="0.2">
      <c r="A978" s="35">
        <v>963</v>
      </c>
      <c r="B978" s="36" t="s">
        <v>981</v>
      </c>
      <c r="C978" s="37" t="s">
        <v>1963</v>
      </c>
      <c r="D978" s="38" t="s">
        <v>2775</v>
      </c>
      <c r="E978" s="39">
        <v>356242</v>
      </c>
      <c r="F978" s="37" t="s">
        <v>2986</v>
      </c>
      <c r="G978" s="34">
        <v>2005</v>
      </c>
      <c r="H978" s="34" t="s">
        <v>3002</v>
      </c>
      <c r="I978" s="37" t="s">
        <v>11</v>
      </c>
      <c r="J978" s="40">
        <v>10</v>
      </c>
      <c r="K978" s="41">
        <v>101.83</v>
      </c>
      <c r="L978" s="42">
        <f t="shared" si="187"/>
        <v>1018.3</v>
      </c>
      <c r="M978" s="34" t="s">
        <v>3058</v>
      </c>
      <c r="N978" s="44">
        <v>0</v>
      </c>
      <c r="O978" s="34" t="s">
        <v>3066</v>
      </c>
      <c r="P978" s="41">
        <v>1</v>
      </c>
      <c r="Q978" s="41">
        <f t="shared" ref="Q978:Q979" si="188">P978*J978</f>
        <v>10</v>
      </c>
      <c r="R978" s="41">
        <v>0</v>
      </c>
      <c r="S978" s="41">
        <v>-1018.3</v>
      </c>
      <c r="T978" s="41" t="s">
        <v>3012</v>
      </c>
    </row>
    <row r="979" spans="1:20" s="43" customFormat="1" ht="19.5" customHeight="1" x14ac:dyDescent="0.2">
      <c r="A979" s="35">
        <v>964</v>
      </c>
      <c r="B979" s="36" t="s">
        <v>982</v>
      </c>
      <c r="C979" s="37" t="s">
        <v>1964</v>
      </c>
      <c r="D979" s="38" t="s">
        <v>2776</v>
      </c>
      <c r="E979" s="39">
        <v>354292</v>
      </c>
      <c r="F979" s="37" t="s">
        <v>2986</v>
      </c>
      <c r="G979" s="34">
        <v>2005</v>
      </c>
      <c r="H979" s="34" t="s">
        <v>3002</v>
      </c>
      <c r="I979" s="37" t="s">
        <v>11</v>
      </c>
      <c r="J979" s="40">
        <v>5</v>
      </c>
      <c r="K979" s="41">
        <v>44.339999999999996</v>
      </c>
      <c r="L979" s="42">
        <f t="shared" si="187"/>
        <v>221.7</v>
      </c>
      <c r="M979" s="34" t="s">
        <v>3058</v>
      </c>
      <c r="N979" s="44">
        <v>0</v>
      </c>
      <c r="O979" s="34" t="s">
        <v>3066</v>
      </c>
      <c r="P979" s="41">
        <v>1</v>
      </c>
      <c r="Q979" s="41">
        <f t="shared" si="188"/>
        <v>5</v>
      </c>
      <c r="R979" s="41">
        <v>0</v>
      </c>
      <c r="S979" s="41">
        <v>-221.7</v>
      </c>
      <c r="T979" s="41" t="s">
        <v>3012</v>
      </c>
    </row>
    <row r="980" spans="1:20" s="43" customFormat="1" ht="19.5" customHeight="1" x14ac:dyDescent="0.2">
      <c r="A980" s="35">
        <v>965</v>
      </c>
      <c r="B980" s="36" t="s">
        <v>983</v>
      </c>
      <c r="C980" s="37" t="s">
        <v>1965</v>
      </c>
      <c r="D980" s="38" t="s">
        <v>2777</v>
      </c>
      <c r="E980" s="39">
        <v>360034</v>
      </c>
      <c r="F980" s="37" t="s">
        <v>2912</v>
      </c>
      <c r="G980" s="34">
        <v>2005</v>
      </c>
      <c r="H980" s="34" t="s">
        <v>3002</v>
      </c>
      <c r="I980" s="37" t="s">
        <v>37</v>
      </c>
      <c r="J980" s="40">
        <v>0.5</v>
      </c>
      <c r="K980" s="41">
        <v>527542.38</v>
      </c>
      <c r="L980" s="42">
        <f t="shared" si="187"/>
        <v>263771.19</v>
      </c>
      <c r="M980" s="34" t="s">
        <v>3059</v>
      </c>
      <c r="N980" s="44">
        <v>500</v>
      </c>
      <c r="O980" s="34" t="s">
        <v>3067</v>
      </c>
      <c r="P980" s="41">
        <f>K980*0.5</f>
        <v>263771.19</v>
      </c>
      <c r="Q980" s="41">
        <f>P980*J980</f>
        <v>131885.595</v>
      </c>
      <c r="R980" s="41">
        <v>7300</v>
      </c>
      <c r="S980" s="41">
        <v>-256471.19</v>
      </c>
      <c r="T980" s="41" t="s">
        <v>3012</v>
      </c>
    </row>
    <row r="981" spans="1:20" s="43" customFormat="1" ht="19.5" customHeight="1" x14ac:dyDescent="0.2">
      <c r="A981" s="35">
        <v>966</v>
      </c>
      <c r="B981" s="36" t="s">
        <v>984</v>
      </c>
      <c r="C981" s="37" t="s">
        <v>1966</v>
      </c>
      <c r="D981" s="38" t="s">
        <v>2778</v>
      </c>
      <c r="E981" s="39">
        <v>334242</v>
      </c>
      <c r="F981" s="37" t="s">
        <v>2946</v>
      </c>
      <c r="G981" s="34">
        <v>2005</v>
      </c>
      <c r="H981" s="34" t="s">
        <v>3002</v>
      </c>
      <c r="I981" s="37" t="s">
        <v>11</v>
      </c>
      <c r="J981" s="40">
        <v>12</v>
      </c>
      <c r="K981" s="41">
        <v>2494.04</v>
      </c>
      <c r="L981" s="42">
        <f t="shared" si="187"/>
        <v>29928.48</v>
      </c>
      <c r="M981" s="34" t="s">
        <v>3058</v>
      </c>
      <c r="N981" s="44">
        <v>0</v>
      </c>
      <c r="O981" s="34" t="s">
        <v>3067</v>
      </c>
      <c r="P981" s="72">
        <f>K981*0.5</f>
        <v>1247.02</v>
      </c>
      <c r="Q981" s="41">
        <f>P981*J981</f>
        <v>14964.24</v>
      </c>
      <c r="R981" s="41">
        <v>0</v>
      </c>
      <c r="S981" s="41">
        <v>-29928.48</v>
      </c>
      <c r="T981" s="41" t="s">
        <v>3012</v>
      </c>
    </row>
    <row r="982" spans="1:20" s="43" customFormat="1" ht="19.5" customHeight="1" x14ac:dyDescent="0.2">
      <c r="A982" s="35">
        <v>967</v>
      </c>
      <c r="B982" s="36" t="s">
        <v>985</v>
      </c>
      <c r="C982" s="37" t="s">
        <v>1967</v>
      </c>
      <c r="D982" s="38" t="s">
        <v>1967</v>
      </c>
      <c r="E982" s="39">
        <v>379248</v>
      </c>
      <c r="F982" s="37" t="s">
        <v>2891</v>
      </c>
      <c r="G982" s="34">
        <v>2005</v>
      </c>
      <c r="H982" s="34" t="s">
        <v>3002</v>
      </c>
      <c r="I982" s="37" t="s">
        <v>11</v>
      </c>
      <c r="J982" s="40">
        <v>1</v>
      </c>
      <c r="K982" s="41">
        <v>720.34</v>
      </c>
      <c r="L982" s="42">
        <f t="shared" si="187"/>
        <v>720.34</v>
      </c>
      <c r="M982" s="34" t="s">
        <v>3059</v>
      </c>
      <c r="N982" s="44">
        <v>1</v>
      </c>
      <c r="O982" s="34" t="s">
        <v>3067</v>
      </c>
      <c r="P982" s="41">
        <f t="shared" ref="P982:P983" si="189">K982*0.5</f>
        <v>360.17</v>
      </c>
      <c r="Q982" s="41">
        <f t="shared" ref="Q982:Q983" si="190">P982*J982</f>
        <v>360.17</v>
      </c>
      <c r="R982" s="41">
        <v>14.6</v>
      </c>
      <c r="S982" s="41">
        <v>-705.74</v>
      </c>
      <c r="T982" s="41" t="s">
        <v>3012</v>
      </c>
    </row>
    <row r="983" spans="1:20" s="43" customFormat="1" ht="19.5" customHeight="1" x14ac:dyDescent="0.2">
      <c r="A983" s="35">
        <v>968</v>
      </c>
      <c r="B983" s="36" t="s">
        <v>986</v>
      </c>
      <c r="C983" s="37" t="s">
        <v>1968</v>
      </c>
      <c r="D983" s="38" t="s">
        <v>1968</v>
      </c>
      <c r="E983" s="39">
        <v>384617</v>
      </c>
      <c r="F983" s="37" t="s">
        <v>2891</v>
      </c>
      <c r="G983" s="34">
        <v>2005</v>
      </c>
      <c r="H983" s="34" t="s">
        <v>3002</v>
      </c>
      <c r="I983" s="37" t="s">
        <v>11</v>
      </c>
      <c r="J983" s="40">
        <v>3</v>
      </c>
      <c r="K983" s="41">
        <v>932.20333333333338</v>
      </c>
      <c r="L983" s="42">
        <f t="shared" si="187"/>
        <v>2796.61</v>
      </c>
      <c r="M983" s="34" t="s">
        <v>3059</v>
      </c>
      <c r="N983" s="44">
        <v>3</v>
      </c>
      <c r="O983" s="34" t="s">
        <v>3067</v>
      </c>
      <c r="P983" s="41">
        <f t="shared" si="189"/>
        <v>466.10166666666669</v>
      </c>
      <c r="Q983" s="41">
        <f t="shared" si="190"/>
        <v>1398.3050000000001</v>
      </c>
      <c r="R983" s="41">
        <v>43.8</v>
      </c>
      <c r="S983" s="41">
        <v>-2752.81</v>
      </c>
      <c r="T983" s="41" t="s">
        <v>3012</v>
      </c>
    </row>
    <row r="984" spans="1:20" s="43" customFormat="1" ht="19.5" customHeight="1" x14ac:dyDescent="0.2">
      <c r="A984" s="35">
        <v>969</v>
      </c>
      <c r="B984" s="36" t="s">
        <v>749</v>
      </c>
      <c r="C984" s="37" t="s">
        <v>1731</v>
      </c>
      <c r="D984" s="38" t="s">
        <v>1731</v>
      </c>
      <c r="E984" s="39">
        <v>437540</v>
      </c>
      <c r="F984" s="37" t="s">
        <v>2922</v>
      </c>
      <c r="G984" s="34">
        <v>2005</v>
      </c>
      <c r="H984" s="34" t="s">
        <v>3003</v>
      </c>
      <c r="I984" s="37" t="s">
        <v>11</v>
      </c>
      <c r="J984" s="40">
        <v>8</v>
      </c>
      <c r="K984" s="41">
        <v>2966.13</v>
      </c>
      <c r="L984" s="42">
        <f t="shared" si="187"/>
        <v>23729.040000000001</v>
      </c>
      <c r="M984" s="34" t="s">
        <v>3058</v>
      </c>
      <c r="N984" s="44">
        <v>0</v>
      </c>
      <c r="O984" s="34" t="s">
        <v>3066</v>
      </c>
      <c r="P984" s="41">
        <v>1</v>
      </c>
      <c r="Q984" s="41">
        <f>P984*J984</f>
        <v>8</v>
      </c>
      <c r="R984" s="41">
        <v>0</v>
      </c>
      <c r="S984" s="41">
        <v>-23729.040000000001</v>
      </c>
      <c r="T984" s="41" t="s">
        <v>3012</v>
      </c>
    </row>
    <row r="985" spans="1:20" s="43" customFormat="1" ht="19.5" customHeight="1" x14ac:dyDescent="0.2">
      <c r="A985" s="35">
        <v>970</v>
      </c>
      <c r="B985" s="36" t="s">
        <v>987</v>
      </c>
      <c r="C985" s="37" t="s">
        <v>1969</v>
      </c>
      <c r="D985" s="38" t="s">
        <v>2779</v>
      </c>
      <c r="E985" s="39">
        <v>428615</v>
      </c>
      <c r="F985" s="37" t="s">
        <v>2987</v>
      </c>
      <c r="G985" s="34">
        <v>2005</v>
      </c>
      <c r="H985" s="34" t="s">
        <v>3002</v>
      </c>
      <c r="I985" s="37" t="s">
        <v>11</v>
      </c>
      <c r="J985" s="40">
        <v>20</v>
      </c>
      <c r="K985" s="41">
        <v>219.869</v>
      </c>
      <c r="L985" s="42">
        <f t="shared" si="187"/>
        <v>4397.38</v>
      </c>
      <c r="M985" s="34" t="s">
        <v>3058</v>
      </c>
      <c r="N985" s="44">
        <v>0</v>
      </c>
      <c r="O985" s="34" t="s">
        <v>3067</v>
      </c>
      <c r="P985" s="41">
        <f t="shared" ref="P985:P986" si="191">K985*0.3</f>
        <v>65.960700000000003</v>
      </c>
      <c r="Q985" s="41">
        <f t="shared" ref="Q985:Q986" si="192">P985*J985</f>
        <v>1319.2139999999999</v>
      </c>
      <c r="R985" s="41">
        <v>0</v>
      </c>
      <c r="S985" s="41">
        <v>-4397.38</v>
      </c>
      <c r="T985" s="41" t="s">
        <v>3012</v>
      </c>
    </row>
    <row r="986" spans="1:20" s="43" customFormat="1" ht="19.5" customHeight="1" x14ac:dyDescent="0.2">
      <c r="A986" s="35">
        <v>971</v>
      </c>
      <c r="B986" s="36" t="s">
        <v>988</v>
      </c>
      <c r="C986" s="37" t="s">
        <v>1970</v>
      </c>
      <c r="D986" s="38" t="s">
        <v>2780</v>
      </c>
      <c r="E986" s="39">
        <v>443227</v>
      </c>
      <c r="F986" s="37" t="s">
        <v>2951</v>
      </c>
      <c r="G986" s="34">
        <v>2005</v>
      </c>
      <c r="H986" s="34" t="s">
        <v>3002</v>
      </c>
      <c r="I986" s="37" t="s">
        <v>11</v>
      </c>
      <c r="J986" s="40">
        <v>1</v>
      </c>
      <c r="K986" s="41">
        <v>1461.37</v>
      </c>
      <c r="L986" s="42">
        <f t="shared" si="187"/>
        <v>1461.37</v>
      </c>
      <c r="M986" s="34" t="s">
        <v>3058</v>
      </c>
      <c r="N986" s="44">
        <v>0</v>
      </c>
      <c r="O986" s="34" t="s">
        <v>3067</v>
      </c>
      <c r="P986" s="41">
        <f t="shared" si="191"/>
        <v>438.41099999999994</v>
      </c>
      <c r="Q986" s="41">
        <f t="shared" si="192"/>
        <v>438.41099999999994</v>
      </c>
      <c r="R986" s="41">
        <v>0</v>
      </c>
      <c r="S986" s="41">
        <v>-1461.37</v>
      </c>
      <c r="T986" s="41" t="s">
        <v>3012</v>
      </c>
    </row>
    <row r="987" spans="1:20" s="43" customFormat="1" ht="19.5" customHeight="1" x14ac:dyDescent="0.2">
      <c r="A987" s="35">
        <v>972</v>
      </c>
      <c r="B987" s="36" t="s">
        <v>989</v>
      </c>
      <c r="C987" s="37" t="s">
        <v>1971</v>
      </c>
      <c r="D987" s="38" t="s">
        <v>1971</v>
      </c>
      <c r="E987" s="39">
        <v>421662</v>
      </c>
      <c r="F987" s="37" t="s">
        <v>2988</v>
      </c>
      <c r="G987" s="34">
        <v>2005</v>
      </c>
      <c r="H987" s="34" t="s">
        <v>3002</v>
      </c>
      <c r="I987" s="37" t="s">
        <v>11</v>
      </c>
      <c r="J987" s="40">
        <v>2</v>
      </c>
      <c r="K987" s="41">
        <v>1653.645</v>
      </c>
      <c r="L987" s="42">
        <f t="shared" si="187"/>
        <v>3307.29</v>
      </c>
      <c r="M987" s="34" t="s">
        <v>3059</v>
      </c>
      <c r="N987" s="44">
        <v>14</v>
      </c>
      <c r="O987" s="34" t="s">
        <v>3066</v>
      </c>
      <c r="P987" s="41">
        <v>14.6</v>
      </c>
      <c r="Q987" s="41">
        <f>P987*N987</f>
        <v>204.4</v>
      </c>
      <c r="R987" s="41">
        <v>204.4</v>
      </c>
      <c r="S987" s="41">
        <v>-3102.89</v>
      </c>
      <c r="T987" s="41" t="s">
        <v>3012</v>
      </c>
    </row>
    <row r="988" spans="1:20" s="43" customFormat="1" ht="19.5" customHeight="1" x14ac:dyDescent="0.2">
      <c r="A988" s="35">
        <v>973</v>
      </c>
      <c r="B988" s="36" t="s">
        <v>990</v>
      </c>
      <c r="C988" s="37" t="s">
        <v>1972</v>
      </c>
      <c r="D988" s="38" t="s">
        <v>1972</v>
      </c>
      <c r="E988" s="39">
        <v>387537</v>
      </c>
      <c r="F988" s="37" t="s">
        <v>2902</v>
      </c>
      <c r="G988" s="34">
        <v>2005</v>
      </c>
      <c r="H988" s="34" t="s">
        <v>3002</v>
      </c>
      <c r="I988" s="37" t="s">
        <v>11</v>
      </c>
      <c r="J988" s="40">
        <v>2</v>
      </c>
      <c r="K988" s="41">
        <v>264.83</v>
      </c>
      <c r="L988" s="42">
        <f t="shared" si="187"/>
        <v>529.66</v>
      </c>
      <c r="M988" s="34" t="s">
        <v>3059</v>
      </c>
      <c r="N988" s="44">
        <v>5.6</v>
      </c>
      <c r="O988" s="34" t="s">
        <v>3067</v>
      </c>
      <c r="P988" s="41">
        <f>K988*0.5</f>
        <v>132.41499999999999</v>
      </c>
      <c r="Q988" s="41">
        <f>P988*J988</f>
        <v>264.83</v>
      </c>
      <c r="R988" s="41">
        <v>81.759999999999991</v>
      </c>
      <c r="S988" s="41">
        <v>-447.9</v>
      </c>
      <c r="T988" s="41" t="s">
        <v>3012</v>
      </c>
    </row>
    <row r="989" spans="1:20" s="43" customFormat="1" ht="19.5" customHeight="1" x14ac:dyDescent="0.2">
      <c r="A989" s="35">
        <v>974</v>
      </c>
      <c r="B989" s="36" t="s">
        <v>739</v>
      </c>
      <c r="C989" s="37" t="s">
        <v>1721</v>
      </c>
      <c r="D989" s="38" t="s">
        <v>2590</v>
      </c>
      <c r="E989" s="39">
        <v>426400</v>
      </c>
      <c r="F989" s="37" t="s">
        <v>2932</v>
      </c>
      <c r="G989" s="34">
        <v>2005</v>
      </c>
      <c r="H989" s="34" t="s">
        <v>3002</v>
      </c>
      <c r="I989" s="37" t="s">
        <v>11</v>
      </c>
      <c r="J989" s="40">
        <v>14</v>
      </c>
      <c r="K989" s="41">
        <v>1612.7657142857145</v>
      </c>
      <c r="L989" s="42">
        <f t="shared" si="187"/>
        <v>22578.720000000001</v>
      </c>
      <c r="M989" s="34" t="s">
        <v>3058</v>
      </c>
      <c r="N989" s="44">
        <v>0</v>
      </c>
      <c r="O989" s="34" t="s">
        <v>3067</v>
      </c>
      <c r="P989" s="41">
        <f>K989*0.3</f>
        <v>483.82971428571432</v>
      </c>
      <c r="Q989" s="41">
        <f>P989*J989</f>
        <v>6773.616</v>
      </c>
      <c r="R989" s="41">
        <v>0</v>
      </c>
      <c r="S989" s="41">
        <v>-22578.720000000001</v>
      </c>
      <c r="T989" s="41" t="s">
        <v>3012</v>
      </c>
    </row>
    <row r="990" spans="1:20" s="43" customFormat="1" ht="19.5" customHeight="1" x14ac:dyDescent="0.2">
      <c r="A990" s="35">
        <v>975</v>
      </c>
      <c r="B990" s="36" t="s">
        <v>991</v>
      </c>
      <c r="C990" s="37" t="s">
        <v>1973</v>
      </c>
      <c r="D990" s="38" t="s">
        <v>2781</v>
      </c>
      <c r="E990" s="39">
        <v>416704</v>
      </c>
      <c r="F990" s="37" t="s">
        <v>2989</v>
      </c>
      <c r="G990" s="34">
        <v>2005</v>
      </c>
      <c r="H990" s="34" t="s">
        <v>3002</v>
      </c>
      <c r="I990" s="37" t="s">
        <v>11</v>
      </c>
      <c r="J990" s="40">
        <v>2</v>
      </c>
      <c r="K990" s="41">
        <v>283.39</v>
      </c>
      <c r="L990" s="42">
        <f t="shared" si="187"/>
        <v>566.78</v>
      </c>
      <c r="M990" s="34" t="s">
        <v>3058</v>
      </c>
      <c r="N990" s="44">
        <v>0</v>
      </c>
      <c r="O990" s="34" t="s">
        <v>3066</v>
      </c>
      <c r="P990" s="41">
        <v>1</v>
      </c>
      <c r="Q990" s="41">
        <f>P990*J990</f>
        <v>2</v>
      </c>
      <c r="R990" s="41">
        <v>0</v>
      </c>
      <c r="S990" s="41">
        <v>-566.78</v>
      </c>
      <c r="T990" s="41" t="s">
        <v>3012</v>
      </c>
    </row>
    <row r="991" spans="1:20" s="43" customFormat="1" ht="19.5" customHeight="1" x14ac:dyDescent="0.2">
      <c r="A991" s="35">
        <v>976</v>
      </c>
      <c r="B991" s="36" t="s">
        <v>992</v>
      </c>
      <c r="C991" s="37" t="s">
        <v>1974</v>
      </c>
      <c r="D991" s="38" t="s">
        <v>1974</v>
      </c>
      <c r="E991" s="39">
        <v>424085</v>
      </c>
      <c r="F991" s="37" t="s">
        <v>2990</v>
      </c>
      <c r="G991" s="34">
        <v>2005</v>
      </c>
      <c r="H991" s="34" t="s">
        <v>3002</v>
      </c>
      <c r="I991" s="37" t="s">
        <v>11</v>
      </c>
      <c r="J991" s="40">
        <v>2</v>
      </c>
      <c r="K991" s="41">
        <v>1650</v>
      </c>
      <c r="L991" s="42">
        <f t="shared" si="187"/>
        <v>3300</v>
      </c>
      <c r="M991" s="34" t="s">
        <v>3058</v>
      </c>
      <c r="N991" s="44">
        <v>0</v>
      </c>
      <c r="O991" s="34" t="s">
        <v>3067</v>
      </c>
      <c r="P991" s="41">
        <f t="shared" ref="P991:P992" si="193">K991*0.3</f>
        <v>495</v>
      </c>
      <c r="Q991" s="41">
        <f t="shared" ref="Q991:Q992" si="194">P991*J991</f>
        <v>990</v>
      </c>
      <c r="R991" s="41">
        <v>0</v>
      </c>
      <c r="S991" s="41">
        <v>-3300</v>
      </c>
      <c r="T991" s="41" t="s">
        <v>3012</v>
      </c>
    </row>
    <row r="992" spans="1:20" s="43" customFormat="1" ht="19.5" customHeight="1" x14ac:dyDescent="0.2">
      <c r="A992" s="35">
        <v>977</v>
      </c>
      <c r="B992" s="36" t="s">
        <v>993</v>
      </c>
      <c r="C992" s="37" t="s">
        <v>1975</v>
      </c>
      <c r="D992" s="38" t="s">
        <v>2782</v>
      </c>
      <c r="E992" s="39">
        <v>358090</v>
      </c>
      <c r="F992" s="37" t="s">
        <v>2932</v>
      </c>
      <c r="G992" s="34">
        <v>2005</v>
      </c>
      <c r="H992" s="34" t="s">
        <v>3002</v>
      </c>
      <c r="I992" s="37" t="s">
        <v>11</v>
      </c>
      <c r="J992" s="40">
        <v>1</v>
      </c>
      <c r="K992" s="41">
        <v>41.1</v>
      </c>
      <c r="L992" s="42">
        <f t="shared" si="187"/>
        <v>41.1</v>
      </c>
      <c r="M992" s="34" t="s">
        <v>3058</v>
      </c>
      <c r="N992" s="44">
        <v>0</v>
      </c>
      <c r="O992" s="34" t="s">
        <v>3067</v>
      </c>
      <c r="P992" s="41">
        <f t="shared" si="193"/>
        <v>12.33</v>
      </c>
      <c r="Q992" s="41">
        <f t="shared" si="194"/>
        <v>12.33</v>
      </c>
      <c r="R992" s="41">
        <v>0</v>
      </c>
      <c r="S992" s="41">
        <v>-41.1</v>
      </c>
      <c r="T992" s="41" t="s">
        <v>3012</v>
      </c>
    </row>
    <row r="993" spans="1:20" s="43" customFormat="1" ht="19.5" customHeight="1" x14ac:dyDescent="0.2">
      <c r="A993" s="35">
        <v>978</v>
      </c>
      <c r="B993" s="36" t="s">
        <v>994</v>
      </c>
      <c r="C993" s="37" t="s">
        <v>1976</v>
      </c>
      <c r="D993" s="38" t="s">
        <v>1976</v>
      </c>
      <c r="E993" s="39">
        <v>401026</v>
      </c>
      <c r="F993" s="37" t="s">
        <v>2902</v>
      </c>
      <c r="G993" s="34">
        <v>2005</v>
      </c>
      <c r="H993" s="34" t="s">
        <v>3002</v>
      </c>
      <c r="I993" s="37" t="s">
        <v>11</v>
      </c>
      <c r="J993" s="40">
        <v>6</v>
      </c>
      <c r="K993" s="41">
        <v>203.30999999999997</v>
      </c>
      <c r="L993" s="42">
        <f t="shared" si="187"/>
        <v>1219.8599999999999</v>
      </c>
      <c r="M993" s="34" t="s">
        <v>3059</v>
      </c>
      <c r="N993" s="44">
        <v>50</v>
      </c>
      <c r="O993" s="34" t="s">
        <v>3066</v>
      </c>
      <c r="P993" s="41">
        <v>14.6</v>
      </c>
      <c r="Q993" s="41">
        <f>P993*N993</f>
        <v>730</v>
      </c>
      <c r="R993" s="41">
        <v>0</v>
      </c>
      <c r="S993" s="41">
        <v>-1219.8599999999999</v>
      </c>
      <c r="T993" s="41" t="s">
        <v>3012</v>
      </c>
    </row>
    <row r="994" spans="1:20" s="43" customFormat="1" ht="19.5" customHeight="1" x14ac:dyDescent="0.2">
      <c r="A994" s="35">
        <v>979</v>
      </c>
      <c r="B994" s="36" t="s">
        <v>995</v>
      </c>
      <c r="C994" s="37" t="s">
        <v>1977</v>
      </c>
      <c r="D994" s="38" t="s">
        <v>1977</v>
      </c>
      <c r="E994" s="39">
        <v>401028</v>
      </c>
      <c r="F994" s="37" t="s">
        <v>2902</v>
      </c>
      <c r="G994" s="34">
        <v>2005</v>
      </c>
      <c r="H994" s="34" t="s">
        <v>3002</v>
      </c>
      <c r="I994" s="37" t="s">
        <v>11</v>
      </c>
      <c r="J994" s="40">
        <v>5</v>
      </c>
      <c r="K994" s="41">
        <v>157.65</v>
      </c>
      <c r="L994" s="42">
        <f t="shared" si="187"/>
        <v>788.25</v>
      </c>
      <c r="M994" s="34" t="s">
        <v>3059</v>
      </c>
      <c r="N994" s="44">
        <v>50</v>
      </c>
      <c r="O994" s="34" t="s">
        <v>3066</v>
      </c>
      <c r="P994" s="41">
        <v>14.6</v>
      </c>
      <c r="Q994" s="41">
        <f>P994*N994</f>
        <v>730</v>
      </c>
      <c r="R994" s="41">
        <v>0</v>
      </c>
      <c r="S994" s="41">
        <v>-788.25</v>
      </c>
      <c r="T994" s="41" t="s">
        <v>3012</v>
      </c>
    </row>
    <row r="995" spans="1:20" s="43" customFormat="1" ht="19.5" customHeight="1" x14ac:dyDescent="0.2">
      <c r="A995" s="35">
        <v>980</v>
      </c>
      <c r="B995" s="36" t="s">
        <v>996</v>
      </c>
      <c r="C995" s="37" t="s">
        <v>1978</v>
      </c>
      <c r="D995" s="38" t="s">
        <v>2783</v>
      </c>
      <c r="E995" s="39">
        <v>371984</v>
      </c>
      <c r="F995" s="37" t="s">
        <v>2991</v>
      </c>
      <c r="G995" s="34">
        <v>2005</v>
      </c>
      <c r="H995" s="34" t="s">
        <v>3002</v>
      </c>
      <c r="I995" s="37" t="s">
        <v>11</v>
      </c>
      <c r="J995" s="40">
        <v>1</v>
      </c>
      <c r="K995" s="41">
        <v>932.2</v>
      </c>
      <c r="L995" s="42">
        <f t="shared" si="187"/>
        <v>932.2</v>
      </c>
      <c r="M995" s="34" t="s">
        <v>3059</v>
      </c>
      <c r="N995" s="44">
        <v>0.7</v>
      </c>
      <c r="O995" s="34" t="s">
        <v>3067</v>
      </c>
      <c r="P995" s="41">
        <f>K995*0.5</f>
        <v>466.1</v>
      </c>
      <c r="Q995" s="41">
        <f>P995*J995</f>
        <v>466.1</v>
      </c>
      <c r="R995" s="41">
        <v>10.219999999999999</v>
      </c>
      <c r="S995" s="41">
        <v>-921.98</v>
      </c>
      <c r="T995" s="41" t="s">
        <v>3012</v>
      </c>
    </row>
    <row r="996" spans="1:20" s="43" customFormat="1" ht="19.5" customHeight="1" x14ac:dyDescent="0.2">
      <c r="A996" s="35">
        <v>981</v>
      </c>
      <c r="B996" s="36" t="s">
        <v>997</v>
      </c>
      <c r="C996" s="37" t="s">
        <v>1979</v>
      </c>
      <c r="D996" s="38" t="s">
        <v>2784</v>
      </c>
      <c r="E996" s="39">
        <v>416705</v>
      </c>
      <c r="F996" s="37" t="s">
        <v>2992</v>
      </c>
      <c r="G996" s="34">
        <v>2005</v>
      </c>
      <c r="H996" s="34" t="s">
        <v>3002</v>
      </c>
      <c r="I996" s="37" t="s">
        <v>11</v>
      </c>
      <c r="J996" s="40">
        <v>2</v>
      </c>
      <c r="K996" s="41">
        <v>335.59</v>
      </c>
      <c r="L996" s="42">
        <f t="shared" si="187"/>
        <v>671.18</v>
      </c>
      <c r="M996" s="34" t="s">
        <v>3058</v>
      </c>
      <c r="N996" s="44">
        <v>0</v>
      </c>
      <c r="O996" s="34" t="s">
        <v>3067</v>
      </c>
      <c r="P996" s="41">
        <f t="shared" ref="P996:P997" si="195">K996*0.3</f>
        <v>100.67699999999999</v>
      </c>
      <c r="Q996" s="41">
        <f t="shared" ref="Q996:Q998" si="196">P996*J996</f>
        <v>201.35399999999998</v>
      </c>
      <c r="R996" s="41">
        <v>0</v>
      </c>
      <c r="S996" s="41">
        <v>-671.18</v>
      </c>
      <c r="T996" s="41" t="s">
        <v>3012</v>
      </c>
    </row>
    <row r="997" spans="1:20" s="43" customFormat="1" ht="19.5" customHeight="1" x14ac:dyDescent="0.2">
      <c r="A997" s="35">
        <v>982</v>
      </c>
      <c r="B997" s="36" t="s">
        <v>998</v>
      </c>
      <c r="C997" s="37" t="s">
        <v>1980</v>
      </c>
      <c r="D997" s="38" t="s">
        <v>2785</v>
      </c>
      <c r="E997" s="39">
        <v>381583</v>
      </c>
      <c r="F997" s="37" t="s">
        <v>2987</v>
      </c>
      <c r="G997" s="34">
        <v>2012</v>
      </c>
      <c r="H997" s="34" t="s">
        <v>3002</v>
      </c>
      <c r="I997" s="37" t="s">
        <v>11</v>
      </c>
      <c r="J997" s="40">
        <v>6</v>
      </c>
      <c r="K997" s="41">
        <v>25.099999999999998</v>
      </c>
      <c r="L997" s="42">
        <f t="shared" si="187"/>
        <v>150.6</v>
      </c>
      <c r="M997" s="34" t="s">
        <v>3058</v>
      </c>
      <c r="N997" s="44">
        <v>0</v>
      </c>
      <c r="O997" s="34" t="s">
        <v>3067</v>
      </c>
      <c r="P997" s="41">
        <f t="shared" si="195"/>
        <v>7.5299999999999994</v>
      </c>
      <c r="Q997" s="41">
        <f t="shared" si="196"/>
        <v>45.179999999999993</v>
      </c>
      <c r="R997" s="41">
        <v>0</v>
      </c>
      <c r="S997" s="41">
        <v>-150.6</v>
      </c>
      <c r="T997" s="41" t="s">
        <v>3012</v>
      </c>
    </row>
    <row r="998" spans="1:20" s="43" customFormat="1" ht="19.5" customHeight="1" x14ac:dyDescent="0.2">
      <c r="A998" s="35">
        <v>983</v>
      </c>
      <c r="B998" s="36" t="s">
        <v>746</v>
      </c>
      <c r="C998" s="37" t="s">
        <v>1728</v>
      </c>
      <c r="D998" s="38" t="s">
        <v>1728</v>
      </c>
      <c r="E998" s="39">
        <v>419721</v>
      </c>
      <c r="F998" s="37" t="s">
        <v>2932</v>
      </c>
      <c r="G998" s="34">
        <v>2012</v>
      </c>
      <c r="H998" s="34" t="s">
        <v>3002</v>
      </c>
      <c r="I998" s="37" t="s">
        <v>11</v>
      </c>
      <c r="J998" s="40">
        <v>32</v>
      </c>
      <c r="K998" s="41">
        <v>7.3503125000000002</v>
      </c>
      <c r="L998" s="42">
        <f t="shared" si="187"/>
        <v>235.21</v>
      </c>
      <c r="M998" s="34" t="s">
        <v>3058</v>
      </c>
      <c r="N998" s="44">
        <v>0</v>
      </c>
      <c r="O998" s="34" t="s">
        <v>3067</v>
      </c>
      <c r="P998" s="41">
        <v>10</v>
      </c>
      <c r="Q998" s="41">
        <f t="shared" si="196"/>
        <v>320</v>
      </c>
      <c r="R998" s="41">
        <v>0</v>
      </c>
      <c r="S998" s="41">
        <v>-235.21</v>
      </c>
      <c r="T998" s="41" t="s">
        <v>3012</v>
      </c>
    </row>
    <row r="999" spans="1:20" s="43" customFormat="1" ht="19.5" customHeight="1" x14ac:dyDescent="0.2">
      <c r="A999" s="35">
        <v>984</v>
      </c>
      <c r="B999" s="36" t="s">
        <v>999</v>
      </c>
      <c r="C999" s="37" t="s">
        <v>1981</v>
      </c>
      <c r="D999" s="38" t="s">
        <v>2786</v>
      </c>
      <c r="E999" s="39">
        <v>409269</v>
      </c>
      <c r="F999" s="37" t="s">
        <v>2848</v>
      </c>
      <c r="G999" s="34">
        <v>2005</v>
      </c>
      <c r="H999" s="34" t="s">
        <v>3002</v>
      </c>
      <c r="I999" s="37" t="s">
        <v>11</v>
      </c>
      <c r="J999" s="40">
        <v>7</v>
      </c>
      <c r="K999" s="41">
        <v>402.71428571428572</v>
      </c>
      <c r="L999" s="42">
        <f t="shared" si="187"/>
        <v>2819</v>
      </c>
      <c r="M999" s="34" t="s">
        <v>3058</v>
      </c>
      <c r="N999" s="44">
        <v>0</v>
      </c>
      <c r="O999" s="34" t="s">
        <v>3066</v>
      </c>
      <c r="P999" s="41">
        <v>1</v>
      </c>
      <c r="Q999" s="41">
        <f t="shared" ref="Q999:Q1000" si="197">P999*J999</f>
        <v>7</v>
      </c>
      <c r="R999" s="41">
        <v>0</v>
      </c>
      <c r="S999" s="41">
        <v>-2819</v>
      </c>
      <c r="T999" s="41" t="s">
        <v>3012</v>
      </c>
    </row>
    <row r="1000" spans="1:20" s="43" customFormat="1" ht="19.5" customHeight="1" x14ac:dyDescent="0.2">
      <c r="A1000" s="35">
        <v>985</v>
      </c>
      <c r="B1000" s="36" t="s">
        <v>1000</v>
      </c>
      <c r="C1000" s="37" t="s">
        <v>1982</v>
      </c>
      <c r="D1000" s="38" t="s">
        <v>2787</v>
      </c>
      <c r="E1000" s="39"/>
      <c r="F1000" s="37"/>
      <c r="G1000" s="34">
        <v>2005</v>
      </c>
      <c r="H1000" s="34" t="s">
        <v>3002</v>
      </c>
      <c r="I1000" s="37" t="s">
        <v>11</v>
      </c>
      <c r="J1000" s="40">
        <v>2</v>
      </c>
      <c r="K1000" s="41">
        <v>24396.62</v>
      </c>
      <c r="L1000" s="42">
        <f t="shared" si="187"/>
        <v>48793.24</v>
      </c>
      <c r="M1000" s="34" t="s">
        <v>3058</v>
      </c>
      <c r="N1000" s="44">
        <v>0</v>
      </c>
      <c r="O1000" s="34" t="s">
        <v>3066</v>
      </c>
      <c r="P1000" s="41">
        <v>1</v>
      </c>
      <c r="Q1000" s="41">
        <f t="shared" si="197"/>
        <v>2</v>
      </c>
      <c r="R1000" s="41">
        <v>0</v>
      </c>
      <c r="S1000" s="41">
        <v>-48793.24</v>
      </c>
      <c r="T1000" s="41" t="s">
        <v>3012</v>
      </c>
    </row>
    <row r="1001" spans="1:20" s="43" customFormat="1" ht="19.5" customHeight="1" x14ac:dyDescent="0.2">
      <c r="A1001" s="35">
        <v>986</v>
      </c>
      <c r="B1001" s="36" t="s">
        <v>1001</v>
      </c>
      <c r="C1001" s="37" t="s">
        <v>1983</v>
      </c>
      <c r="D1001" s="38" t="s">
        <v>2788</v>
      </c>
      <c r="E1001" s="39">
        <v>440098</v>
      </c>
      <c r="F1001" s="37" t="s">
        <v>2845</v>
      </c>
      <c r="G1001" s="34">
        <v>2005</v>
      </c>
      <c r="H1001" s="34" t="s">
        <v>3002</v>
      </c>
      <c r="I1001" s="37" t="s">
        <v>17</v>
      </c>
      <c r="J1001" s="40">
        <v>50</v>
      </c>
      <c r="K1001" s="41">
        <v>416.92</v>
      </c>
      <c r="L1001" s="42">
        <f t="shared" si="187"/>
        <v>20846</v>
      </c>
      <c r="M1001" s="34" t="s">
        <v>3059</v>
      </c>
      <c r="N1001" s="44">
        <v>50</v>
      </c>
      <c r="O1001" s="34" t="s">
        <v>3066</v>
      </c>
      <c r="P1001" s="41">
        <v>14.6</v>
      </c>
      <c r="Q1001" s="41">
        <f>P1001*N1001</f>
        <v>730</v>
      </c>
      <c r="R1001" s="41">
        <v>730</v>
      </c>
      <c r="S1001" s="41">
        <v>-20116</v>
      </c>
      <c r="T1001" s="41" t="s">
        <v>3012</v>
      </c>
    </row>
    <row r="1002" spans="1:20" s="43" customFormat="1" ht="19.5" customHeight="1" x14ac:dyDescent="0.2">
      <c r="A1002" s="35">
        <v>987</v>
      </c>
      <c r="B1002" s="36" t="s">
        <v>1002</v>
      </c>
      <c r="C1002" s="37" t="s">
        <v>1984</v>
      </c>
      <c r="D1002" s="38" t="s">
        <v>1984</v>
      </c>
      <c r="E1002" s="39">
        <v>429612</v>
      </c>
      <c r="F1002" s="37" t="s">
        <v>2873</v>
      </c>
      <c r="G1002" s="34">
        <v>2005</v>
      </c>
      <c r="H1002" s="34" t="s">
        <v>3002</v>
      </c>
      <c r="I1002" s="37" t="s">
        <v>17</v>
      </c>
      <c r="J1002" s="40">
        <v>10.6</v>
      </c>
      <c r="K1002" s="41">
        <v>481.06037735849054</v>
      </c>
      <c r="L1002" s="42">
        <f t="shared" si="187"/>
        <v>5099.24</v>
      </c>
      <c r="M1002" s="34" t="s">
        <v>3058</v>
      </c>
      <c r="N1002" s="44">
        <v>0</v>
      </c>
      <c r="O1002" s="34" t="s">
        <v>3066</v>
      </c>
      <c r="P1002" s="41">
        <v>1</v>
      </c>
      <c r="Q1002" s="41">
        <f>P1002*J1002</f>
        <v>10.6</v>
      </c>
      <c r="R1002" s="41">
        <v>0</v>
      </c>
      <c r="S1002" s="41">
        <v>-5099.24</v>
      </c>
      <c r="T1002" s="41" t="s">
        <v>3012</v>
      </c>
    </row>
    <row r="1003" spans="1:20" s="43" customFormat="1" ht="19.5" customHeight="1" x14ac:dyDescent="0.2">
      <c r="A1003" s="35">
        <v>988</v>
      </c>
      <c r="B1003" s="36" t="s">
        <v>1003</v>
      </c>
      <c r="C1003" s="37" t="s">
        <v>1985</v>
      </c>
      <c r="D1003" s="38" t="s">
        <v>2789</v>
      </c>
      <c r="E1003" s="39">
        <v>424348</v>
      </c>
      <c r="F1003" s="37" t="s">
        <v>2993</v>
      </c>
      <c r="G1003" s="34">
        <v>2001</v>
      </c>
      <c r="H1003" s="34" t="s">
        <v>3002</v>
      </c>
      <c r="I1003" s="37" t="s">
        <v>11</v>
      </c>
      <c r="J1003" s="40">
        <v>1</v>
      </c>
      <c r="K1003" s="41">
        <v>172.13</v>
      </c>
      <c r="L1003" s="42">
        <f t="shared" si="187"/>
        <v>172.13</v>
      </c>
      <c r="M1003" s="34" t="s">
        <v>3058</v>
      </c>
      <c r="N1003" s="44">
        <v>0</v>
      </c>
      <c r="O1003" s="34" t="s">
        <v>3067</v>
      </c>
      <c r="P1003" s="41">
        <v>200</v>
      </c>
      <c r="Q1003" s="41">
        <f t="shared" ref="Q1003:Q1004" si="198">P1003*J1003</f>
        <v>200</v>
      </c>
      <c r="R1003" s="41">
        <v>0</v>
      </c>
      <c r="S1003" s="41">
        <v>-172.13</v>
      </c>
      <c r="T1003" s="41" t="s">
        <v>3012</v>
      </c>
    </row>
    <row r="1004" spans="1:20" s="43" customFormat="1" ht="19.5" customHeight="1" x14ac:dyDescent="0.2">
      <c r="A1004" s="35">
        <v>989</v>
      </c>
      <c r="B1004" s="36" t="s">
        <v>1004</v>
      </c>
      <c r="C1004" s="37" t="s">
        <v>1986</v>
      </c>
      <c r="D1004" s="38" t="s">
        <v>2790</v>
      </c>
      <c r="E1004" s="39">
        <v>382942</v>
      </c>
      <c r="F1004" s="37" t="s">
        <v>2994</v>
      </c>
      <c r="G1004" s="34">
        <v>2005</v>
      </c>
      <c r="H1004" s="34" t="s">
        <v>3002</v>
      </c>
      <c r="I1004" s="37" t="s">
        <v>11</v>
      </c>
      <c r="J1004" s="40">
        <v>6</v>
      </c>
      <c r="K1004" s="41">
        <v>199.07000000000002</v>
      </c>
      <c r="L1004" s="42">
        <f t="shared" si="187"/>
        <v>1194.42</v>
      </c>
      <c r="M1004" s="34" t="s">
        <v>3058</v>
      </c>
      <c r="N1004" s="44">
        <v>0</v>
      </c>
      <c r="O1004" s="34" t="s">
        <v>3067</v>
      </c>
      <c r="P1004" s="41">
        <v>200</v>
      </c>
      <c r="Q1004" s="41">
        <f t="shared" si="198"/>
        <v>1200</v>
      </c>
      <c r="R1004" s="41">
        <v>0</v>
      </c>
      <c r="S1004" s="41">
        <v>-1194.42</v>
      </c>
      <c r="T1004" s="41" t="s">
        <v>3012</v>
      </c>
    </row>
    <row r="1005" spans="1:20" s="43" customFormat="1" ht="19.5" customHeight="1" x14ac:dyDescent="0.2">
      <c r="A1005" s="35">
        <v>990</v>
      </c>
      <c r="B1005" s="36" t="s">
        <v>1005</v>
      </c>
      <c r="C1005" s="37" t="s">
        <v>1987</v>
      </c>
      <c r="D1005" s="38" t="s">
        <v>2791</v>
      </c>
      <c r="E1005" s="39">
        <v>432564</v>
      </c>
      <c r="F1005" s="37" t="s">
        <v>2972</v>
      </c>
      <c r="G1005" s="34">
        <v>2005</v>
      </c>
      <c r="H1005" s="34" t="s">
        <v>3002</v>
      </c>
      <c r="I1005" s="37" t="s">
        <v>11</v>
      </c>
      <c r="J1005" s="40">
        <v>1</v>
      </c>
      <c r="K1005" s="41">
        <v>900</v>
      </c>
      <c r="L1005" s="42">
        <f t="shared" si="187"/>
        <v>900</v>
      </c>
      <c r="M1005" s="34" t="s">
        <v>3058</v>
      </c>
      <c r="N1005" s="44">
        <v>0</v>
      </c>
      <c r="O1005" s="34" t="s">
        <v>3066</v>
      </c>
      <c r="P1005" s="41">
        <v>1</v>
      </c>
      <c r="Q1005" s="41">
        <f>P1005*J1005</f>
        <v>1</v>
      </c>
      <c r="R1005" s="41">
        <v>0</v>
      </c>
      <c r="S1005" s="41">
        <v>-900</v>
      </c>
      <c r="T1005" s="41" t="s">
        <v>3012</v>
      </c>
    </row>
    <row r="1006" spans="1:20" s="43" customFormat="1" ht="19.5" customHeight="1" x14ac:dyDescent="0.2">
      <c r="A1006" s="35">
        <v>991</v>
      </c>
      <c r="B1006" s="36" t="s">
        <v>1006</v>
      </c>
      <c r="C1006" s="37" t="s">
        <v>1988</v>
      </c>
      <c r="D1006" s="38" t="s">
        <v>2792</v>
      </c>
      <c r="E1006" s="39">
        <v>392880</v>
      </c>
      <c r="F1006" s="37" t="s">
        <v>2932</v>
      </c>
      <c r="G1006" s="34">
        <v>2000</v>
      </c>
      <c r="H1006" s="34" t="s">
        <v>3002</v>
      </c>
      <c r="I1006" s="37" t="s">
        <v>11</v>
      </c>
      <c r="J1006" s="40">
        <v>1</v>
      </c>
      <c r="K1006" s="41">
        <v>343.05</v>
      </c>
      <c r="L1006" s="42">
        <f t="shared" si="187"/>
        <v>343.05</v>
      </c>
      <c r="M1006" s="34" t="s">
        <v>3058</v>
      </c>
      <c r="N1006" s="44">
        <v>0</v>
      </c>
      <c r="O1006" s="34" t="s">
        <v>3067</v>
      </c>
      <c r="P1006" s="41">
        <f t="shared" ref="P1006:P1007" si="199">K1006*0.3</f>
        <v>102.91500000000001</v>
      </c>
      <c r="Q1006" s="41">
        <f t="shared" ref="Q1006:Q1007" si="200">P1006*J1006</f>
        <v>102.91500000000001</v>
      </c>
      <c r="R1006" s="41">
        <v>0</v>
      </c>
      <c r="S1006" s="41">
        <v>-343.05</v>
      </c>
      <c r="T1006" s="41" t="s">
        <v>3012</v>
      </c>
    </row>
    <row r="1007" spans="1:20" s="43" customFormat="1" ht="19.5" customHeight="1" x14ac:dyDescent="0.2">
      <c r="A1007" s="35">
        <v>992</v>
      </c>
      <c r="B1007" s="36" t="s">
        <v>1007</v>
      </c>
      <c r="C1007" s="37" t="s">
        <v>1989</v>
      </c>
      <c r="D1007" s="38" t="s">
        <v>1989</v>
      </c>
      <c r="E1007" s="39">
        <v>405070</v>
      </c>
      <c r="F1007" s="37" t="s">
        <v>2995</v>
      </c>
      <c r="G1007" s="34">
        <v>2005</v>
      </c>
      <c r="H1007" s="34" t="s">
        <v>3002</v>
      </c>
      <c r="I1007" s="37" t="s">
        <v>17</v>
      </c>
      <c r="J1007" s="40">
        <v>2</v>
      </c>
      <c r="K1007" s="41">
        <v>6408.82</v>
      </c>
      <c r="L1007" s="42">
        <f t="shared" si="187"/>
        <v>12817.64</v>
      </c>
      <c r="M1007" s="34" t="s">
        <v>3058</v>
      </c>
      <c r="N1007" s="44">
        <v>0</v>
      </c>
      <c r="O1007" s="34" t="s">
        <v>3067</v>
      </c>
      <c r="P1007" s="41">
        <f t="shared" si="199"/>
        <v>1922.6459999999997</v>
      </c>
      <c r="Q1007" s="41">
        <f t="shared" si="200"/>
        <v>3845.2919999999995</v>
      </c>
      <c r="R1007" s="41">
        <v>0</v>
      </c>
      <c r="S1007" s="41">
        <v>-12817.64</v>
      </c>
      <c r="T1007" s="41" t="s">
        <v>3012</v>
      </c>
    </row>
    <row r="1008" spans="1:20" s="43" customFormat="1" ht="19.5" customHeight="1" x14ac:dyDescent="0.2">
      <c r="A1008" s="35">
        <v>993</v>
      </c>
      <c r="B1008" s="36" t="s">
        <v>1008</v>
      </c>
      <c r="C1008" s="37" t="s">
        <v>1990</v>
      </c>
      <c r="D1008" s="38" t="s">
        <v>2793</v>
      </c>
      <c r="E1008" s="39">
        <v>361264</v>
      </c>
      <c r="F1008" s="37" t="s">
        <v>2838</v>
      </c>
      <c r="G1008" s="34">
        <v>2008</v>
      </c>
      <c r="H1008" s="34" t="s">
        <v>3003</v>
      </c>
      <c r="I1008" s="37" t="s">
        <v>11</v>
      </c>
      <c r="J1008" s="40">
        <v>14</v>
      </c>
      <c r="K1008" s="41">
        <v>2552.3285714285712</v>
      </c>
      <c r="L1008" s="42">
        <f t="shared" si="187"/>
        <v>35732.6</v>
      </c>
      <c r="M1008" s="34" t="s">
        <v>3058</v>
      </c>
      <c r="N1008" s="44">
        <v>0</v>
      </c>
      <c r="O1008" s="34" t="s">
        <v>3066</v>
      </c>
      <c r="P1008" s="41">
        <v>1</v>
      </c>
      <c r="Q1008" s="41">
        <f t="shared" ref="Q1008:Q1015" si="201">P1008*J1008</f>
        <v>14</v>
      </c>
      <c r="R1008" s="41">
        <v>0</v>
      </c>
      <c r="S1008" s="41">
        <v>-35732.6</v>
      </c>
      <c r="T1008" s="41" t="s">
        <v>3012</v>
      </c>
    </row>
    <row r="1009" spans="1:20" s="43" customFormat="1" ht="19.5" customHeight="1" x14ac:dyDescent="0.2">
      <c r="A1009" s="35">
        <v>994</v>
      </c>
      <c r="B1009" s="36" t="s">
        <v>1009</v>
      </c>
      <c r="C1009" s="37" t="s">
        <v>1991</v>
      </c>
      <c r="D1009" s="38" t="s">
        <v>2794</v>
      </c>
      <c r="E1009" s="39">
        <v>361265</v>
      </c>
      <c r="F1009" s="37" t="s">
        <v>2838</v>
      </c>
      <c r="G1009" s="34">
        <v>2008</v>
      </c>
      <c r="H1009" s="34" t="s">
        <v>3003</v>
      </c>
      <c r="I1009" s="37" t="s">
        <v>11</v>
      </c>
      <c r="J1009" s="40">
        <v>21</v>
      </c>
      <c r="K1009" s="41">
        <v>3800</v>
      </c>
      <c r="L1009" s="42">
        <f t="shared" si="187"/>
        <v>79800</v>
      </c>
      <c r="M1009" s="34" t="s">
        <v>3058</v>
      </c>
      <c r="N1009" s="44">
        <v>0</v>
      </c>
      <c r="O1009" s="34" t="s">
        <v>3066</v>
      </c>
      <c r="P1009" s="41">
        <v>1</v>
      </c>
      <c r="Q1009" s="41">
        <f t="shared" si="201"/>
        <v>21</v>
      </c>
      <c r="R1009" s="41">
        <v>0</v>
      </c>
      <c r="S1009" s="41">
        <v>-79800</v>
      </c>
      <c r="T1009" s="41" t="s">
        <v>3012</v>
      </c>
    </row>
    <row r="1010" spans="1:20" s="43" customFormat="1" ht="19.5" customHeight="1" x14ac:dyDescent="0.2">
      <c r="A1010" s="35">
        <v>995</v>
      </c>
      <c r="B1010" s="36" t="s">
        <v>1010</v>
      </c>
      <c r="C1010" s="37" t="s">
        <v>1992</v>
      </c>
      <c r="D1010" s="38" t="s">
        <v>2795</v>
      </c>
      <c r="E1010" s="39">
        <v>361266</v>
      </c>
      <c r="F1010" s="37" t="s">
        <v>2838</v>
      </c>
      <c r="G1010" s="34">
        <v>2008</v>
      </c>
      <c r="H1010" s="34" t="s">
        <v>3003</v>
      </c>
      <c r="I1010" s="37" t="s">
        <v>11</v>
      </c>
      <c r="J1010" s="40">
        <v>25</v>
      </c>
      <c r="K1010" s="41">
        <v>4000</v>
      </c>
      <c r="L1010" s="42">
        <f t="shared" si="187"/>
        <v>100000</v>
      </c>
      <c r="M1010" s="34" t="s">
        <v>3058</v>
      </c>
      <c r="N1010" s="44">
        <v>0</v>
      </c>
      <c r="O1010" s="34" t="s">
        <v>3066</v>
      </c>
      <c r="P1010" s="41">
        <v>1</v>
      </c>
      <c r="Q1010" s="41">
        <f t="shared" si="201"/>
        <v>25</v>
      </c>
      <c r="R1010" s="41">
        <v>0</v>
      </c>
      <c r="S1010" s="41">
        <v>-100000</v>
      </c>
      <c r="T1010" s="41" t="s">
        <v>3012</v>
      </c>
    </row>
    <row r="1011" spans="1:20" s="43" customFormat="1" ht="19.5" customHeight="1" x14ac:dyDescent="0.2">
      <c r="A1011" s="35">
        <v>996</v>
      </c>
      <c r="B1011" s="36" t="s">
        <v>1011</v>
      </c>
      <c r="C1011" s="37" t="s">
        <v>1993</v>
      </c>
      <c r="D1011" s="38" t="s">
        <v>2796</v>
      </c>
      <c r="E1011" s="39">
        <v>361223</v>
      </c>
      <c r="F1011" s="37" t="s">
        <v>2996</v>
      </c>
      <c r="G1011" s="34">
        <v>2008</v>
      </c>
      <c r="H1011" s="34" t="s">
        <v>3003</v>
      </c>
      <c r="I1011" s="37" t="s">
        <v>11</v>
      </c>
      <c r="J1011" s="40">
        <v>24</v>
      </c>
      <c r="K1011" s="41">
        <v>3900</v>
      </c>
      <c r="L1011" s="42">
        <f t="shared" si="187"/>
        <v>93600</v>
      </c>
      <c r="M1011" s="34" t="s">
        <v>3058</v>
      </c>
      <c r="N1011" s="44">
        <v>0</v>
      </c>
      <c r="O1011" s="34" t="s">
        <v>3066</v>
      </c>
      <c r="P1011" s="41">
        <v>1</v>
      </c>
      <c r="Q1011" s="41">
        <f t="shared" si="201"/>
        <v>24</v>
      </c>
      <c r="R1011" s="41">
        <v>0</v>
      </c>
      <c r="S1011" s="41">
        <v>-93600</v>
      </c>
      <c r="T1011" s="41" t="s">
        <v>3012</v>
      </c>
    </row>
    <row r="1012" spans="1:20" s="43" customFormat="1" ht="19.5" customHeight="1" x14ac:dyDescent="0.2">
      <c r="A1012" s="35">
        <v>997</v>
      </c>
      <c r="B1012" s="36" t="s">
        <v>1012</v>
      </c>
      <c r="C1012" s="37" t="s">
        <v>1994</v>
      </c>
      <c r="D1012" s="38" t="s">
        <v>2797</v>
      </c>
      <c r="E1012" s="39">
        <v>361334</v>
      </c>
      <c r="F1012" s="37" t="s">
        <v>2834</v>
      </c>
      <c r="G1012" s="34">
        <v>2008</v>
      </c>
      <c r="H1012" s="34" t="s">
        <v>3003</v>
      </c>
      <c r="I1012" s="37" t="s">
        <v>11</v>
      </c>
      <c r="J1012" s="40">
        <v>43</v>
      </c>
      <c r="K1012" s="41">
        <v>6500</v>
      </c>
      <c r="L1012" s="42">
        <f t="shared" si="187"/>
        <v>279500</v>
      </c>
      <c r="M1012" s="34" t="s">
        <v>3058</v>
      </c>
      <c r="N1012" s="44">
        <v>0</v>
      </c>
      <c r="O1012" s="34" t="s">
        <v>3066</v>
      </c>
      <c r="P1012" s="41">
        <v>1</v>
      </c>
      <c r="Q1012" s="41">
        <f t="shared" si="201"/>
        <v>43</v>
      </c>
      <c r="R1012" s="41">
        <v>0</v>
      </c>
      <c r="S1012" s="41">
        <v>-279500</v>
      </c>
      <c r="T1012" s="41" t="s">
        <v>3012</v>
      </c>
    </row>
    <row r="1013" spans="1:20" s="43" customFormat="1" ht="19.5" customHeight="1" x14ac:dyDescent="0.2">
      <c r="A1013" s="35">
        <v>998</v>
      </c>
      <c r="B1013" s="36" t="s">
        <v>1013</v>
      </c>
      <c r="C1013" s="37" t="s">
        <v>1995</v>
      </c>
      <c r="D1013" s="38" t="s">
        <v>2798</v>
      </c>
      <c r="E1013" s="39">
        <v>361335</v>
      </c>
      <c r="F1013" s="37" t="s">
        <v>2922</v>
      </c>
      <c r="G1013" s="34">
        <v>2008</v>
      </c>
      <c r="H1013" s="34" t="s">
        <v>3003</v>
      </c>
      <c r="I1013" s="37" t="s">
        <v>11</v>
      </c>
      <c r="J1013" s="40">
        <v>25</v>
      </c>
      <c r="K1013" s="41">
        <v>8750</v>
      </c>
      <c r="L1013" s="42">
        <f t="shared" si="187"/>
        <v>218750</v>
      </c>
      <c r="M1013" s="34" t="s">
        <v>3058</v>
      </c>
      <c r="N1013" s="44">
        <v>0</v>
      </c>
      <c r="O1013" s="34" t="s">
        <v>3066</v>
      </c>
      <c r="P1013" s="41">
        <v>1</v>
      </c>
      <c r="Q1013" s="41">
        <f t="shared" si="201"/>
        <v>25</v>
      </c>
      <c r="R1013" s="41">
        <v>0</v>
      </c>
      <c r="S1013" s="41">
        <v>-218750</v>
      </c>
      <c r="T1013" s="41" t="s">
        <v>3012</v>
      </c>
    </row>
    <row r="1014" spans="1:20" s="43" customFormat="1" ht="19.5" customHeight="1" x14ac:dyDescent="0.2">
      <c r="A1014" s="35">
        <v>999</v>
      </c>
      <c r="B1014" s="36" t="s">
        <v>1014</v>
      </c>
      <c r="C1014" s="37" t="s">
        <v>1996</v>
      </c>
      <c r="D1014" s="38" t="s">
        <v>2799</v>
      </c>
      <c r="E1014" s="39">
        <v>360887</v>
      </c>
      <c r="F1014" s="37" t="s">
        <v>2942</v>
      </c>
      <c r="G1014" s="34">
        <v>2008</v>
      </c>
      <c r="H1014" s="34" t="s">
        <v>3002</v>
      </c>
      <c r="I1014" s="37" t="s">
        <v>11</v>
      </c>
      <c r="J1014" s="40">
        <v>1</v>
      </c>
      <c r="K1014" s="41">
        <v>32972.03</v>
      </c>
      <c r="L1014" s="42">
        <f t="shared" si="187"/>
        <v>32972.03</v>
      </c>
      <c r="M1014" s="34" t="s">
        <v>3059</v>
      </c>
      <c r="N1014" s="44">
        <v>90</v>
      </c>
      <c r="O1014" s="34" t="s">
        <v>3067</v>
      </c>
      <c r="P1014" s="41">
        <f t="shared" ref="P1014:P1015" si="202">K1014*0.5</f>
        <v>16486.014999999999</v>
      </c>
      <c r="Q1014" s="41">
        <f t="shared" si="201"/>
        <v>16486.014999999999</v>
      </c>
      <c r="R1014" s="41">
        <v>1314</v>
      </c>
      <c r="S1014" s="41">
        <v>-31658.03</v>
      </c>
      <c r="T1014" s="41" t="s">
        <v>3012</v>
      </c>
    </row>
    <row r="1015" spans="1:20" s="43" customFormat="1" ht="19.5" customHeight="1" x14ac:dyDescent="0.2">
      <c r="A1015" s="35">
        <v>1000</v>
      </c>
      <c r="B1015" s="36" t="s">
        <v>1015</v>
      </c>
      <c r="C1015" s="37" t="s">
        <v>1997</v>
      </c>
      <c r="D1015" s="38" t="s">
        <v>2800</v>
      </c>
      <c r="E1015" s="39">
        <v>392389</v>
      </c>
      <c r="F1015" s="37" t="s">
        <v>2891</v>
      </c>
      <c r="G1015" s="34">
        <v>2000</v>
      </c>
      <c r="H1015" s="34" t="s">
        <v>3002</v>
      </c>
      <c r="I1015" s="37" t="s">
        <v>11</v>
      </c>
      <c r="J1015" s="40">
        <v>1</v>
      </c>
      <c r="K1015" s="41">
        <v>1101.69</v>
      </c>
      <c r="L1015" s="42">
        <f t="shared" si="187"/>
        <v>1101.69</v>
      </c>
      <c r="M1015" s="34" t="s">
        <v>3059</v>
      </c>
      <c r="N1015" s="44">
        <v>0.8</v>
      </c>
      <c r="O1015" s="34" t="s">
        <v>3067</v>
      </c>
      <c r="P1015" s="41">
        <f t="shared" si="202"/>
        <v>550.84500000000003</v>
      </c>
      <c r="Q1015" s="41">
        <f t="shared" si="201"/>
        <v>550.84500000000003</v>
      </c>
      <c r="R1015" s="41">
        <v>11.68</v>
      </c>
      <c r="S1015" s="41">
        <v>-1090.01</v>
      </c>
      <c r="T1015" s="41" t="s">
        <v>3012</v>
      </c>
    </row>
    <row r="1016" spans="1:20" s="43" customFormat="1" ht="19.5" customHeight="1" x14ac:dyDescent="0.2">
      <c r="A1016" s="35">
        <v>1001</v>
      </c>
      <c r="B1016" s="36" t="s">
        <v>1016</v>
      </c>
      <c r="C1016" s="37" t="s">
        <v>1998</v>
      </c>
      <c r="D1016" s="38" t="s">
        <v>2801</v>
      </c>
      <c r="E1016" s="39">
        <v>374701</v>
      </c>
      <c r="F1016" s="37" t="s">
        <v>2997</v>
      </c>
      <c r="G1016" s="34">
        <v>2000</v>
      </c>
      <c r="H1016" s="34" t="s">
        <v>3002</v>
      </c>
      <c r="I1016" s="37" t="s">
        <v>11</v>
      </c>
      <c r="J1016" s="40">
        <v>2</v>
      </c>
      <c r="K1016" s="41">
        <v>569.45500000000004</v>
      </c>
      <c r="L1016" s="42">
        <f t="shared" si="187"/>
        <v>1138.9100000000001</v>
      </c>
      <c r="M1016" s="34" t="s">
        <v>3058</v>
      </c>
      <c r="N1016" s="44">
        <v>0</v>
      </c>
      <c r="O1016" s="34" t="s">
        <v>3066</v>
      </c>
      <c r="P1016" s="41">
        <v>1</v>
      </c>
      <c r="Q1016" s="41">
        <f>P1016*J1016</f>
        <v>2</v>
      </c>
      <c r="R1016" s="41">
        <v>0</v>
      </c>
      <c r="S1016" s="41">
        <v>-1138.9100000000001</v>
      </c>
      <c r="T1016" s="41" t="s">
        <v>3012</v>
      </c>
    </row>
    <row r="1017" spans="1:20" s="43" customFormat="1" ht="19.5" customHeight="1" x14ac:dyDescent="0.2">
      <c r="A1017" s="35">
        <v>1002</v>
      </c>
      <c r="B1017" s="36" t="s">
        <v>911</v>
      </c>
      <c r="C1017" s="37" t="s">
        <v>1893</v>
      </c>
      <c r="D1017" s="38" t="s">
        <v>2729</v>
      </c>
      <c r="E1017" s="39">
        <v>390458</v>
      </c>
      <c r="F1017" s="37" t="s">
        <v>2974</v>
      </c>
      <c r="G1017" s="34">
        <v>2014</v>
      </c>
      <c r="H1017" s="34" t="s">
        <v>3002</v>
      </c>
      <c r="I1017" s="37" t="s">
        <v>11</v>
      </c>
      <c r="J1017" s="40">
        <v>1</v>
      </c>
      <c r="K1017" s="41">
        <v>579.66</v>
      </c>
      <c r="L1017" s="42">
        <f t="shared" si="187"/>
        <v>579.66</v>
      </c>
      <c r="M1017" s="34" t="s">
        <v>3058</v>
      </c>
      <c r="N1017" s="44">
        <v>0</v>
      </c>
      <c r="O1017" s="34" t="s">
        <v>3067</v>
      </c>
      <c r="P1017" s="64">
        <v>405.76199999999994</v>
      </c>
      <c r="Q1017" s="64">
        <f>P1017*J1017</f>
        <v>405.76199999999994</v>
      </c>
      <c r="R1017" s="41">
        <v>0</v>
      </c>
      <c r="S1017" s="41">
        <v>-579.66</v>
      </c>
      <c r="T1017" s="41" t="s">
        <v>3012</v>
      </c>
    </row>
    <row r="1018" spans="1:20" s="43" customFormat="1" ht="19.5" customHeight="1" x14ac:dyDescent="0.2">
      <c r="A1018" s="35">
        <v>1003</v>
      </c>
      <c r="B1018" s="36" t="s">
        <v>1017</v>
      </c>
      <c r="C1018" s="37" t="s">
        <v>1999</v>
      </c>
      <c r="D1018" s="38" t="s">
        <v>2802</v>
      </c>
      <c r="E1018" s="39">
        <v>356522</v>
      </c>
      <c r="F1018" s="37" t="s">
        <v>2997</v>
      </c>
      <c r="G1018" s="34">
        <v>2000</v>
      </c>
      <c r="H1018" s="34" t="s">
        <v>3002</v>
      </c>
      <c r="I1018" s="37" t="s">
        <v>11</v>
      </c>
      <c r="J1018" s="40">
        <v>2</v>
      </c>
      <c r="K1018" s="41">
        <v>569.45000000000005</v>
      </c>
      <c r="L1018" s="42">
        <f t="shared" si="187"/>
        <v>1138.9000000000001</v>
      </c>
      <c r="M1018" s="34" t="s">
        <v>3058</v>
      </c>
      <c r="N1018" s="44">
        <v>0</v>
      </c>
      <c r="O1018" s="34" t="s">
        <v>3066</v>
      </c>
      <c r="P1018" s="41">
        <v>1</v>
      </c>
      <c r="Q1018" s="41">
        <f>P1018*J1018</f>
        <v>2</v>
      </c>
      <c r="R1018" s="41">
        <v>0</v>
      </c>
      <c r="S1018" s="41">
        <v>-1138.9000000000001</v>
      </c>
      <c r="T1018" s="41" t="s">
        <v>3012</v>
      </c>
    </row>
    <row r="1019" spans="1:20" s="43" customFormat="1" ht="19.5" customHeight="1" x14ac:dyDescent="0.2">
      <c r="A1019" s="35">
        <v>1004</v>
      </c>
      <c r="B1019" s="36" t="s">
        <v>1018</v>
      </c>
      <c r="C1019" s="37" t="s">
        <v>2000</v>
      </c>
      <c r="D1019" s="38" t="s">
        <v>2803</v>
      </c>
      <c r="E1019" s="39">
        <v>357277</v>
      </c>
      <c r="F1019" s="37" t="s">
        <v>2974</v>
      </c>
      <c r="G1019" s="34">
        <v>2014</v>
      </c>
      <c r="H1019" s="34" t="s">
        <v>3002</v>
      </c>
      <c r="I1019" s="37" t="s">
        <v>11</v>
      </c>
      <c r="J1019" s="40">
        <v>4</v>
      </c>
      <c r="K1019" s="41">
        <v>141.405</v>
      </c>
      <c r="L1019" s="42">
        <f t="shared" si="187"/>
        <v>565.62</v>
      </c>
      <c r="M1019" s="34" t="s">
        <v>3058</v>
      </c>
      <c r="N1019" s="44">
        <v>0</v>
      </c>
      <c r="O1019" s="34" t="s">
        <v>3067</v>
      </c>
      <c r="P1019" s="64">
        <v>98.983499999999992</v>
      </c>
      <c r="Q1019" s="64">
        <f>P1019*J1019</f>
        <v>395.93399999999997</v>
      </c>
      <c r="R1019" s="41">
        <v>0</v>
      </c>
      <c r="S1019" s="41">
        <v>-565.62</v>
      </c>
      <c r="T1019" s="41" t="s">
        <v>3012</v>
      </c>
    </row>
    <row r="1020" spans="1:20" s="43" customFormat="1" ht="19.5" customHeight="1" x14ac:dyDescent="0.2">
      <c r="A1020" s="35">
        <v>1005</v>
      </c>
      <c r="B1020" s="36" t="s">
        <v>1019</v>
      </c>
      <c r="C1020" s="37" t="s">
        <v>2001</v>
      </c>
      <c r="D1020" s="38" t="s">
        <v>2001</v>
      </c>
      <c r="E1020" s="39">
        <v>418523</v>
      </c>
      <c r="F1020" s="37" t="s">
        <v>2998</v>
      </c>
      <c r="G1020" s="34">
        <v>2010</v>
      </c>
      <c r="H1020" s="34" t="s">
        <v>3002</v>
      </c>
      <c r="I1020" s="37" t="s">
        <v>11</v>
      </c>
      <c r="J1020" s="40">
        <v>13</v>
      </c>
      <c r="K1020" s="41">
        <v>32.85</v>
      </c>
      <c r="L1020" s="42">
        <f t="shared" si="187"/>
        <v>427.05</v>
      </c>
      <c r="M1020" s="34" t="s">
        <v>3059</v>
      </c>
      <c r="N1020" s="44">
        <v>1.3</v>
      </c>
      <c r="O1020" s="34" t="s">
        <v>3066</v>
      </c>
      <c r="P1020" s="41">
        <v>14.6</v>
      </c>
      <c r="Q1020" s="41">
        <f>P1020*N1020</f>
        <v>18.98</v>
      </c>
      <c r="R1020" s="41">
        <v>18.98</v>
      </c>
      <c r="S1020" s="41">
        <v>-408.07</v>
      </c>
      <c r="T1020" s="41" t="s">
        <v>3012</v>
      </c>
    </row>
    <row r="1021" spans="1:20" s="43" customFormat="1" ht="19.5" customHeight="1" x14ac:dyDescent="0.2">
      <c r="A1021" s="35">
        <v>1006</v>
      </c>
      <c r="B1021" s="36" t="s">
        <v>1020</v>
      </c>
      <c r="C1021" s="37" t="s">
        <v>2002</v>
      </c>
      <c r="D1021" s="38" t="s">
        <v>2804</v>
      </c>
      <c r="E1021" s="39">
        <v>455583</v>
      </c>
      <c r="F1021" s="37" t="s">
        <v>2998</v>
      </c>
      <c r="G1021" s="34">
        <v>2010</v>
      </c>
      <c r="H1021" s="34" t="s">
        <v>3002</v>
      </c>
      <c r="I1021" s="37" t="s">
        <v>11</v>
      </c>
      <c r="J1021" s="40">
        <v>4</v>
      </c>
      <c r="K1021" s="41">
        <v>147.18</v>
      </c>
      <c r="L1021" s="42">
        <f t="shared" si="187"/>
        <v>588.72</v>
      </c>
      <c r="M1021" s="34" t="s">
        <v>3059</v>
      </c>
      <c r="N1021" s="44">
        <v>0.4</v>
      </c>
      <c r="O1021" s="34" t="s">
        <v>3067</v>
      </c>
      <c r="P1021" s="41">
        <f>K1021*0.5</f>
        <v>73.59</v>
      </c>
      <c r="Q1021" s="41">
        <f>P1021*J1021</f>
        <v>294.36</v>
      </c>
      <c r="R1021" s="41">
        <v>5.84</v>
      </c>
      <c r="S1021" s="41">
        <v>-582.88</v>
      </c>
      <c r="T1021" s="41" t="s">
        <v>3012</v>
      </c>
    </row>
    <row r="1022" spans="1:20" s="43" customFormat="1" ht="19.5" customHeight="1" x14ac:dyDescent="0.2">
      <c r="A1022" s="35">
        <v>1007</v>
      </c>
      <c r="B1022" s="36" t="s">
        <v>1021</v>
      </c>
      <c r="C1022" s="37" t="s">
        <v>2003</v>
      </c>
      <c r="D1022" s="38" t="s">
        <v>2805</v>
      </c>
      <c r="E1022" s="39">
        <v>354329</v>
      </c>
      <c r="F1022" s="37" t="s">
        <v>2999</v>
      </c>
      <c r="G1022" s="34">
        <v>2000</v>
      </c>
      <c r="H1022" s="34" t="s">
        <v>3002</v>
      </c>
      <c r="I1022" s="37" t="s">
        <v>11</v>
      </c>
      <c r="J1022" s="40">
        <v>1</v>
      </c>
      <c r="K1022" s="41">
        <v>3260.4</v>
      </c>
      <c r="L1022" s="42">
        <f t="shared" si="187"/>
        <v>3260.4</v>
      </c>
      <c r="M1022" s="34" t="s">
        <v>3059</v>
      </c>
      <c r="N1022" s="44">
        <v>5.7</v>
      </c>
      <c r="O1022" s="34" t="s">
        <v>3067</v>
      </c>
      <c r="P1022" s="72">
        <f>K1022*0.5</f>
        <v>1630.2</v>
      </c>
      <c r="Q1022" s="41">
        <f>P1022*J1022</f>
        <v>1630.2</v>
      </c>
      <c r="R1022" s="41">
        <v>83.22</v>
      </c>
      <c r="S1022" s="41">
        <v>-3177.1800000000003</v>
      </c>
      <c r="T1022" s="41" t="s">
        <v>3012</v>
      </c>
    </row>
    <row r="1023" spans="1:20" s="43" customFormat="1" ht="19.5" customHeight="1" x14ac:dyDescent="0.2">
      <c r="A1023" s="35">
        <v>1008</v>
      </c>
      <c r="B1023" s="36" t="s">
        <v>1022</v>
      </c>
      <c r="C1023" s="37" t="s">
        <v>2004</v>
      </c>
      <c r="D1023" s="38" t="s">
        <v>2806</v>
      </c>
      <c r="E1023" s="39">
        <v>472477</v>
      </c>
      <c r="F1023" s="37" t="s">
        <v>2935</v>
      </c>
      <c r="G1023" s="34">
        <v>2000</v>
      </c>
      <c r="H1023" s="34" t="s">
        <v>3002</v>
      </c>
      <c r="I1023" s="37" t="s">
        <v>11</v>
      </c>
      <c r="J1023" s="40">
        <v>3</v>
      </c>
      <c r="K1023" s="41">
        <v>2670</v>
      </c>
      <c r="L1023" s="42">
        <f t="shared" si="187"/>
        <v>8010</v>
      </c>
      <c r="M1023" s="34" t="s">
        <v>3058</v>
      </c>
      <c r="N1023" s="44">
        <v>0</v>
      </c>
      <c r="O1023" s="34" t="s">
        <v>3066</v>
      </c>
      <c r="P1023" s="41">
        <v>1</v>
      </c>
      <c r="Q1023" s="41">
        <f>P1023*J1023</f>
        <v>3</v>
      </c>
      <c r="R1023" s="41">
        <v>0</v>
      </c>
      <c r="S1023" s="41">
        <v>-8010</v>
      </c>
      <c r="T1023" s="41" t="s">
        <v>3012</v>
      </c>
    </row>
    <row r="1024" spans="1:20" s="43" customFormat="1" ht="19.5" customHeight="1" x14ac:dyDescent="0.2">
      <c r="A1024" s="35">
        <v>1009</v>
      </c>
      <c r="B1024" s="36" t="s">
        <v>1023</v>
      </c>
      <c r="C1024" s="37" t="s">
        <v>2005</v>
      </c>
      <c r="D1024" s="38" t="s">
        <v>2807</v>
      </c>
      <c r="E1024" s="39">
        <v>351696</v>
      </c>
      <c r="F1024" s="37" t="s">
        <v>3000</v>
      </c>
      <c r="G1024" s="34">
        <v>2000</v>
      </c>
      <c r="H1024" s="34" t="s">
        <v>3002</v>
      </c>
      <c r="I1024" s="37" t="s">
        <v>17</v>
      </c>
      <c r="J1024" s="40">
        <v>2.1</v>
      </c>
      <c r="K1024" s="41">
        <v>115.08095238095237</v>
      </c>
      <c r="L1024" s="42">
        <f t="shared" si="187"/>
        <v>241.67</v>
      </c>
      <c r="M1024" s="34" t="s">
        <v>3058</v>
      </c>
      <c r="N1024" s="44">
        <v>0</v>
      </c>
      <c r="O1024" s="34" t="s">
        <v>3066</v>
      </c>
      <c r="P1024" s="41">
        <v>1</v>
      </c>
      <c r="Q1024" s="41">
        <v>2.1</v>
      </c>
      <c r="R1024" s="41">
        <v>0</v>
      </c>
      <c r="S1024" s="41">
        <v>-241.67</v>
      </c>
      <c r="T1024" s="41" t="s">
        <v>3012</v>
      </c>
    </row>
    <row r="1025" spans="1:50" s="43" customFormat="1" ht="19.5" customHeight="1" x14ac:dyDescent="0.2">
      <c r="A1025" s="35">
        <v>1010</v>
      </c>
      <c r="B1025" s="36" t="s">
        <v>3050</v>
      </c>
      <c r="C1025" s="37" t="s">
        <v>3051</v>
      </c>
      <c r="D1025" s="38" t="s">
        <v>3052</v>
      </c>
      <c r="E1025" s="39">
        <v>366900</v>
      </c>
      <c r="F1025" s="37" t="s">
        <v>2960</v>
      </c>
      <c r="G1025" s="76">
        <v>2017</v>
      </c>
      <c r="H1025" s="34" t="s">
        <v>3002</v>
      </c>
      <c r="I1025" s="37" t="s">
        <v>11</v>
      </c>
      <c r="J1025" s="40">
        <v>1</v>
      </c>
      <c r="K1025" s="41">
        <v>291863</v>
      </c>
      <c r="L1025" s="42">
        <f t="shared" si="187"/>
        <v>291863</v>
      </c>
      <c r="M1025" s="34" t="s">
        <v>3065</v>
      </c>
      <c r="N1025" s="44">
        <v>210.2</v>
      </c>
      <c r="O1025" s="34" t="s">
        <v>3067</v>
      </c>
      <c r="P1025" s="41">
        <v>262676.7</v>
      </c>
      <c r="Q1025" s="64">
        <f>P1025*J1025</f>
        <v>262676.7</v>
      </c>
      <c r="R1025" s="41">
        <v>4204</v>
      </c>
      <c r="S1025" s="41">
        <v>-287659</v>
      </c>
      <c r="T1025" s="41" t="s">
        <v>3053</v>
      </c>
    </row>
    <row r="1026" spans="1:50" s="43" customFormat="1" ht="19.5" customHeight="1" x14ac:dyDescent="0.2">
      <c r="A1026" s="35">
        <v>1011</v>
      </c>
      <c r="B1026" s="36" t="s">
        <v>38</v>
      </c>
      <c r="C1026" s="37" t="s">
        <v>39</v>
      </c>
      <c r="D1026" s="38" t="s">
        <v>40</v>
      </c>
      <c r="E1026" s="39">
        <v>475956</v>
      </c>
      <c r="F1026" s="37" t="s">
        <v>43</v>
      </c>
      <c r="G1026" s="34">
        <v>2014</v>
      </c>
      <c r="H1026" s="34" t="s">
        <v>3002</v>
      </c>
      <c r="I1026" s="37" t="s">
        <v>17</v>
      </c>
      <c r="J1026" s="40">
        <v>30</v>
      </c>
      <c r="K1026" s="41">
        <v>59.713333333333338</v>
      </c>
      <c r="L1026" s="42">
        <f t="shared" si="187"/>
        <v>1791.4</v>
      </c>
      <c r="M1026" s="34" t="s">
        <v>3059</v>
      </c>
      <c r="N1026" s="44">
        <v>30</v>
      </c>
      <c r="O1026" s="35" t="s">
        <v>3066</v>
      </c>
      <c r="P1026" s="41">
        <v>14.6</v>
      </c>
      <c r="Q1026" s="41">
        <f>P1026*N1026</f>
        <v>438</v>
      </c>
      <c r="R1026" s="41">
        <v>438</v>
      </c>
      <c r="S1026" s="41">
        <v>-1353.4</v>
      </c>
      <c r="T1026" s="41" t="s">
        <v>3012</v>
      </c>
    </row>
    <row r="1027" spans="1:50" s="43" customFormat="1" ht="19.5" customHeight="1" x14ac:dyDescent="0.2">
      <c r="A1027" s="35">
        <v>1012</v>
      </c>
      <c r="B1027" s="36" t="s">
        <v>1024</v>
      </c>
      <c r="C1027" s="37" t="s">
        <v>2006</v>
      </c>
      <c r="D1027" s="38" t="s">
        <v>2808</v>
      </c>
      <c r="E1027" s="39">
        <v>405354</v>
      </c>
      <c r="F1027" s="37" t="s">
        <v>2895</v>
      </c>
      <c r="G1027" s="34">
        <v>2014</v>
      </c>
      <c r="H1027" s="34" t="s">
        <v>3002</v>
      </c>
      <c r="I1027" s="37" t="s">
        <v>17</v>
      </c>
      <c r="J1027" s="40">
        <v>3.9</v>
      </c>
      <c r="K1027" s="41">
        <v>67.064864864864859</v>
      </c>
      <c r="L1027" s="42">
        <f t="shared" si="187"/>
        <v>261.55297297297295</v>
      </c>
      <c r="M1027" s="34" t="s">
        <v>3058</v>
      </c>
      <c r="N1027" s="44">
        <v>0</v>
      </c>
      <c r="O1027" s="34" t="s">
        <v>3066</v>
      </c>
      <c r="P1027" s="41">
        <v>1</v>
      </c>
      <c r="Q1027" s="41">
        <f t="shared" ref="Q1027:Q1028" si="203">P1027*J1027</f>
        <v>3.9</v>
      </c>
      <c r="R1027" s="41">
        <v>0</v>
      </c>
      <c r="S1027" s="41">
        <v>-496.28</v>
      </c>
      <c r="T1027" s="41" t="s">
        <v>3012</v>
      </c>
    </row>
    <row r="1028" spans="1:50" s="43" customFormat="1" ht="19.5" customHeight="1" x14ac:dyDescent="0.2">
      <c r="A1028" s="35">
        <v>1013</v>
      </c>
      <c r="B1028" s="36" t="s">
        <v>1025</v>
      </c>
      <c r="C1028" s="37" t="s">
        <v>2007</v>
      </c>
      <c r="D1028" s="38" t="s">
        <v>2809</v>
      </c>
      <c r="E1028" s="39">
        <v>447578</v>
      </c>
      <c r="F1028" s="37" t="s">
        <v>2897</v>
      </c>
      <c r="G1028" s="34">
        <v>2014</v>
      </c>
      <c r="H1028" s="34" t="s">
        <v>3002</v>
      </c>
      <c r="I1028" s="37" t="s">
        <v>17</v>
      </c>
      <c r="J1028" s="40">
        <v>0.2</v>
      </c>
      <c r="K1028" s="41">
        <v>87.449999999999989</v>
      </c>
      <c r="L1028" s="42">
        <f t="shared" si="187"/>
        <v>17.489999999999998</v>
      </c>
      <c r="M1028" s="34" t="s">
        <v>3058</v>
      </c>
      <c r="N1028" s="44">
        <v>0</v>
      </c>
      <c r="O1028" s="34" t="s">
        <v>3066</v>
      </c>
      <c r="P1028" s="41">
        <v>1</v>
      </c>
      <c r="Q1028" s="41">
        <f t="shared" si="203"/>
        <v>0.2</v>
      </c>
      <c r="R1028" s="41">
        <v>0</v>
      </c>
      <c r="S1028" s="41">
        <v>-17.489999999999998</v>
      </c>
      <c r="T1028" s="41" t="s">
        <v>3012</v>
      </c>
    </row>
    <row r="1029" spans="1:50" s="43" customFormat="1" ht="19.5" customHeight="1" x14ac:dyDescent="0.2">
      <c r="A1029" s="35">
        <v>1014</v>
      </c>
      <c r="B1029" s="36" t="s">
        <v>127</v>
      </c>
      <c r="C1029" s="37" t="s">
        <v>1109</v>
      </c>
      <c r="D1029" s="38" t="s">
        <v>2077</v>
      </c>
      <c r="E1029" s="39">
        <v>338180</v>
      </c>
      <c r="F1029" s="37" t="s">
        <v>2817</v>
      </c>
      <c r="G1029" s="34">
        <v>2000</v>
      </c>
      <c r="H1029" s="34" t="s">
        <v>3002</v>
      </c>
      <c r="I1029" s="37" t="s">
        <v>11</v>
      </c>
      <c r="J1029" s="40">
        <v>1</v>
      </c>
      <c r="K1029" s="41">
        <v>946.33</v>
      </c>
      <c r="L1029" s="42">
        <f t="shared" si="187"/>
        <v>946.33</v>
      </c>
      <c r="M1029" s="34" t="s">
        <v>3059</v>
      </c>
      <c r="N1029" s="44">
        <v>16.200000000000003</v>
      </c>
      <c r="O1029" s="34" t="s">
        <v>3067</v>
      </c>
      <c r="P1029" s="64">
        <v>320</v>
      </c>
      <c r="Q1029" s="41">
        <f>P1029*J1029</f>
        <v>320</v>
      </c>
      <c r="R1029" s="41">
        <v>236.52000000000004</v>
      </c>
      <c r="S1029" s="41">
        <v>-709.81</v>
      </c>
      <c r="T1029" s="41" t="s">
        <v>3012</v>
      </c>
    </row>
    <row r="1030" spans="1:50" s="43" customFormat="1" ht="19.5" customHeight="1" x14ac:dyDescent="0.2">
      <c r="A1030" s="35">
        <v>1015</v>
      </c>
      <c r="B1030" s="36" t="s">
        <v>1026</v>
      </c>
      <c r="C1030" s="37" t="s">
        <v>2008</v>
      </c>
      <c r="D1030" s="38" t="s">
        <v>2008</v>
      </c>
      <c r="E1030" s="39">
        <v>402247</v>
      </c>
      <c r="F1030" s="37" t="s">
        <v>2821</v>
      </c>
      <c r="G1030" s="34">
        <v>2000</v>
      </c>
      <c r="H1030" s="34" t="s">
        <v>3002</v>
      </c>
      <c r="I1030" s="37" t="s">
        <v>11</v>
      </c>
      <c r="J1030" s="40">
        <v>6</v>
      </c>
      <c r="K1030" s="41">
        <v>913.61666666666667</v>
      </c>
      <c r="L1030" s="42">
        <f t="shared" si="187"/>
        <v>5481.7</v>
      </c>
      <c r="M1030" s="34" t="s">
        <v>3059</v>
      </c>
      <c r="N1030" s="44">
        <v>0.08</v>
      </c>
      <c r="O1030" s="34" t="s">
        <v>3066</v>
      </c>
      <c r="P1030" s="41">
        <v>14.6</v>
      </c>
      <c r="Q1030" s="41">
        <f>P1030*N1030</f>
        <v>1.1679999999999999</v>
      </c>
      <c r="R1030" s="41">
        <v>1.1679999999999999</v>
      </c>
      <c r="S1030" s="41">
        <v>-5480.5320000000002</v>
      </c>
      <c r="T1030" s="41" t="s">
        <v>3012</v>
      </c>
    </row>
    <row r="1031" spans="1:50" s="43" customFormat="1" ht="19.5" customHeight="1" x14ac:dyDescent="0.2">
      <c r="A1031" s="35">
        <v>1016</v>
      </c>
      <c r="B1031" s="36" t="s">
        <v>3054</v>
      </c>
      <c r="C1031" s="37" t="s">
        <v>3055</v>
      </c>
      <c r="D1031" s="38" t="s">
        <v>3056</v>
      </c>
      <c r="E1031" s="39">
        <v>356313</v>
      </c>
      <c r="F1031" s="37" t="s">
        <v>3057</v>
      </c>
      <c r="G1031" s="34">
        <v>2000</v>
      </c>
      <c r="H1031" s="34" t="s">
        <v>3002</v>
      </c>
      <c r="I1031" s="37" t="s">
        <v>37</v>
      </c>
      <c r="J1031" s="40">
        <v>4.9000000000000002E-2</v>
      </c>
      <c r="K1031" s="41">
        <v>26704.693877551017</v>
      </c>
      <c r="L1031" s="42">
        <f t="shared" si="187"/>
        <v>1308.53</v>
      </c>
      <c r="M1031" s="34" t="s">
        <v>3059</v>
      </c>
      <c r="N1031" s="44">
        <v>49</v>
      </c>
      <c r="O1031" s="34" t="s">
        <v>3066</v>
      </c>
      <c r="P1031" s="41">
        <v>14.6</v>
      </c>
      <c r="Q1031" s="41">
        <f>P1031*N1031</f>
        <v>715.4</v>
      </c>
      <c r="R1031" s="41">
        <v>715.4</v>
      </c>
      <c r="S1031" s="41">
        <v>-593.13</v>
      </c>
      <c r="T1031" s="41" t="s">
        <v>3053</v>
      </c>
    </row>
    <row r="1032" spans="1:50" s="108" customFormat="1" ht="19.5" customHeight="1" x14ac:dyDescent="0.2">
      <c r="A1032" s="99">
        <v>1017</v>
      </c>
      <c r="B1032" s="100" t="s">
        <v>829</v>
      </c>
      <c r="C1032" s="101" t="s">
        <v>1811</v>
      </c>
      <c r="D1032" s="102" t="s">
        <v>2663</v>
      </c>
      <c r="E1032" s="103">
        <v>476231</v>
      </c>
      <c r="F1032" s="101" t="s">
        <v>2824</v>
      </c>
      <c r="G1032" s="104">
        <v>2000</v>
      </c>
      <c r="H1032" s="104" t="s">
        <v>3002</v>
      </c>
      <c r="I1032" s="101" t="s">
        <v>17</v>
      </c>
      <c r="J1032" s="98">
        <v>22</v>
      </c>
      <c r="K1032" s="105">
        <v>242.62454545454545</v>
      </c>
      <c r="L1032" s="106">
        <f t="shared" si="187"/>
        <v>5337.74</v>
      </c>
      <c r="M1032" s="104" t="s">
        <v>3059</v>
      </c>
      <c r="N1032" s="107">
        <v>22</v>
      </c>
      <c r="O1032" s="104" t="s">
        <v>3067</v>
      </c>
      <c r="P1032" s="105">
        <f>K1032*0.5</f>
        <v>121.31227272727273</v>
      </c>
      <c r="Q1032" s="105">
        <f>P1032*J1032</f>
        <v>2668.87</v>
      </c>
      <c r="R1032" s="105">
        <v>321.2</v>
      </c>
      <c r="S1032" s="105">
        <v>-5016.54</v>
      </c>
      <c r="T1032" s="105" t="s">
        <v>3012</v>
      </c>
      <c r="U1032" s="108" t="s">
        <v>3093</v>
      </c>
    </row>
    <row r="1033" spans="1:50" s="43" customFormat="1" ht="19.5" customHeight="1" x14ac:dyDescent="0.2">
      <c r="A1033" s="35">
        <v>1018</v>
      </c>
      <c r="B1033" s="36" t="s">
        <v>1027</v>
      </c>
      <c r="C1033" s="37" t="s">
        <v>2009</v>
      </c>
      <c r="D1033" s="38" t="s">
        <v>2810</v>
      </c>
      <c r="E1033" s="39">
        <v>342375</v>
      </c>
      <c r="F1033" s="37" t="s">
        <v>2898</v>
      </c>
      <c r="G1033" s="34">
        <v>2010</v>
      </c>
      <c r="H1033" s="34" t="s">
        <v>3002</v>
      </c>
      <c r="I1033" s="37" t="s">
        <v>17</v>
      </c>
      <c r="J1033" s="40">
        <v>810</v>
      </c>
      <c r="K1033" s="41">
        <v>36.315012345679015</v>
      </c>
      <c r="L1033" s="42">
        <f t="shared" si="187"/>
        <v>29415.160000000003</v>
      </c>
      <c r="M1033" s="34" t="s">
        <v>3060</v>
      </c>
      <c r="N1033" s="44">
        <v>0</v>
      </c>
      <c r="O1033" s="34" t="s">
        <v>3066</v>
      </c>
      <c r="P1033" s="41">
        <v>1</v>
      </c>
      <c r="Q1033" s="41">
        <f t="shared" ref="Q1033:Q1035" si="204">P1033*J1033</f>
        <v>810</v>
      </c>
      <c r="R1033" s="41">
        <v>0</v>
      </c>
      <c r="S1033" s="41">
        <v>-29415.160000000003</v>
      </c>
      <c r="T1033" s="41" t="s">
        <v>3012</v>
      </c>
    </row>
    <row r="1034" spans="1:50" s="43" customFormat="1" ht="19.5" customHeight="1" x14ac:dyDescent="0.2">
      <c r="A1034" s="35">
        <v>1019</v>
      </c>
      <c r="B1034" s="49" t="s">
        <v>1028</v>
      </c>
      <c r="C1034" s="50" t="s">
        <v>2010</v>
      </c>
      <c r="D1034" s="51" t="s">
        <v>2811</v>
      </c>
      <c r="E1034" s="52">
        <v>502464</v>
      </c>
      <c r="F1034" s="50" t="s">
        <v>3001</v>
      </c>
      <c r="G1034" s="53">
        <v>2015</v>
      </c>
      <c r="H1034" s="53" t="s">
        <v>3002</v>
      </c>
      <c r="I1034" s="50" t="s">
        <v>11</v>
      </c>
      <c r="J1034" s="54">
        <v>1</v>
      </c>
      <c r="K1034" s="55">
        <v>1001.48</v>
      </c>
      <c r="L1034" s="56">
        <f t="shared" si="187"/>
        <v>1001.48</v>
      </c>
      <c r="M1034" s="53" t="s">
        <v>3058</v>
      </c>
      <c r="N1034" s="80">
        <v>0</v>
      </c>
      <c r="O1034" s="53" t="s">
        <v>3066</v>
      </c>
      <c r="P1034" s="55">
        <v>1</v>
      </c>
      <c r="Q1034" s="55">
        <f t="shared" si="204"/>
        <v>1</v>
      </c>
      <c r="R1034" s="55">
        <v>0</v>
      </c>
      <c r="S1034" s="55">
        <v>-1001.48</v>
      </c>
      <c r="T1034" s="55" t="s">
        <v>3012</v>
      </c>
    </row>
    <row r="1035" spans="1:50" s="57" customFormat="1" ht="19.5" customHeight="1" x14ac:dyDescent="0.2">
      <c r="A1035" s="35">
        <v>1020</v>
      </c>
      <c r="B1035" s="36" t="s">
        <v>736</v>
      </c>
      <c r="C1035" s="37" t="s">
        <v>1718</v>
      </c>
      <c r="D1035" s="38" t="s">
        <v>1718</v>
      </c>
      <c r="E1035" s="39">
        <v>447879</v>
      </c>
      <c r="F1035" s="37" t="s">
        <v>2929</v>
      </c>
      <c r="G1035" s="34">
        <v>2014</v>
      </c>
      <c r="H1035" s="34" t="s">
        <v>3002</v>
      </c>
      <c r="I1035" s="37" t="s">
        <v>3011</v>
      </c>
      <c r="J1035" s="40">
        <v>3</v>
      </c>
      <c r="K1035" s="41">
        <v>37.968666666666664</v>
      </c>
      <c r="L1035" s="42">
        <f t="shared" si="187"/>
        <v>113.90599999999999</v>
      </c>
      <c r="M1035" s="34" t="s">
        <v>3058</v>
      </c>
      <c r="N1035" s="44">
        <v>0</v>
      </c>
      <c r="O1035" s="34" t="s">
        <v>3066</v>
      </c>
      <c r="P1035" s="41">
        <v>1</v>
      </c>
      <c r="Q1035" s="41">
        <f t="shared" si="204"/>
        <v>3</v>
      </c>
      <c r="R1035" s="41">
        <v>0</v>
      </c>
      <c r="S1035" s="41">
        <v>-113.90599999999999</v>
      </c>
      <c r="T1035" s="86" t="s">
        <v>3012</v>
      </c>
      <c r="U1035" s="87"/>
      <c r="V1035" s="87"/>
      <c r="W1035" s="87"/>
      <c r="X1035" s="87"/>
      <c r="Y1035" s="87"/>
      <c r="Z1035" s="87"/>
      <c r="AA1035" s="87"/>
      <c r="AB1035" s="87"/>
      <c r="AC1035" s="87"/>
      <c r="AD1035" s="87"/>
      <c r="AE1035" s="87"/>
      <c r="AF1035" s="87"/>
      <c r="AG1035" s="87"/>
      <c r="AH1035" s="87"/>
      <c r="AI1035" s="87"/>
      <c r="AJ1035" s="87"/>
      <c r="AK1035" s="87"/>
      <c r="AL1035" s="87"/>
      <c r="AM1035" s="87"/>
      <c r="AN1035" s="87"/>
      <c r="AO1035" s="87"/>
      <c r="AP1035" s="87"/>
      <c r="AQ1035" s="87"/>
      <c r="AR1035" s="87"/>
      <c r="AS1035" s="87"/>
      <c r="AT1035" s="87"/>
      <c r="AU1035" s="87"/>
      <c r="AV1035" s="87"/>
      <c r="AW1035" s="87"/>
      <c r="AX1035" s="87"/>
    </row>
    <row r="1036" spans="1:50" s="57" customFormat="1" ht="19.5" customHeight="1" x14ac:dyDescent="0.2">
      <c r="A1036" s="35">
        <v>1021</v>
      </c>
      <c r="B1036" s="36" t="s">
        <v>3086</v>
      </c>
      <c r="C1036" s="37" t="s">
        <v>3087</v>
      </c>
      <c r="D1036" s="38" t="s">
        <v>3087</v>
      </c>
      <c r="E1036" s="39">
        <v>376610</v>
      </c>
      <c r="F1036" s="37" t="s">
        <v>3088</v>
      </c>
      <c r="G1036" s="34">
        <v>2012</v>
      </c>
      <c r="H1036" s="34" t="s">
        <v>3002</v>
      </c>
      <c r="I1036" s="37" t="s">
        <v>11</v>
      </c>
      <c r="J1036" s="40">
        <v>21</v>
      </c>
      <c r="K1036" s="41">
        <v>73.12</v>
      </c>
      <c r="L1036" s="42">
        <f t="shared" si="187"/>
        <v>1535.52</v>
      </c>
      <c r="M1036" s="34" t="s">
        <v>3058</v>
      </c>
      <c r="N1036" s="44">
        <v>0</v>
      </c>
      <c r="O1036" s="34" t="s">
        <v>3042</v>
      </c>
      <c r="P1036" s="41">
        <v>1</v>
      </c>
      <c r="Q1036" s="41">
        <f>21</f>
        <v>21</v>
      </c>
      <c r="R1036" s="41" t="s">
        <v>3071</v>
      </c>
      <c r="S1036" s="41"/>
      <c r="T1036" s="41" t="s">
        <v>3089</v>
      </c>
      <c r="U1036" s="87"/>
      <c r="V1036" s="87"/>
      <c r="W1036" s="87"/>
      <c r="X1036" s="87"/>
      <c r="Y1036" s="87"/>
      <c r="Z1036" s="87"/>
      <c r="AA1036" s="87"/>
      <c r="AB1036" s="87"/>
      <c r="AC1036" s="87"/>
      <c r="AD1036" s="87"/>
      <c r="AE1036" s="87"/>
      <c r="AF1036" s="87"/>
      <c r="AG1036" s="87"/>
      <c r="AH1036" s="87"/>
      <c r="AI1036" s="87"/>
      <c r="AJ1036" s="87"/>
      <c r="AK1036" s="87"/>
      <c r="AL1036" s="87"/>
      <c r="AM1036" s="87"/>
      <c r="AN1036" s="87"/>
      <c r="AO1036" s="87"/>
      <c r="AP1036" s="87"/>
      <c r="AQ1036" s="87"/>
      <c r="AR1036" s="87"/>
      <c r="AS1036" s="87"/>
      <c r="AT1036" s="87"/>
      <c r="AU1036" s="87"/>
      <c r="AV1036" s="87"/>
      <c r="AW1036" s="87"/>
      <c r="AX1036" s="87"/>
    </row>
    <row r="1037" spans="1:50" s="43" customFormat="1" ht="19.5" customHeight="1" x14ac:dyDescent="0.2">
      <c r="A1037" s="35">
        <v>1022</v>
      </c>
      <c r="B1037" s="36" t="s">
        <v>3069</v>
      </c>
      <c r="C1037" s="37" t="s">
        <v>3070</v>
      </c>
      <c r="D1037" s="37" t="s">
        <v>3070</v>
      </c>
      <c r="E1037" s="39">
        <v>337468</v>
      </c>
      <c r="F1037" s="37" t="s">
        <v>2825</v>
      </c>
      <c r="G1037" s="34">
        <v>2016</v>
      </c>
      <c r="H1037" s="34" t="s">
        <v>3002</v>
      </c>
      <c r="I1037" s="37" t="s">
        <v>11</v>
      </c>
      <c r="J1037" s="40">
        <v>3</v>
      </c>
      <c r="K1037" s="42">
        <v>11864.5</v>
      </c>
      <c r="L1037" s="42">
        <f t="shared" si="187"/>
        <v>35593.5</v>
      </c>
      <c r="M1037" s="34" t="s">
        <v>3059</v>
      </c>
      <c r="N1037" s="44">
        <v>27</v>
      </c>
      <c r="O1037" s="34" t="s">
        <v>3042</v>
      </c>
      <c r="P1037" s="41">
        <v>14.6</v>
      </c>
      <c r="Q1037" s="41">
        <f>P1037*N1037</f>
        <v>394.2</v>
      </c>
      <c r="R1037" s="41" t="s">
        <v>3071</v>
      </c>
      <c r="S1037" s="41"/>
      <c r="T1037" s="41" t="s">
        <v>3053</v>
      </c>
      <c r="U1037" s="87"/>
      <c r="V1037" s="87"/>
      <c r="W1037" s="87"/>
      <c r="X1037" s="87"/>
      <c r="Y1037" s="87"/>
      <c r="Z1037" s="87"/>
      <c r="AA1037" s="87"/>
      <c r="AB1037" s="87"/>
      <c r="AC1037" s="87"/>
      <c r="AD1037" s="87"/>
      <c r="AE1037" s="87"/>
      <c r="AF1037" s="87"/>
      <c r="AG1037" s="87"/>
      <c r="AH1037" s="87"/>
      <c r="AI1037" s="87"/>
      <c r="AJ1037" s="87"/>
      <c r="AK1037" s="87"/>
      <c r="AL1037" s="87"/>
      <c r="AM1037" s="87"/>
      <c r="AN1037" s="87"/>
      <c r="AO1037" s="87"/>
      <c r="AP1037" s="87"/>
      <c r="AQ1037" s="87"/>
      <c r="AR1037" s="87"/>
      <c r="AS1037" s="87"/>
      <c r="AT1037" s="87"/>
      <c r="AU1037" s="87"/>
      <c r="AV1037" s="87"/>
      <c r="AW1037" s="87"/>
      <c r="AX1037" s="87"/>
    </row>
    <row r="1038" spans="1:50" s="43" customFormat="1" ht="19.5" customHeight="1" x14ac:dyDescent="0.2">
      <c r="A1038" s="35">
        <v>1023</v>
      </c>
      <c r="B1038" s="36" t="s">
        <v>3072</v>
      </c>
      <c r="C1038" s="37" t="s">
        <v>3073</v>
      </c>
      <c r="D1038" s="37" t="s">
        <v>3073</v>
      </c>
      <c r="E1038" s="39">
        <v>392418</v>
      </c>
      <c r="F1038" s="37" t="s">
        <v>2816</v>
      </c>
      <c r="G1038" s="34">
        <v>2015</v>
      </c>
      <c r="H1038" s="34" t="s">
        <v>3002</v>
      </c>
      <c r="I1038" s="37" t="s">
        <v>11</v>
      </c>
      <c r="J1038" s="40">
        <v>1</v>
      </c>
      <c r="K1038" s="42">
        <v>60574.5</v>
      </c>
      <c r="L1038" s="42">
        <f t="shared" si="187"/>
        <v>60574.5</v>
      </c>
      <c r="M1038" s="34" t="s">
        <v>3059</v>
      </c>
      <c r="N1038" s="44">
        <v>30</v>
      </c>
      <c r="O1038" s="34" t="s">
        <v>3042</v>
      </c>
      <c r="P1038" s="41">
        <v>14.6</v>
      </c>
      <c r="Q1038" s="41">
        <f>P1038*N1038</f>
        <v>438</v>
      </c>
      <c r="R1038" s="41" t="s">
        <v>3071</v>
      </c>
      <c r="S1038" s="41"/>
      <c r="T1038" s="41" t="s">
        <v>3053</v>
      </c>
    </row>
    <row r="1039" spans="1:50" s="43" customFormat="1" ht="19.5" customHeight="1" x14ac:dyDescent="0.2">
      <c r="A1039" s="35">
        <v>1024</v>
      </c>
      <c r="B1039" s="36" t="s">
        <v>3074</v>
      </c>
      <c r="C1039" s="37" t="s">
        <v>3075</v>
      </c>
      <c r="D1039" s="37" t="s">
        <v>3075</v>
      </c>
      <c r="E1039" s="39">
        <v>383305</v>
      </c>
      <c r="F1039" s="37" t="s">
        <v>2821</v>
      </c>
      <c r="G1039" s="34">
        <v>2016</v>
      </c>
      <c r="H1039" s="34" t="s">
        <v>3002</v>
      </c>
      <c r="I1039" s="37" t="s">
        <v>11</v>
      </c>
      <c r="J1039" s="40">
        <v>1</v>
      </c>
      <c r="K1039" s="42">
        <v>44610</v>
      </c>
      <c r="L1039" s="42">
        <f t="shared" si="187"/>
        <v>44610</v>
      </c>
      <c r="M1039" s="34" t="s">
        <v>3058</v>
      </c>
      <c r="N1039" s="44">
        <v>0</v>
      </c>
      <c r="O1039" s="34" t="s">
        <v>3042</v>
      </c>
      <c r="P1039" s="41">
        <v>1</v>
      </c>
      <c r="Q1039" s="41">
        <v>1</v>
      </c>
      <c r="R1039" s="41" t="s">
        <v>3071</v>
      </c>
      <c r="S1039" s="41"/>
      <c r="T1039" s="41" t="s">
        <v>3044</v>
      </c>
    </row>
    <row r="1040" spans="1:50" s="43" customFormat="1" ht="19.5" customHeight="1" x14ac:dyDescent="0.2">
      <c r="A1040" s="35">
        <v>1025</v>
      </c>
      <c r="B1040" s="36" t="s">
        <v>3074</v>
      </c>
      <c r="C1040" s="37" t="s">
        <v>3075</v>
      </c>
      <c r="D1040" s="37" t="s">
        <v>3075</v>
      </c>
      <c r="E1040" s="39">
        <v>383306</v>
      </c>
      <c r="F1040" s="37" t="s">
        <v>3076</v>
      </c>
      <c r="G1040" s="34">
        <v>2016</v>
      </c>
      <c r="H1040" s="34" t="s">
        <v>3003</v>
      </c>
      <c r="I1040" s="37" t="s">
        <v>11</v>
      </c>
      <c r="J1040" s="40">
        <v>1</v>
      </c>
      <c r="K1040" s="41">
        <v>36960.14</v>
      </c>
      <c r="L1040" s="42">
        <f t="shared" si="187"/>
        <v>36960.14</v>
      </c>
      <c r="M1040" s="34" t="s">
        <v>3058</v>
      </c>
      <c r="N1040" s="44">
        <v>0</v>
      </c>
      <c r="O1040" s="34" t="s">
        <v>3042</v>
      </c>
      <c r="P1040" s="41">
        <v>1</v>
      </c>
      <c r="Q1040" s="41">
        <v>1</v>
      </c>
      <c r="R1040" s="41" t="s">
        <v>3071</v>
      </c>
      <c r="S1040" s="41"/>
      <c r="T1040" s="41" t="s">
        <v>3053</v>
      </c>
    </row>
    <row r="1041" spans="1:20" s="43" customFormat="1" ht="19.5" customHeight="1" x14ac:dyDescent="0.2">
      <c r="A1041" s="35">
        <v>1026</v>
      </c>
      <c r="B1041" s="36" t="s">
        <v>3078</v>
      </c>
      <c r="C1041" s="37" t="s">
        <v>3077</v>
      </c>
      <c r="D1041" s="37" t="s">
        <v>3077</v>
      </c>
      <c r="E1041" s="39">
        <v>383342</v>
      </c>
      <c r="F1041" s="37" t="s">
        <v>2825</v>
      </c>
      <c r="G1041" s="34">
        <v>2016</v>
      </c>
      <c r="H1041" s="34" t="s">
        <v>3003</v>
      </c>
      <c r="I1041" s="37" t="s">
        <v>11</v>
      </c>
      <c r="J1041" s="40">
        <v>2</v>
      </c>
      <c r="K1041" s="41">
        <v>24691.96</v>
      </c>
      <c r="L1041" s="42">
        <f t="shared" si="187"/>
        <v>49383.92</v>
      </c>
      <c r="M1041" s="34" t="s">
        <v>3059</v>
      </c>
      <c r="N1041" s="44">
        <v>0.6</v>
      </c>
      <c r="O1041" s="34" t="s">
        <v>3042</v>
      </c>
      <c r="P1041" s="41">
        <v>14.6</v>
      </c>
      <c r="Q1041" s="41">
        <f>P1041*N1041</f>
        <v>8.76</v>
      </c>
      <c r="R1041" s="41" t="s">
        <v>3071</v>
      </c>
      <c r="S1041" s="41"/>
      <c r="T1041" s="41" t="s">
        <v>3053</v>
      </c>
    </row>
    <row r="1042" spans="1:20" s="43" customFormat="1" ht="19.5" customHeight="1" x14ac:dyDescent="0.2">
      <c r="A1042" s="35">
        <v>1027</v>
      </c>
      <c r="B1042" s="36" t="s">
        <v>3079</v>
      </c>
      <c r="C1042" s="37" t="s">
        <v>3080</v>
      </c>
      <c r="D1042" s="37" t="s">
        <v>3081</v>
      </c>
      <c r="E1042" s="39">
        <v>389739</v>
      </c>
      <c r="F1042" s="37" t="s">
        <v>2821</v>
      </c>
      <c r="G1042" s="34">
        <v>2016</v>
      </c>
      <c r="H1042" s="34" t="s">
        <v>3002</v>
      </c>
      <c r="I1042" s="37" t="s">
        <v>11</v>
      </c>
      <c r="J1042" s="40">
        <v>2</v>
      </c>
      <c r="K1042" s="41">
        <v>3349.8566666666666</v>
      </c>
      <c r="L1042" s="42">
        <f t="shared" si="187"/>
        <v>6699.7133333333331</v>
      </c>
      <c r="M1042" s="34" t="s">
        <v>3059</v>
      </c>
      <c r="N1042" s="44">
        <v>2</v>
      </c>
      <c r="O1042" s="34" t="s">
        <v>3042</v>
      </c>
      <c r="P1042" s="41">
        <v>14.6</v>
      </c>
      <c r="Q1042" s="41">
        <f>P1042*N1042</f>
        <v>29.2</v>
      </c>
      <c r="R1042" s="41" t="s">
        <v>3071</v>
      </c>
      <c r="S1042" s="41"/>
      <c r="T1042" s="41" t="s">
        <v>3053</v>
      </c>
    </row>
    <row r="1043" spans="1:20" s="43" customFormat="1" ht="19.5" customHeight="1" x14ac:dyDescent="0.2">
      <c r="A1043" s="35">
        <v>1028</v>
      </c>
      <c r="B1043" s="36" t="s">
        <v>190</v>
      </c>
      <c r="C1043" s="37" t="s">
        <v>1172</v>
      </c>
      <c r="D1043" s="37" t="s">
        <v>2121</v>
      </c>
      <c r="E1043" s="39">
        <v>389740</v>
      </c>
      <c r="F1043" s="37" t="s">
        <v>2836</v>
      </c>
      <c r="G1043" s="34">
        <v>2006</v>
      </c>
      <c r="H1043" s="34" t="s">
        <v>3002</v>
      </c>
      <c r="I1043" s="37" t="s">
        <v>11</v>
      </c>
      <c r="J1043" s="40">
        <v>2</v>
      </c>
      <c r="K1043" s="41">
        <v>4807.7950000000001</v>
      </c>
      <c r="L1043" s="42">
        <f>K1043*J1043</f>
        <v>9615.59</v>
      </c>
      <c r="M1043" s="34" t="s">
        <v>3059</v>
      </c>
      <c r="N1043" s="44">
        <v>2</v>
      </c>
      <c r="O1043" s="34" t="s">
        <v>3042</v>
      </c>
      <c r="P1043" s="41">
        <v>14.6</v>
      </c>
      <c r="Q1043" s="41">
        <f>P1043*N1043</f>
        <v>29.2</v>
      </c>
      <c r="R1043" s="41">
        <v>11.68</v>
      </c>
      <c r="S1043" s="41">
        <v>-9108.32</v>
      </c>
      <c r="T1043" s="41" t="s">
        <v>3012</v>
      </c>
    </row>
    <row r="1044" spans="1:20" s="43" customFormat="1" ht="19.5" customHeight="1" x14ac:dyDescent="0.2">
      <c r="A1044" s="35">
        <v>1029</v>
      </c>
      <c r="B1044" s="36" t="s">
        <v>3083</v>
      </c>
      <c r="C1044" s="37" t="s">
        <v>3082</v>
      </c>
      <c r="D1044" s="37" t="s">
        <v>3082</v>
      </c>
      <c r="E1044" s="39">
        <v>389741</v>
      </c>
      <c r="F1044" s="37" t="s">
        <v>2821</v>
      </c>
      <c r="G1044" s="34">
        <v>2016</v>
      </c>
      <c r="H1044" s="34" t="s">
        <v>3002</v>
      </c>
      <c r="I1044" s="37" t="s">
        <v>11</v>
      </c>
      <c r="J1044" s="40">
        <v>3</v>
      </c>
      <c r="K1044" s="41">
        <v>5210.5933333333332</v>
      </c>
      <c r="L1044" s="42">
        <v>15631.78</v>
      </c>
      <c r="M1044" s="34" t="s">
        <v>3059</v>
      </c>
      <c r="N1044" s="44">
        <v>4.5</v>
      </c>
      <c r="O1044" s="34" t="s">
        <v>3042</v>
      </c>
      <c r="P1044" s="41">
        <v>14.6</v>
      </c>
      <c r="Q1044" s="41">
        <f>P1044*N1044</f>
        <v>65.7</v>
      </c>
      <c r="R1044" s="41" t="s">
        <v>3071</v>
      </c>
      <c r="S1044" s="41"/>
      <c r="T1044" s="41" t="s">
        <v>3053</v>
      </c>
    </row>
    <row r="1045" spans="1:20" s="43" customFormat="1" ht="19.5" customHeight="1" x14ac:dyDescent="0.2">
      <c r="A1045" s="35">
        <v>1030</v>
      </c>
      <c r="B1045" s="36" t="s">
        <v>3033</v>
      </c>
      <c r="C1045" s="37" t="s">
        <v>3037</v>
      </c>
      <c r="D1045" s="37" t="s">
        <v>3037</v>
      </c>
      <c r="E1045" s="39">
        <v>413843</v>
      </c>
      <c r="F1045" s="37" t="s">
        <v>2821</v>
      </c>
      <c r="G1045" s="34">
        <v>2016</v>
      </c>
      <c r="H1045" s="34" t="s">
        <v>3002</v>
      </c>
      <c r="I1045" s="37" t="s">
        <v>11</v>
      </c>
      <c r="J1045" s="40">
        <v>1</v>
      </c>
      <c r="K1045" s="41">
        <v>72900</v>
      </c>
      <c r="L1045" s="42">
        <f>K1045*J1045</f>
        <v>72900</v>
      </c>
      <c r="M1045" s="34" t="s">
        <v>3058</v>
      </c>
      <c r="N1045" s="44">
        <v>0</v>
      </c>
      <c r="O1045" s="34" t="s">
        <v>3042</v>
      </c>
      <c r="P1045" s="41">
        <v>1</v>
      </c>
      <c r="Q1045" s="41">
        <v>1</v>
      </c>
      <c r="R1045" s="41" t="s">
        <v>3071</v>
      </c>
      <c r="S1045" s="41"/>
      <c r="T1045" s="41" t="s">
        <v>3053</v>
      </c>
    </row>
    <row r="1046" spans="1:20" s="59" customFormat="1" ht="11.25" customHeight="1" x14ac:dyDescent="0.2">
      <c r="A1046" s="48"/>
      <c r="B1046" s="81"/>
      <c r="C1046" s="82" t="s">
        <v>12</v>
      </c>
      <c r="D1046" s="83"/>
      <c r="E1046" s="47" t="s">
        <v>13</v>
      </c>
      <c r="F1046" s="47"/>
      <c r="G1046" s="84" t="s">
        <v>13</v>
      </c>
      <c r="H1046" s="84" t="s">
        <v>13</v>
      </c>
      <c r="I1046" s="84" t="s">
        <v>13</v>
      </c>
      <c r="J1046" s="47" t="s">
        <v>13</v>
      </c>
      <c r="K1046" s="63" t="s">
        <v>13</v>
      </c>
      <c r="L1046" s="85">
        <f>SUM(L16:L1045)</f>
        <v>30979848.129844245</v>
      </c>
      <c r="M1046" s="47" t="s">
        <v>13</v>
      </c>
      <c r="N1046" s="85">
        <f>SUM(N16:N1045)</f>
        <v>65117.008999999962</v>
      </c>
      <c r="O1046" s="47" t="s">
        <v>13</v>
      </c>
      <c r="P1046" s="63" t="s">
        <v>13</v>
      </c>
      <c r="Q1046" s="85">
        <f>SUM(Q16:Q1045)</f>
        <v>12606606.766647959</v>
      </c>
      <c r="R1046" s="85"/>
      <c r="S1046" s="85">
        <f>SUM(S16:S1045)</f>
        <v>-29305930.517111335</v>
      </c>
      <c r="T1046" s="85"/>
    </row>
    <row r="1047" spans="1:20" s="43" customFormat="1" x14ac:dyDescent="0.2">
      <c r="E1047" s="59"/>
      <c r="F1047" s="59"/>
      <c r="J1047" s="60"/>
      <c r="K1047" s="10"/>
      <c r="L1047" s="10"/>
      <c r="N1047" s="61"/>
      <c r="O1047" s="59"/>
      <c r="P1047" s="10"/>
      <c r="Q1047" s="10"/>
      <c r="R1047" s="10"/>
      <c r="S1047" s="10"/>
      <c r="T1047" s="10"/>
    </row>
    <row r="1048" spans="1:20" s="46" customFormat="1" ht="12.75" hidden="1" x14ac:dyDescent="0.2">
      <c r="A1048" s="112" t="s">
        <v>24</v>
      </c>
      <c r="B1048" s="112"/>
      <c r="C1048" s="112"/>
      <c r="D1048" s="112"/>
      <c r="E1048" s="112"/>
      <c r="F1048" s="112"/>
      <c r="G1048" s="112"/>
      <c r="H1048" s="112"/>
      <c r="I1048" s="112"/>
      <c r="J1048" s="112"/>
      <c r="K1048" s="112"/>
      <c r="L1048" s="112"/>
      <c r="M1048" s="112"/>
      <c r="N1048" s="112"/>
      <c r="O1048" s="112"/>
      <c r="P1048" s="112"/>
      <c r="Q1048" s="112"/>
      <c r="R1048" s="112"/>
      <c r="S1048" s="112"/>
    </row>
    <row r="1049" spans="1:20" s="43" customFormat="1" hidden="1" x14ac:dyDescent="0.2">
      <c r="E1049" s="59"/>
      <c r="F1049" s="59"/>
      <c r="J1049" s="60"/>
      <c r="K1049" s="10"/>
      <c r="L1049" s="10"/>
      <c r="N1049" s="61"/>
      <c r="O1049" s="59"/>
      <c r="P1049" s="10"/>
      <c r="Q1049" s="10"/>
      <c r="R1049" s="10"/>
      <c r="S1049" s="10"/>
      <c r="T1049" s="10"/>
    </row>
    <row r="1050" spans="1:20" s="12" customFormat="1" ht="12.75" hidden="1" x14ac:dyDescent="0.2">
      <c r="A1050" s="12" t="s">
        <v>26</v>
      </c>
      <c r="E1050" s="13"/>
      <c r="F1050" s="13"/>
      <c r="J1050" s="14"/>
      <c r="K1050" s="15"/>
      <c r="L1050" s="15"/>
      <c r="N1050" s="58"/>
      <c r="O1050" s="13"/>
      <c r="P1050" s="15"/>
      <c r="Q1050" s="15"/>
      <c r="R1050" s="15"/>
      <c r="S1050" s="15"/>
      <c r="T1050" s="15"/>
    </row>
    <row r="1051" spans="1:20" s="12" customFormat="1" ht="12.75" hidden="1" x14ac:dyDescent="0.2">
      <c r="A1051" s="12" t="s">
        <v>28</v>
      </c>
      <c r="E1051" s="13"/>
      <c r="F1051" s="13"/>
      <c r="J1051" s="14"/>
      <c r="K1051" s="15"/>
      <c r="L1051" s="15"/>
      <c r="N1051" s="15"/>
      <c r="O1051" s="13"/>
      <c r="P1051" s="15"/>
      <c r="Q1051" s="15"/>
      <c r="R1051" s="15"/>
      <c r="S1051" s="15"/>
      <c r="T1051" s="15"/>
    </row>
    <row r="1052" spans="1:20" s="12" customFormat="1" ht="12.75" hidden="1" x14ac:dyDescent="0.2">
      <c r="A1052" s="12" t="s">
        <v>29</v>
      </c>
      <c r="E1052" s="13"/>
      <c r="F1052" s="13"/>
      <c r="J1052" s="14"/>
      <c r="K1052" s="15"/>
      <c r="L1052" s="15"/>
      <c r="N1052" s="58"/>
      <c r="O1052" s="13"/>
      <c r="P1052" s="15"/>
      <c r="Q1052" s="15"/>
      <c r="R1052" s="15"/>
      <c r="S1052" s="15"/>
      <c r="T1052" s="15"/>
    </row>
    <row r="1053" spans="1:20" s="12" customFormat="1" ht="12.75" hidden="1" x14ac:dyDescent="0.2">
      <c r="A1053" s="12" t="s">
        <v>30</v>
      </c>
      <c r="E1053" s="13"/>
      <c r="F1053" s="13"/>
      <c r="J1053" s="14"/>
      <c r="K1053" s="15"/>
      <c r="L1053" s="15"/>
      <c r="N1053" s="58"/>
      <c r="O1053" s="13"/>
      <c r="P1053" s="15"/>
      <c r="Q1053" s="15"/>
      <c r="R1053" s="15"/>
      <c r="S1053" s="15"/>
      <c r="T1053" s="15"/>
    </row>
    <row r="1054" spans="1:20" s="12" customFormat="1" ht="12.75" x14ac:dyDescent="0.2">
      <c r="E1054" s="13"/>
      <c r="F1054" s="13"/>
      <c r="J1054" s="14"/>
      <c r="K1054" s="15"/>
      <c r="L1054" s="15"/>
      <c r="N1054" s="58"/>
      <c r="O1054" s="13"/>
      <c r="P1054" s="15"/>
      <c r="Q1054" s="15"/>
      <c r="R1054" s="15"/>
      <c r="S1054" s="15"/>
      <c r="T1054" s="15"/>
    </row>
    <row r="1055" spans="1:20" s="12" customFormat="1" ht="12.75" x14ac:dyDescent="0.2">
      <c r="C1055" s="12" t="s">
        <v>3091</v>
      </c>
      <c r="D1055" s="58" t="s">
        <v>3092</v>
      </c>
      <c r="E1055" s="13"/>
      <c r="F1055" s="13"/>
      <c r="J1055" s="14"/>
      <c r="K1055" s="15"/>
      <c r="L1055" s="15"/>
      <c r="N1055" s="58"/>
      <c r="O1055" s="13"/>
      <c r="P1055" s="15"/>
      <c r="Q1055" s="15"/>
      <c r="R1055" s="15"/>
      <c r="S1055" s="15"/>
      <c r="T1055" s="15"/>
    </row>
    <row r="1056" spans="1:20" s="12" customFormat="1" ht="12.75" x14ac:dyDescent="0.2">
      <c r="E1056" s="13"/>
      <c r="F1056" s="13"/>
      <c r="J1056" s="14"/>
      <c r="K1056" s="15"/>
      <c r="L1056" s="15"/>
      <c r="N1056" s="58"/>
      <c r="O1056" s="13"/>
      <c r="P1056" s="15"/>
      <c r="Q1056" s="15"/>
      <c r="R1056" s="15"/>
      <c r="S1056" s="15"/>
      <c r="T1056" s="15"/>
    </row>
    <row r="1057" spans="5:20" s="12" customFormat="1" ht="12.75" x14ac:dyDescent="0.2">
      <c r="E1057" s="13"/>
      <c r="F1057" s="13"/>
      <c r="J1057" s="14"/>
      <c r="K1057" s="15"/>
      <c r="L1057" s="15"/>
      <c r="N1057" s="58"/>
      <c r="O1057" s="13"/>
      <c r="P1057" s="15"/>
      <c r="Q1057" s="15"/>
      <c r="R1057" s="15"/>
      <c r="S1057" s="15"/>
      <c r="T1057" s="15"/>
    </row>
    <row r="1058" spans="5:20" s="43" customFormat="1" x14ac:dyDescent="0.2">
      <c r="E1058" s="59"/>
      <c r="F1058" s="59"/>
      <c r="J1058" s="60"/>
      <c r="K1058" s="10"/>
      <c r="L1058" s="10"/>
      <c r="N1058" s="61"/>
      <c r="O1058" s="59"/>
      <c r="P1058" s="10"/>
      <c r="Q1058" s="10"/>
      <c r="R1058" s="10"/>
      <c r="S1058" s="10"/>
      <c r="T1058" s="10"/>
    </row>
    <row r="1059" spans="5:20" s="43" customFormat="1" x14ac:dyDescent="0.2">
      <c r="E1059" s="59"/>
      <c r="F1059" s="59"/>
      <c r="J1059" s="60"/>
      <c r="K1059" s="10"/>
      <c r="L1059" s="10"/>
      <c r="N1059" s="61"/>
      <c r="O1059" s="59"/>
      <c r="P1059" s="10"/>
      <c r="Q1059" s="10"/>
      <c r="R1059" s="10"/>
      <c r="S1059" s="10"/>
      <c r="T1059" s="10"/>
    </row>
    <row r="1060" spans="5:20" s="43" customFormat="1" x14ac:dyDescent="0.2">
      <c r="E1060" s="59"/>
      <c r="F1060" s="59"/>
      <c r="J1060" s="60"/>
      <c r="K1060" s="10"/>
      <c r="L1060" s="10"/>
      <c r="N1060" s="61"/>
      <c r="O1060" s="59"/>
      <c r="P1060" s="10"/>
      <c r="Q1060" s="10"/>
      <c r="R1060" s="10"/>
      <c r="S1060" s="10"/>
      <c r="T1060" s="10"/>
    </row>
    <row r="1061" spans="5:20" s="43" customFormat="1" x14ac:dyDescent="0.2">
      <c r="E1061" s="59"/>
      <c r="F1061" s="59"/>
      <c r="J1061" s="60"/>
      <c r="K1061" s="10"/>
      <c r="L1061" s="10"/>
      <c r="N1061" s="61"/>
      <c r="O1061" s="59"/>
      <c r="P1061" s="10"/>
      <c r="Q1061" s="10"/>
      <c r="R1061" s="10"/>
      <c r="S1061" s="10"/>
      <c r="T1061" s="10"/>
    </row>
    <row r="1062" spans="5:20" s="43" customFormat="1" x14ac:dyDescent="0.2">
      <c r="E1062" s="59"/>
      <c r="F1062" s="59"/>
      <c r="J1062" s="60"/>
      <c r="K1062" s="10"/>
      <c r="L1062" s="10"/>
      <c r="N1062" s="61"/>
      <c r="O1062" s="59"/>
      <c r="P1062" s="10"/>
      <c r="Q1062" s="10"/>
      <c r="R1062" s="10"/>
      <c r="S1062" s="10"/>
      <c r="T1062" s="10"/>
    </row>
    <row r="1063" spans="5:20" s="43" customFormat="1" x14ac:dyDescent="0.2">
      <c r="E1063" s="59"/>
      <c r="F1063" s="59"/>
      <c r="J1063" s="60"/>
      <c r="K1063" s="10"/>
      <c r="L1063" s="10"/>
      <c r="N1063" s="61"/>
      <c r="O1063" s="59"/>
      <c r="P1063" s="10"/>
      <c r="Q1063" s="10"/>
      <c r="R1063" s="10"/>
      <c r="S1063" s="10"/>
      <c r="T1063" s="10"/>
    </row>
    <row r="1064" spans="5:20" s="43" customFormat="1" x14ac:dyDescent="0.2">
      <c r="E1064" s="59"/>
      <c r="F1064" s="59"/>
      <c r="J1064" s="60"/>
      <c r="K1064" s="10"/>
      <c r="L1064" s="10"/>
      <c r="N1064" s="61"/>
      <c r="O1064" s="59"/>
      <c r="P1064" s="10"/>
      <c r="Q1064" s="10"/>
      <c r="R1064" s="10"/>
      <c r="S1064" s="10"/>
      <c r="T1064" s="10"/>
    </row>
    <row r="1065" spans="5:20" s="43" customFormat="1" x14ac:dyDescent="0.2">
      <c r="E1065" s="59"/>
      <c r="F1065" s="59"/>
      <c r="J1065" s="60"/>
      <c r="K1065" s="10"/>
      <c r="L1065" s="10"/>
      <c r="N1065" s="61"/>
      <c r="O1065" s="59"/>
      <c r="P1065" s="10"/>
      <c r="Q1065" s="10"/>
      <c r="R1065" s="10"/>
      <c r="S1065" s="10"/>
      <c r="T1065" s="10"/>
    </row>
    <row r="1066" spans="5:20" s="43" customFormat="1" x14ac:dyDescent="0.2">
      <c r="E1066" s="59"/>
      <c r="F1066" s="59"/>
      <c r="J1066" s="60"/>
      <c r="K1066" s="10"/>
      <c r="L1066" s="10"/>
      <c r="N1066" s="61"/>
      <c r="O1066" s="59"/>
      <c r="P1066" s="10"/>
      <c r="Q1066" s="10"/>
      <c r="R1066" s="10"/>
      <c r="S1066" s="10"/>
      <c r="T1066" s="10"/>
    </row>
    <row r="1067" spans="5:20" s="43" customFormat="1" x14ac:dyDescent="0.2">
      <c r="E1067" s="59"/>
      <c r="F1067" s="59"/>
      <c r="J1067" s="60"/>
      <c r="K1067" s="10"/>
      <c r="L1067" s="10"/>
      <c r="N1067" s="61"/>
      <c r="O1067" s="59"/>
      <c r="P1067" s="10"/>
      <c r="Q1067" s="10"/>
      <c r="R1067" s="10"/>
      <c r="S1067" s="10"/>
      <c r="T1067" s="10"/>
    </row>
    <row r="1068" spans="5:20" s="43" customFormat="1" x14ac:dyDescent="0.2">
      <c r="E1068" s="59"/>
      <c r="F1068" s="59"/>
      <c r="J1068" s="60"/>
      <c r="K1068" s="10"/>
      <c r="L1068" s="10"/>
      <c r="N1068" s="61"/>
      <c r="O1068" s="59"/>
      <c r="P1068" s="10"/>
      <c r="Q1068" s="10"/>
      <c r="R1068" s="10"/>
      <c r="S1068" s="10"/>
      <c r="T1068" s="10"/>
    </row>
    <row r="1069" spans="5:20" s="43" customFormat="1" x14ac:dyDescent="0.2">
      <c r="E1069" s="59"/>
      <c r="F1069" s="59"/>
      <c r="J1069" s="60"/>
      <c r="K1069" s="10"/>
      <c r="L1069" s="10"/>
      <c r="N1069" s="61"/>
      <c r="O1069" s="59"/>
      <c r="P1069" s="10"/>
      <c r="Q1069" s="10"/>
      <c r="R1069" s="10"/>
      <c r="S1069" s="10"/>
      <c r="T1069" s="10"/>
    </row>
    <row r="1070" spans="5:20" s="43" customFormat="1" x14ac:dyDescent="0.2">
      <c r="E1070" s="59"/>
      <c r="F1070" s="59"/>
      <c r="J1070" s="60"/>
      <c r="K1070" s="10"/>
      <c r="L1070" s="10"/>
      <c r="N1070" s="61"/>
      <c r="O1070" s="59"/>
      <c r="P1070" s="10"/>
      <c r="Q1070" s="10"/>
      <c r="R1070" s="10"/>
      <c r="S1070" s="10"/>
      <c r="T1070" s="10"/>
    </row>
    <row r="1071" spans="5:20" s="43" customFormat="1" x14ac:dyDescent="0.2">
      <c r="E1071" s="59"/>
      <c r="F1071" s="59"/>
      <c r="J1071" s="60"/>
      <c r="K1071" s="10"/>
      <c r="L1071" s="10"/>
      <c r="N1071" s="61"/>
      <c r="O1071" s="59"/>
      <c r="P1071" s="10"/>
      <c r="Q1071" s="10"/>
      <c r="R1071" s="10"/>
      <c r="S1071" s="10"/>
      <c r="T1071" s="10"/>
    </row>
    <row r="1072" spans="5:20" s="43" customFormat="1" x14ac:dyDescent="0.2">
      <c r="E1072" s="59"/>
      <c r="F1072" s="59"/>
      <c r="J1072" s="60"/>
      <c r="K1072" s="10"/>
      <c r="L1072" s="10"/>
      <c r="N1072" s="61"/>
      <c r="O1072" s="59"/>
      <c r="P1072" s="10"/>
      <c r="Q1072" s="10"/>
      <c r="R1072" s="10"/>
      <c r="S1072" s="10"/>
      <c r="T1072" s="10"/>
    </row>
    <row r="1073" spans="5:20" s="43" customFormat="1" x14ac:dyDescent="0.2">
      <c r="E1073" s="59"/>
      <c r="F1073" s="59"/>
      <c r="J1073" s="60"/>
      <c r="K1073" s="10"/>
      <c r="L1073" s="10"/>
      <c r="N1073" s="61"/>
      <c r="O1073" s="59"/>
      <c r="P1073" s="10"/>
      <c r="Q1073" s="10"/>
      <c r="R1073" s="10"/>
      <c r="S1073" s="10"/>
      <c r="T1073" s="10"/>
    </row>
    <row r="1074" spans="5:20" s="43" customFormat="1" x14ac:dyDescent="0.2">
      <c r="E1074" s="59"/>
      <c r="F1074" s="59"/>
      <c r="J1074" s="60"/>
      <c r="K1074" s="10"/>
      <c r="L1074" s="10"/>
      <c r="N1074" s="61"/>
      <c r="O1074" s="59"/>
      <c r="P1074" s="10"/>
      <c r="Q1074" s="10"/>
      <c r="R1074" s="10"/>
      <c r="S1074" s="10"/>
      <c r="T1074" s="10"/>
    </row>
    <row r="1075" spans="5:20" s="43" customFormat="1" x14ac:dyDescent="0.2">
      <c r="E1075" s="59"/>
      <c r="F1075" s="59"/>
      <c r="J1075" s="60"/>
      <c r="K1075" s="10"/>
      <c r="L1075" s="10"/>
      <c r="N1075" s="61"/>
      <c r="O1075" s="59"/>
      <c r="P1075" s="10"/>
      <c r="Q1075" s="10"/>
      <c r="R1075" s="10"/>
      <c r="S1075" s="10"/>
      <c r="T1075" s="10"/>
    </row>
    <row r="1076" spans="5:20" s="43" customFormat="1" x14ac:dyDescent="0.2">
      <c r="E1076" s="59"/>
      <c r="F1076" s="59"/>
      <c r="J1076" s="60"/>
      <c r="K1076" s="10"/>
      <c r="L1076" s="10"/>
      <c r="N1076" s="61"/>
      <c r="O1076" s="59"/>
      <c r="P1076" s="10"/>
      <c r="Q1076" s="10"/>
      <c r="R1076" s="10"/>
      <c r="S1076" s="10"/>
      <c r="T1076" s="10"/>
    </row>
    <row r="1077" spans="5:20" s="43" customFormat="1" x14ac:dyDescent="0.2">
      <c r="E1077" s="59"/>
      <c r="F1077" s="59"/>
      <c r="J1077" s="60"/>
      <c r="K1077" s="10"/>
      <c r="L1077" s="10"/>
      <c r="N1077" s="61"/>
      <c r="O1077" s="59"/>
      <c r="P1077" s="10"/>
      <c r="Q1077" s="10"/>
      <c r="R1077" s="10"/>
      <c r="S1077" s="10"/>
      <c r="T1077" s="10"/>
    </row>
    <row r="1078" spans="5:20" s="43" customFormat="1" x14ac:dyDescent="0.2">
      <c r="E1078" s="59"/>
      <c r="F1078" s="59"/>
      <c r="J1078" s="60"/>
      <c r="K1078" s="10"/>
      <c r="L1078" s="10"/>
      <c r="N1078" s="61"/>
      <c r="O1078" s="59"/>
      <c r="P1078" s="10"/>
      <c r="Q1078" s="10"/>
      <c r="R1078" s="10"/>
      <c r="S1078" s="10"/>
      <c r="T1078" s="10"/>
    </row>
    <row r="1079" spans="5:20" s="43" customFormat="1" x14ac:dyDescent="0.2">
      <c r="E1079" s="59"/>
      <c r="F1079" s="59"/>
      <c r="J1079" s="60"/>
      <c r="K1079" s="10"/>
      <c r="L1079" s="10"/>
      <c r="N1079" s="61"/>
      <c r="O1079" s="59"/>
      <c r="P1079" s="10"/>
      <c r="Q1079" s="10"/>
      <c r="R1079" s="10"/>
      <c r="S1079" s="10"/>
      <c r="T1079" s="10"/>
    </row>
    <row r="1080" spans="5:20" s="43" customFormat="1" x14ac:dyDescent="0.2">
      <c r="E1080" s="59"/>
      <c r="F1080" s="59"/>
      <c r="J1080" s="60"/>
      <c r="K1080" s="10"/>
      <c r="L1080" s="10"/>
      <c r="N1080" s="61"/>
      <c r="O1080" s="59"/>
      <c r="P1080" s="10"/>
      <c r="Q1080" s="10"/>
      <c r="R1080" s="10"/>
      <c r="S1080" s="10"/>
      <c r="T1080" s="10"/>
    </row>
    <row r="1081" spans="5:20" s="43" customFormat="1" x14ac:dyDescent="0.2">
      <c r="E1081" s="59"/>
      <c r="F1081" s="59"/>
      <c r="J1081" s="60"/>
      <c r="K1081" s="10"/>
      <c r="L1081" s="10"/>
      <c r="N1081" s="61"/>
      <c r="O1081" s="59"/>
      <c r="P1081" s="10"/>
      <c r="Q1081" s="10"/>
      <c r="R1081" s="10"/>
      <c r="S1081" s="10"/>
      <c r="T1081" s="10"/>
    </row>
  </sheetData>
  <autoFilter ref="A16:AX1046"/>
  <mergeCells count="2">
    <mergeCell ref="A6:S6"/>
    <mergeCell ref="A1048:S1048"/>
  </mergeCells>
  <pageMargins left="0" right="0" top="0" bottom="0" header="0.31496062992125984" footer="0.31496062992125984"/>
  <pageSetup paperSize="9" scale="53"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№2</vt:lpstr>
    </vt:vector>
  </TitlesOfParts>
  <Company>IRAO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Брусов Андрей Владимирович</dc:creator>
  <cp:lastModifiedBy>Вонявкина Светлана Павловна</cp:lastModifiedBy>
  <cp:lastPrinted>2019-02-01T11:08:10Z</cp:lastPrinted>
  <dcterms:created xsi:type="dcterms:W3CDTF">2018-08-24T10:56:14Z</dcterms:created>
  <dcterms:modified xsi:type="dcterms:W3CDTF">2019-02-18T07:01:40Z</dcterms:modified>
</cp:coreProperties>
</file>