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1"/>
  </bookViews>
  <sheets>
    <sheet name="стр.1_2" sheetId="1" r:id="rId1"/>
    <sheet name="стр.1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отч.году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объема газа по БП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<sst xmlns="http://schemas.openxmlformats.org/spreadsheetml/2006/main" count="354" uniqueCount="127">
  <si>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</si>
  <si>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</si>
  <si>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</si>
  <si>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</si>
  <si>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</si>
  <si>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</si>
  <si>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</si>
  <si>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</si>
  <si>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</si>
  <si>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</si>
  <si>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</si>
  <si>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</si>
  <si>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</si>
  <si>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</si>
  <si>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</si>
  <si>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</si>
  <si>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</si>
  <si>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</si>
  <si>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</si>
  <si>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</si>
  <si>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</si>
  <si>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</si>
  <si>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</si>
  <si>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</si>
  <si>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</si>
  <si>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</si>
  <si>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</si>
  <si>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</si>
  <si>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</si>
  <si>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</si>
  <si>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</si>
  <si>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</si>
  <si>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</si>
  <si>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</si>
  <si>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</si>
  <si>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</si>
  <si>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</si>
  <si>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</si>
  <si>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</si>
  <si>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</si>
  <si>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</si>
  <si>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</si>
  <si>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</si>
  <si>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</si>
  <si>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</si>
  <si>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</si>
  <si>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</si>
  <si>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</si>
  <si>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</si>
  <si>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</si>
  <si>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</si>
  <si>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</si>
  <si>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</si>
  <si>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</si>
  <si>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</si>
  <si>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</si>
  <si>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</si>
  <si>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</si>
  <si>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</si>
  <si>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</si>
  <si>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</si>
  <si>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</si>
  <si>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</si>
  <si>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</si>
  <si>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</si>
  <si>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</si>
  <si>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</si>
  <si>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</si>
  <si>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</si>
  <si>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</si>
  <si>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</si>
  <si>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</si>
  <si>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</si>
  <si>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</si>
  <si>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</si>
  <si>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</si>
  <si>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</si>
  <si>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</si>
  <si>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</si>
  <si>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</si>
  <si>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</si>
  <si>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</si>
  <si>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</si>
  <si>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</si>
  <si>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</si>
  <si>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</si>
  <si>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</si>
  <si>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</si>
  <si>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</si>
  <si>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</si>
  <si>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</si>
  <si>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</si>
  <si>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</si>
  <si>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</si>
  <si>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</si>
  <si>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</si>
  <si>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</si>
  <si>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</si>
  <si>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</si>
  <si>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</si>
  <si>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</si>
  <si>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</si>
  <si>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</si>
  <si>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</si>
  <si>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</si>
  <si>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</si>
  <si>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</si>
  <si>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</si>
  <si>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</si>
  <si>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</si>
  <si>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</si>
  <si>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</si>
  <si>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</si>
  <si>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</si>
  <si>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</si>
  <si>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</si>
  <si>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</si>
  <si>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</si>
  <si>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</si>
  <si>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</si>
  <si>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</si>
  <si>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</si>
  <si>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за</t>
  </si>
  <si>
    <t>на</t>
  </si>
  <si>
    <t>Итого (план)</t>
  </si>
  <si>
    <t>2023</t>
  </si>
  <si>
    <t>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</si>
</sst>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#,##0.00_ ;[Red]\-#,##0.00\ 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3" fontId="4" fillId="0" borderId="10" xfId="58" applyFont="1" applyBorder="1" applyAlignment="1">
      <alignment horizontal="center" vertical="top"/>
    </xf>
    <xf numFmtId="173" fontId="4" fillId="0" borderId="11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0" xfId="58" applyFont="1" applyBorder="1" applyAlignment="1">
      <alignment horizontal="center" vertical="top"/>
    </xf>
    <xf numFmtId="173" fontId="5" fillId="0" borderId="11" xfId="58" applyFont="1" applyBorder="1" applyAlignment="1">
      <alignment horizontal="center" vertical="top"/>
    </xf>
    <xf numFmtId="173" fontId="5" fillId="0" borderId="12" xfId="58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0%20&#1048;&#1074;&#1055;&#1043;&#1059;\&#1048;&#1042;&#1055;&#1043;&#1059;%20&#1047;&#1085;&#1072;&#1042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3%20&#1048;&#1074;&#1055;&#1043;&#1059;\&#1048;&#1074;&#1055;&#1043;&#1059;%20&#1079;&#1072;&#1090;&#1088;&#1072;&#1090;&#1099;%20&#1085;&#1072;%20&#1074;&#1099;&#1087;&#1091;&#1089;&#1082;%20&#1092;&#1072;&#1082;&#1090;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3%20&#1048;&#1074;&#1055;&#1043;&#1059;\&#1048;&#1074;&#1055;&#1043;&#1059;%2090%20&#1089;&#1095;&#1077;&#1090;%20&#1060;&#1040;&#1050;&#1058;%20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54;&#1058;&#1063;&#1045;&#1058;&#1067;%20&#1055;&#1054;%20&#1058;&#1045;&#1055;&#1051;&#1054;&#1042;&#1054;&#1052;&#1059;%20&#1041;&#1048;&#1047;&#1053;&#1045;&#1057;&#1059;\&#1087;&#1088;&#1086;&#1095;&#1080;&#1077;%20&#1088;&#1077;&#1075;%20&#1074;&#1086;&#1076;%20+%20&#1087;&#1088;&#1077;&#1082;&#1088;&#1072;&#1097;&#1077;&#1085;&#1080;&#1077;%20&#1086;&#1090;&#1087;&#1091;&#1089;&#1082;&#1072;%20&#1076;&#1086;%2005.02.2024\&#1055;&#1088;&#1080;&#1083;&#1086;&#1078;&#1077;&#1085;&#1080;&#1077;%201_&#1092;&#1080;&#1085;%20&#1088;&#1077;&#1079;%20&#1087;&#1088;&#1086;&#1095;&#1080;&#1077;%20&#1042;&#1044;_&#1048;&#1074;&#1055;&#1043;&#1059;%2005.02.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M15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8">
          <cell r="N48">
            <v>2197766.19</v>
          </cell>
        </row>
        <row r="56">
          <cell r="N56">
            <v>-1095656.87</v>
          </cell>
        </row>
        <row r="60">
          <cell r="N60">
            <v>127265.96</v>
          </cell>
        </row>
        <row r="62">
          <cell r="N62">
            <v>411.69</v>
          </cell>
        </row>
        <row r="72">
          <cell r="N72">
            <v>956499.35</v>
          </cell>
        </row>
        <row r="136">
          <cell r="N136">
            <v>41187.96</v>
          </cell>
        </row>
        <row r="158">
          <cell r="N158">
            <v>338552.48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W20">
            <v>1291504.2799999998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L6">
            <v>1103.15714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view="pageBreakPreview" zoomScale="145" zoomScaleSheetLayoutView="145" zoomScalePageLayoutView="0" workbookViewId="0" topLeftCell="A9">
      <selection activeCell="BL59" sqref="A10:DA59"/>
    </sheetView>
  </sheetViews>
  <sheetFormatPr defaultColWidth="0.875" defaultRowHeight="12.75"/>
  <cols>
    <col min="1" max="28" width="0.875" style="1" customWidth="1"/>
    <col min="29" max="29" width="3.375" style="1" customWidth="1"/>
    <col min="30" max="105" width="0.875" style="1" customWidth="1"/>
    <col min="106" max="106" width="19.625" style="1" customWidth="1"/>
    <col min="107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122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125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2566.0278099999996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>
        <v>0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>
        <v>0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>
        <v>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1102.1093199999998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'[2]TDSheet'!$N$48/1000+'[2]TDSheet'!$N$56/1000</f>
        <v>1102.1093199999998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1463.91849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1084.177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>
        <v>0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('[2]TDSheet'!$N$72+'[2]TDSheet'!$N$60)/1000</f>
        <v>1083.76531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'[2]TDSheet'!$N$62/1000</f>
        <v>0.41169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'[1]TDSheet'!$M$15/1000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41.18796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'[2]TDSheet'!$N$136/1000</f>
        <v>41.18796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338.55248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'[2]TDSheet'!$N$158/1000</f>
        <v>338.55248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>
        <v>0</v>
      </c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8">
        <f>'[3]TDSheet'!$W$20/1000</f>
        <v>1291.5042799999999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(83989.193+4221.154)/((160.5+35.5)*8760)*100</f>
        <v>5.137588936259435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N9:Y9"/>
    <mergeCell ref="Z9:AC9"/>
    <mergeCell ref="Y8:CB8"/>
    <mergeCell ref="AD9:CR9"/>
    <mergeCell ref="A7:DA7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tabSelected="1" zoomScale="145" zoomScaleNormal="145" zoomScalePageLayoutView="0" workbookViewId="0" topLeftCell="F49">
      <selection activeCell="BL69" sqref="BL69:DA69"/>
    </sheetView>
  </sheetViews>
  <sheetFormatPr defaultColWidth="0.875" defaultRowHeight="12.75"/>
  <cols>
    <col min="1" max="28" width="0.875" style="1" customWidth="1"/>
    <col min="29" max="29" width="5.0039062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38" t="s">
        <v>119</v>
      </c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5" customHeight="1">
      <c r="A7" s="42" t="s">
        <v>121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25:104" s="6" customFormat="1" ht="11.25">
      <c r="Y8" s="40" t="s"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X8" s="7"/>
      <c r="CY8" s="8"/>
      <c r="CZ8" s="8"/>
    </row>
    <row r="9" spans="14:105" s="4" customFormat="1" ht="15" customHeight="1">
      <c r="N9" s="37" t="s">
        <v>123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9" t="s">
        <v>126</v>
      </c>
      <c r="AA9" s="39"/>
      <c r="AB9" s="39"/>
      <c r="AC9" s="39"/>
      <c r="AD9" s="41" t="s">
        <v>116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37" t="s">
        <v>117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124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2180.68781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f>'стр.1_2'!BL20*1.036*0.99/876.35*1027.4</f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936.7693199999998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v>936.7693199999998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1243.91849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914.177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v>913.76531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'стр.1_2'!BL34</f>
        <v>0.41169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'стр.1_2'!BL35*1.04</f>
        <v>0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'стр.1_2'!BL38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41.18796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f>'стр.1_2'!BL40/876.35*1027.4</f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'стр.1_2'!BL41</f>
        <v>41.18796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f>'стр.1_2'!BL42</f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288.55248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'стр.1_2'!BL45-50</f>
        <v>288.55248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0">
        <f>'[4]Sheet1'!$L$6</f>
        <v>1103.15714</v>
      </c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3">
        <f>(437051.498+4221)/((160.5+35.5)*8760)*100</f>
        <v>25.70080246482155</v>
      </c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5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A7:DA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2019-01-31T07:44:29Z</cp:lastPrinted>
  <dcterms:created xsi:type="dcterms:W3CDTF">2018-10-15T12:06:40Z</dcterms:created>
  <dcterms:modified xsi:type="dcterms:W3CDTF">2024-03-06T10:21:52Z</dcterms:modified>
  <cp:category/>
  <cp:version/>
  <cp:contentType/>
  <cp:contentStatus/>
</cp:coreProperties>
</file>