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6920" windowHeight="13020" activeTab="0"/>
  </bookViews>
  <sheets>
    <sheet name="утвержденная калькуляция" sheetId="1" r:id="rId1"/>
  </sheets>
  <externalReferences>
    <externalReference r:id="rId4"/>
  </externalReferences>
  <definedNames>
    <definedName name="_xlnm.Print_Area" localSheetId="0">'утвержденная калькуляция'!$A$1:$F$39</definedName>
  </definedNames>
  <calcPr fullCalcOnLoad="1"/>
</workbook>
</file>

<file path=xl/sharedStrings.xml><?xml version="1.0" encoding="utf-8"?>
<sst xmlns="http://schemas.openxmlformats.org/spreadsheetml/2006/main" count="40" uniqueCount="32">
  <si>
    <t>КАЛЬКУЛЯЦИЯ</t>
  </si>
  <si>
    <t>№</t>
  </si>
  <si>
    <t>ед.изм.</t>
  </si>
  <si>
    <t>руб.</t>
  </si>
  <si>
    <t>Итого себестоимость</t>
  </si>
  <si>
    <t>Утверждаю</t>
  </si>
  <si>
    <t>"Черепетская ГРЭС имени Д.Г.Жимерина"</t>
  </si>
  <si>
    <t>Наименование затрат</t>
  </si>
  <si>
    <t>План на 2012 год</t>
  </si>
  <si>
    <t>2012 год</t>
  </si>
  <si>
    <t>на весь реализованный объем</t>
  </si>
  <si>
    <t>Стоимость артезианской воды</t>
  </si>
  <si>
    <t>Материалы (химреагенты)</t>
  </si>
  <si>
    <t>Стоимость теплоносителя</t>
  </si>
  <si>
    <t>Выработка теплоносителя</t>
  </si>
  <si>
    <t>Объем потребления теплоносителя</t>
  </si>
  <si>
    <t>Израсходовано на собственные нужды</t>
  </si>
  <si>
    <t>Начальник ПЭО</t>
  </si>
  <si>
    <t>Итого себестоимость 1т</t>
  </si>
  <si>
    <t>Цена за 1т теплоносителя</t>
  </si>
  <si>
    <t>на 1т теплоносителя</t>
  </si>
  <si>
    <t xml:space="preserve"> И.о. директора филиала ОАО "ОГК-3"</t>
  </si>
  <si>
    <t>Тепловая энергия</t>
  </si>
  <si>
    <t>______________________2012г.</t>
  </si>
  <si>
    <t>____________________  В.П.Чернов</t>
  </si>
  <si>
    <t>Степаничева Л.В.</t>
  </si>
  <si>
    <t>21-30</t>
  </si>
  <si>
    <t>тн.</t>
  </si>
  <si>
    <t>Заместитель Директора по экономике и финансам</t>
  </si>
  <si>
    <t>Т.А. Панюкова</t>
  </si>
  <si>
    <t>себестоимости 1тн. теплоносителя по филиалу ОАО "ИНТЕР РАО - Электрогенерация"                                                                                          "Черепетская ГРЭС им.Д.Г.Жимерина"                                                                                                                                                                                                    на период с 1 октября 2012 года по 31 декабря 2012 года</t>
  </si>
  <si>
    <t xml:space="preserve">    А.Н.Кутузова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</si>
</sst>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0.0000"/>
    <numFmt numFmtId="170" formatCode="0.00000"/>
    <numFmt numFmtId="171" formatCode="_-* #,##0.000_р_._-;\-* #,##0.0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#,##0_ ;\-#,##0\ "/>
    <numFmt numFmtId="184" formatCode="0.00000000"/>
    <numFmt numFmtId="185" formatCode="#,##0.0_ ;\-#,##0.0\ "/>
    <numFmt numFmtId="186" formatCode="#,##0.00_ ;\-#,##0.00\ "/>
  </numFmts>
  <fonts count="5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 CYR"/>
      <family val="0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9" fontId="4" fillId="0" borderId="0" xfId="57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83" fontId="5" fillId="0" borderId="13" xfId="6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43" fontId="51" fillId="0" borderId="0" xfId="60" applyFont="1" applyFill="1" applyAlignment="1">
      <alignment/>
    </xf>
    <xf numFmtId="3" fontId="50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 vertical="justify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_DISK\&#1058;&#1072;&#1088;&#1080;&#1092;\&#1072;&#1088;&#1090;_&#1074;&#1086;&#1076;&#1072;\2012\&#1056;&#1072;&#1089;&#1095;&#1077;&#1090;&#1099;%20&#1082;%20&#1090;&#1072;&#1088;&#1080;&#1092;&#1091;\&#1056;&#1072;&#1089;&#1095;&#1077;&#1090;%20&#1090;&#1072;&#1088;&#1080;&#1092;&#1072;%20&#1085;&#1072;%20&#1072;&#1088;&#1090;&#1077;&#1079;&#1080;&#1072;&#1085;&#1089;&#1082;&#1091;&#1102;%20&#1074;&#1086;&#1076;&#109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отправке"/>
      <sheetName val="расчет с пояснениями"/>
    </sheetNames>
    <sheetDataSet>
      <sheetData sheetId="0">
        <row r="35">
          <cell r="B35" t="str">
            <v>Справочно: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110" zoomScaleSheetLayoutView="110" zoomScalePageLayoutView="0" workbookViewId="0" topLeftCell="A1">
      <selection activeCell="H11" sqref="H11"/>
    </sheetView>
  </sheetViews>
  <sheetFormatPr defaultColWidth="9.00390625" defaultRowHeight="12.75"/>
  <cols>
    <col min="1" max="1" width="7.125" style="1" customWidth="1"/>
    <col min="2" max="2" width="52.875" style="2" customWidth="1"/>
    <col min="3" max="3" width="13.125" style="2" customWidth="1"/>
    <col min="4" max="4" width="22.00390625" style="2" customWidth="1"/>
    <col min="5" max="5" width="27.00390625" style="2" customWidth="1"/>
    <col min="6" max="6" width="26.125" style="2" customWidth="1"/>
    <col min="7" max="7" width="18.875" style="51" customWidth="1"/>
    <col min="8" max="8" width="9.375" style="51" customWidth="1"/>
    <col min="9" max="16384" width="9.375" style="2" customWidth="1"/>
  </cols>
  <sheetData>
    <row r="1" spans="4:6" ht="18.75">
      <c r="D1" s="69" t="s">
        <v>5</v>
      </c>
      <c r="E1" s="69"/>
      <c r="F1" s="69"/>
    </row>
    <row r="2" spans="4:6" ht="18.75">
      <c r="D2" s="69" t="s">
        <v>21</v>
      </c>
      <c r="E2" s="69"/>
      <c r="F2" s="69"/>
    </row>
    <row r="3" spans="4:6" ht="18.75">
      <c r="D3" s="69" t="s">
        <v>6</v>
      </c>
      <c r="E3" s="69"/>
      <c r="F3" s="69"/>
    </row>
    <row r="4" ht="18.75">
      <c r="D4" s="27"/>
    </row>
    <row r="5" spans="4:6" ht="18.75">
      <c r="D5" s="69" t="s">
        <v>24</v>
      </c>
      <c r="E5" s="69"/>
      <c r="F5" s="69"/>
    </row>
    <row r="6" spans="4:6" ht="27.75" customHeight="1">
      <c r="D6" s="69" t="s">
        <v>23</v>
      </c>
      <c r="E6" s="69"/>
      <c r="F6" s="69"/>
    </row>
    <row r="8" ht="21.75" customHeight="1"/>
    <row r="9" ht="21.75" customHeight="1"/>
    <row r="10" spans="1:6" ht="18" customHeight="1">
      <c r="A10" s="61" t="s">
        <v>0</v>
      </c>
      <c r="B10" s="61"/>
      <c r="C10" s="61"/>
      <c r="D10" s="62"/>
      <c r="E10" s="62"/>
      <c r="F10" s="62"/>
    </row>
    <row r="11" spans="1:8" s="7" customFormat="1" ht="70.5" customHeight="1">
      <c r="A11" s="63" t="s">
        <v>30</v>
      </c>
      <c r="B11" s="63"/>
      <c r="C11" s="63"/>
      <c r="D11" s="64"/>
      <c r="E11" s="64"/>
      <c r="F11" s="64"/>
      <c r="G11" s="52"/>
      <c r="H11" s="52"/>
    </row>
    <row r="12" spans="1:6" ht="18" customHeight="1" thickBot="1">
      <c r="A12" s="8"/>
      <c r="B12" s="8"/>
      <c r="C12" s="8"/>
      <c r="D12" s="8"/>
      <c r="E12" s="8"/>
      <c r="F12" s="8"/>
    </row>
    <row r="13" spans="1:8" s="9" customFormat="1" ht="20.25" customHeight="1" thickBot="1">
      <c r="A13" s="65" t="s">
        <v>1</v>
      </c>
      <c r="B13" s="65" t="s">
        <v>7</v>
      </c>
      <c r="C13" s="67" t="s">
        <v>2</v>
      </c>
      <c r="D13" s="70" t="s">
        <v>8</v>
      </c>
      <c r="E13" s="70"/>
      <c r="F13" s="71"/>
      <c r="G13" s="53"/>
      <c r="H13" s="53"/>
    </row>
    <row r="14" spans="1:8" s="9" customFormat="1" ht="33.75" customHeight="1" thickBot="1">
      <c r="A14" s="66"/>
      <c r="B14" s="66"/>
      <c r="C14" s="68"/>
      <c r="D14" s="32" t="s">
        <v>9</v>
      </c>
      <c r="E14" s="31" t="s">
        <v>20</v>
      </c>
      <c r="F14" s="31" t="s">
        <v>10</v>
      </c>
      <c r="G14" s="53"/>
      <c r="H14" s="53"/>
    </row>
    <row r="15" spans="1:8" s="9" customFormat="1" ht="35.25" customHeight="1">
      <c r="A15" s="33">
        <v>1</v>
      </c>
      <c r="B15" s="35" t="s">
        <v>11</v>
      </c>
      <c r="C15" s="33" t="s">
        <v>3</v>
      </c>
      <c r="D15" s="36">
        <f>1019280*3.65</f>
        <v>3720372</v>
      </c>
      <c r="E15" s="40">
        <f>D15/D24</f>
        <v>3.7237978940625376</v>
      </c>
      <c r="F15" s="29">
        <f>E15*D25</f>
        <v>2845279.4948953036</v>
      </c>
      <c r="G15" s="53"/>
      <c r="H15" s="53"/>
    </row>
    <row r="16" spans="1:8" s="9" customFormat="1" ht="35.25" customHeight="1">
      <c r="A16" s="28">
        <v>2</v>
      </c>
      <c r="B16" s="35" t="s">
        <v>12</v>
      </c>
      <c r="C16" s="28" t="s">
        <v>3</v>
      </c>
      <c r="D16" s="42">
        <f>20*104240+3757+20*9499.61</f>
        <v>2278549.2</v>
      </c>
      <c r="E16" s="40">
        <f>D16/D24</f>
        <v>2.280647395603956</v>
      </c>
      <c r="F16" s="29">
        <f>E16*D25</f>
        <v>1742597.0620330707</v>
      </c>
      <c r="G16" s="54"/>
      <c r="H16" s="53"/>
    </row>
    <row r="17" spans="1:8" s="9" customFormat="1" ht="35.25" customHeight="1">
      <c r="A17" s="28">
        <v>3</v>
      </c>
      <c r="B17" s="35" t="s">
        <v>22</v>
      </c>
      <c r="C17" s="28" t="s">
        <v>3</v>
      </c>
      <c r="D17" s="42">
        <f>561*885.95</f>
        <v>497017.95</v>
      </c>
      <c r="E17" s="40">
        <f>D17/D24</f>
        <v>0.4974756275773712</v>
      </c>
      <c r="F17" s="29"/>
      <c r="G17" s="53"/>
      <c r="H17" s="53"/>
    </row>
    <row r="18" spans="1:8" s="9" customFormat="1" ht="35.25" customHeight="1">
      <c r="A18" s="28">
        <v>4</v>
      </c>
      <c r="B18" s="35" t="s">
        <v>4</v>
      </c>
      <c r="C18" s="28" t="s">
        <v>3</v>
      </c>
      <c r="D18" s="38">
        <f>D15+D16+D17</f>
        <v>6495939.15</v>
      </c>
      <c r="E18" s="41">
        <f>D18/D24</f>
        <v>6.501920917243865</v>
      </c>
      <c r="F18" s="38">
        <f>F15+F16</f>
        <v>4587876.556928374</v>
      </c>
      <c r="G18" s="53"/>
      <c r="H18" s="53"/>
    </row>
    <row r="19" spans="1:8" s="9" customFormat="1" ht="25.5" customHeight="1">
      <c r="A19" s="28">
        <f aca="true" t="shared" si="0" ref="A19:A26">A18+1</f>
        <v>5</v>
      </c>
      <c r="B19" s="35" t="s">
        <v>18</v>
      </c>
      <c r="C19" s="28" t="s">
        <v>3</v>
      </c>
      <c r="D19" s="39">
        <f>D18/D24</f>
        <v>6.501920917243865</v>
      </c>
      <c r="E19" s="39"/>
      <c r="F19" s="39"/>
      <c r="G19" s="53"/>
      <c r="H19" s="53"/>
    </row>
    <row r="20" spans="1:8" s="9" customFormat="1" ht="25.5" customHeight="1">
      <c r="A20" s="28">
        <f t="shared" si="0"/>
        <v>6</v>
      </c>
      <c r="B20" s="35" t="s">
        <v>19</v>
      </c>
      <c r="C20" s="28" t="s">
        <v>3</v>
      </c>
      <c r="D20" s="39">
        <f>D18/D24</f>
        <v>6.501920917243865</v>
      </c>
      <c r="E20" s="29"/>
      <c r="F20" s="29"/>
      <c r="G20" s="53"/>
      <c r="H20" s="53"/>
    </row>
    <row r="21" spans="1:8" s="9" customFormat="1" ht="25.5" customHeight="1">
      <c r="A21" s="28"/>
      <c r="B21" s="35"/>
      <c r="C21" s="28"/>
      <c r="D21" s="29"/>
      <c r="E21" s="29"/>
      <c r="F21" s="29"/>
      <c r="G21" s="53"/>
      <c r="H21" s="53"/>
    </row>
    <row r="22" spans="1:8" s="9" customFormat="1" ht="25.5" customHeight="1">
      <c r="A22" s="28">
        <v>7</v>
      </c>
      <c r="B22" s="37" t="s">
        <v>13</v>
      </c>
      <c r="C22" s="28" t="s">
        <v>3</v>
      </c>
      <c r="D22" s="29">
        <f>D20*D24</f>
        <v>6495939.15</v>
      </c>
      <c r="E22" s="39">
        <f>D22/D24</f>
        <v>6.501920917243865</v>
      </c>
      <c r="F22" s="29">
        <f>E22*D25</f>
        <v>4967987.7344476925</v>
      </c>
      <c r="G22" s="53"/>
      <c r="H22" s="53"/>
    </row>
    <row r="23" spans="1:8" s="9" customFormat="1" ht="25.5" customHeight="1">
      <c r="A23" s="28">
        <f t="shared" si="0"/>
        <v>8</v>
      </c>
      <c r="B23" s="37" t="str">
        <f>'[1]к отправке'!$B$35</f>
        <v>Справочно:</v>
      </c>
      <c r="C23" s="28"/>
      <c r="D23" s="29"/>
      <c r="E23" s="29"/>
      <c r="F23" s="29"/>
      <c r="G23" s="53"/>
      <c r="H23" s="53"/>
    </row>
    <row r="24" spans="1:8" s="9" customFormat="1" ht="28.5" customHeight="1">
      <c r="A24" s="28">
        <f t="shared" si="0"/>
        <v>9</v>
      </c>
      <c r="B24" s="30" t="s">
        <v>14</v>
      </c>
      <c r="C24" s="28" t="s">
        <v>27</v>
      </c>
      <c r="D24" s="29">
        <f>D25+D26</f>
        <v>999080</v>
      </c>
      <c r="E24" s="29"/>
      <c r="F24" s="29"/>
      <c r="G24" s="53"/>
      <c r="H24" s="53"/>
    </row>
    <row r="25" spans="1:8" s="10" customFormat="1" ht="21" customHeight="1">
      <c r="A25" s="28">
        <f t="shared" si="0"/>
        <v>10</v>
      </c>
      <c r="B25" s="44" t="s">
        <v>15</v>
      </c>
      <c r="C25" s="28" t="s">
        <v>27</v>
      </c>
      <c r="D25" s="42">
        <v>764080</v>
      </c>
      <c r="E25" s="42"/>
      <c r="F25" s="42"/>
      <c r="G25" s="55"/>
      <c r="H25" s="55"/>
    </row>
    <row r="26" spans="1:8" s="10" customFormat="1" ht="20.25" customHeight="1" thickBot="1">
      <c r="A26" s="34">
        <f t="shared" si="0"/>
        <v>11</v>
      </c>
      <c r="B26" s="45" t="s">
        <v>16</v>
      </c>
      <c r="C26" s="34" t="s">
        <v>27</v>
      </c>
      <c r="D26" s="43">
        <v>235000</v>
      </c>
      <c r="E26" s="43"/>
      <c r="F26" s="43"/>
      <c r="G26" s="55"/>
      <c r="H26" s="55"/>
    </row>
    <row r="27" spans="1:8" s="9" customFormat="1" ht="21" customHeight="1">
      <c r="A27" s="11"/>
      <c r="B27" s="12"/>
      <c r="C27" s="11"/>
      <c r="D27" s="13"/>
      <c r="E27" s="26"/>
      <c r="F27" s="26"/>
      <c r="G27" s="53"/>
      <c r="H27" s="53"/>
    </row>
    <row r="28" spans="1:8" s="9" customFormat="1" ht="15.75" customHeight="1">
      <c r="A28" s="59"/>
      <c r="B28" s="59"/>
      <c r="C28" s="59"/>
      <c r="D28" s="15"/>
      <c r="E28" s="50"/>
      <c r="F28" s="15"/>
      <c r="G28" s="53"/>
      <c r="H28" s="53"/>
    </row>
    <row r="29" spans="1:8" s="9" customFormat="1" ht="18.75" customHeight="1">
      <c r="A29" s="14"/>
      <c r="B29" s="14"/>
      <c r="C29" s="14"/>
      <c r="D29" s="14"/>
      <c r="E29" s="14"/>
      <c r="F29" s="14"/>
      <c r="G29" s="53"/>
      <c r="H29" s="53"/>
    </row>
    <row r="30" spans="2:8" s="46" customFormat="1" ht="24" customHeight="1">
      <c r="B30" s="47" t="s">
        <v>28</v>
      </c>
      <c r="C30" s="47"/>
      <c r="D30" s="48"/>
      <c r="E30" s="47"/>
      <c r="F30" s="48" t="s">
        <v>29</v>
      </c>
      <c r="G30" s="56"/>
      <c r="H30" s="56"/>
    </row>
    <row r="31" spans="1:8" s="46" customFormat="1" ht="59.25" customHeight="1">
      <c r="A31" s="49"/>
      <c r="B31" s="49"/>
      <c r="C31" s="49"/>
      <c r="D31" s="48"/>
      <c r="F31" s="48"/>
      <c r="G31" s="56"/>
      <c r="H31" s="56"/>
    </row>
    <row r="32" spans="1:8" s="46" customFormat="1" ht="18.75">
      <c r="A32" s="49"/>
      <c r="B32" s="60" t="s">
        <v>17</v>
      </c>
      <c r="C32" s="60"/>
      <c r="F32" s="48" t="s">
        <v>31</v>
      </c>
      <c r="G32" s="56"/>
      <c r="H32" s="56"/>
    </row>
    <row r="33" spans="1:8" s="6" customFormat="1" ht="14.25" customHeight="1">
      <c r="A33" s="3"/>
      <c r="B33" s="18"/>
      <c r="C33" s="11"/>
      <c r="D33" s="4"/>
      <c r="E33" s="4"/>
      <c r="F33" s="4"/>
      <c r="G33" s="57"/>
      <c r="H33" s="57"/>
    </row>
    <row r="34" spans="1:8" s="19" customFormat="1" ht="14.25" customHeight="1">
      <c r="A34" s="5"/>
      <c r="B34" s="5"/>
      <c r="C34" s="5"/>
      <c r="D34" s="5"/>
      <c r="E34" s="5"/>
      <c r="F34" s="5"/>
      <c r="G34" s="58"/>
      <c r="H34" s="58"/>
    </row>
    <row r="35" spans="1:8" s="6" customFormat="1" ht="12.75" customHeight="1">
      <c r="A35" s="16"/>
      <c r="B35" s="20"/>
      <c r="C35" s="17"/>
      <c r="D35" s="21"/>
      <c r="E35" s="21"/>
      <c r="F35" s="21"/>
      <c r="G35" s="57"/>
      <c r="H35" s="57"/>
    </row>
    <row r="36" spans="2:3" ht="35.25" customHeight="1">
      <c r="B36" s="22"/>
      <c r="C36" s="8"/>
    </row>
    <row r="37" spans="1:2" ht="13.5" customHeight="1">
      <c r="A37" s="23"/>
      <c r="B37" s="24"/>
    </row>
    <row r="38" spans="1:2" ht="15">
      <c r="A38" s="25"/>
      <c r="B38" s="24"/>
    </row>
    <row r="39" ht="149.25" customHeight="1"/>
    <row r="40" ht="15">
      <c r="B40" s="2" t="s">
        <v>25</v>
      </c>
    </row>
    <row r="41" ht="15">
      <c r="B41" s="2" t="s">
        <v>26</v>
      </c>
    </row>
  </sheetData>
  <sheetProtection/>
  <mergeCells count="13">
    <mergeCell ref="D1:F1"/>
    <mergeCell ref="D2:F2"/>
    <mergeCell ref="D3:F3"/>
    <mergeCell ref="D5:F5"/>
    <mergeCell ref="D6:F6"/>
    <mergeCell ref="D13:F13"/>
    <mergeCell ref="A28:C28"/>
    <mergeCell ref="B32:C32"/>
    <mergeCell ref="A10:F10"/>
    <mergeCell ref="A11:F11"/>
    <mergeCell ref="A13:A14"/>
    <mergeCell ref="B13:B14"/>
    <mergeCell ref="C13:C14"/>
  </mergeCells>
  <printOptions/>
  <pageMargins left="1.1023622047244095" right="0.7086614173228347" top="0.7480314960629921" bottom="0.7480314960629921" header="0.31496062992125984" footer="0.31496062992125984"/>
  <pageSetup orientation="portrait" paperSize="9" scale="60" r:id="rId1"/>
  <colBreaks count="1" manualBreakCount="1">
    <brk id="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"Черепетская ГРЭС"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MokrousovaOA</dc:creator>
  <cp:keywords/>
  <dc:description/>
  <cp:lastModifiedBy>Степаничева Лариса Валериевна</cp:lastModifiedBy>
  <cp:lastPrinted>2012-09-17T12:44:08Z</cp:lastPrinted>
  <dcterms:created xsi:type="dcterms:W3CDTF">2011-04-06T07:06:17Z</dcterms:created>
  <dcterms:modified xsi:type="dcterms:W3CDTF">2012-09-21T07:07:22Z</dcterms:modified>
  <cp:category/>
  <cp:version/>
  <cp:contentType/>
  <cp:contentStatus/>
</cp:coreProperties>
</file>